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6a3d2e4dc0e3f2/Documents/Investing/Stocks/BERY/"/>
    </mc:Choice>
  </mc:AlternateContent>
  <xr:revisionPtr revIDLastSave="168" documentId="8_{0D1D382A-9D8C-43CE-B427-75DCDAD8ABDD}" xr6:coauthVersionLast="47" xr6:coauthVersionMax="47" xr10:uidLastSave="{17A6FE44-8ED9-42B9-83B8-BF1FFB7545F1}"/>
  <bookViews>
    <workbookView xWindow="-28920" yWindow="-120" windowWidth="29040" windowHeight="15720" activeTab="1" xr2:uid="{D17671B1-06A6-45A4-A609-6867DA2C5584}"/>
  </bookViews>
  <sheets>
    <sheet name="DCF" sheetId="9" r:id="rId1"/>
    <sheet name="Model" sheetId="3" r:id="rId2"/>
  </sheets>
  <definedNames>
    <definedName name="_xlnm._FilterDatabase" localSheetId="0" hidden="1">DCF!#REF!</definedName>
    <definedName name="CIQWBGuid" localSheetId="0" hidden="1">"ddb1e6c7-4c75-49bf-a966-d33940e1cd5a"</definedName>
    <definedName name="CIQWBGuid" hidden="1">"ddb1e6c7-4c75-49bf-a966-d33940e1cd5a"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"07/27/2022 18:40:21"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5" i="3" l="1"/>
  <c r="U95" i="3" s="1"/>
  <c r="V95" i="3" s="1"/>
  <c r="W95" i="3" s="1"/>
  <c r="X95" i="3" s="1"/>
  <c r="Y95" i="3" s="1"/>
  <c r="Z95" i="3" s="1"/>
  <c r="AA95" i="3" s="1"/>
  <c r="AB95" i="3" s="1"/>
  <c r="AC95" i="3" s="1"/>
  <c r="T96" i="3"/>
  <c r="U96" i="3" s="1"/>
  <c r="V96" i="3" s="1"/>
  <c r="W96" i="3" s="1"/>
  <c r="X96" i="3" s="1"/>
  <c r="Y96" i="3" s="1"/>
  <c r="Z96" i="3" s="1"/>
  <c r="AA96" i="3" s="1"/>
  <c r="AB96" i="3" s="1"/>
  <c r="AC96" i="3" s="1"/>
  <c r="AC314" i="3"/>
  <c r="AB314" i="3"/>
  <c r="AA314" i="3"/>
  <c r="Z314" i="3"/>
  <c r="Y314" i="3"/>
  <c r="X314" i="3"/>
  <c r="W314" i="3"/>
  <c r="V314" i="3"/>
  <c r="U314" i="3"/>
  <c r="T314" i="3"/>
  <c r="S314" i="3"/>
  <c r="S231" i="3" l="1"/>
  <c r="C60" i="9" l="1"/>
  <c r="C62" i="9"/>
  <c r="C71" i="9" l="1"/>
  <c r="C30" i="9"/>
  <c r="Q245" i="3" l="1"/>
  <c r="P245" i="3"/>
  <c r="O245" i="3"/>
  <c r="N245" i="3"/>
  <c r="M245" i="3"/>
  <c r="F267" i="3"/>
  <c r="F266" i="3"/>
  <c r="R269" i="3"/>
  <c r="F274" i="3" l="1"/>
  <c r="R307" i="3" l="1"/>
  <c r="F307" i="3"/>
  <c r="G307" i="3"/>
  <c r="H307" i="3"/>
  <c r="I307" i="3"/>
  <c r="J307" i="3"/>
  <c r="K307" i="3"/>
  <c r="L307" i="3"/>
  <c r="M307" i="3"/>
  <c r="N307" i="3"/>
  <c r="O307" i="3"/>
  <c r="P307" i="3"/>
  <c r="Q307" i="3"/>
  <c r="P138" i="3" l="1"/>
  <c r="H269" i="3" l="1"/>
  <c r="G269" i="3"/>
  <c r="H265" i="3" s="1"/>
  <c r="H267" i="3"/>
  <c r="G267" i="3"/>
  <c r="H266" i="3"/>
  <c r="G266" i="3"/>
  <c r="H287" i="3"/>
  <c r="G287" i="3"/>
  <c r="H278" i="3"/>
  <c r="G278" i="3"/>
  <c r="G274" i="3" l="1"/>
  <c r="H268" i="3"/>
  <c r="H271" i="3"/>
  <c r="H274" i="3"/>
  <c r="H284" i="3"/>
  <c r="H286" i="3" s="1"/>
  <c r="R177" i="3" l="1"/>
  <c r="R176" i="3"/>
  <c r="R175" i="3"/>
  <c r="K260" i="3" l="1"/>
  <c r="J260" i="3"/>
  <c r="I260" i="3"/>
  <c r="H260" i="3"/>
  <c r="G260" i="3"/>
  <c r="H272" i="3" s="1"/>
  <c r="F260" i="3"/>
  <c r="G272" i="3" s="1"/>
  <c r="M260" i="3"/>
  <c r="N260" i="3"/>
  <c r="O260" i="3"/>
  <c r="P260" i="3"/>
  <c r="Q260" i="3"/>
  <c r="R260" i="3"/>
  <c r="L260" i="3"/>
  <c r="R41" i="3"/>
  <c r="R224" i="3" l="1"/>
  <c r="D41" i="3" l="1"/>
  <c r="H240" i="3" l="1"/>
  <c r="R178" i="3" l="1"/>
  <c r="G17" i="3" l="1"/>
  <c r="J49" i="3" l="1"/>
  <c r="I49" i="3"/>
  <c r="H49" i="3"/>
  <c r="G49" i="3"/>
  <c r="R138" i="3" l="1"/>
  <c r="G6" i="3"/>
  <c r="H6" i="3"/>
  <c r="J6" i="3"/>
  <c r="I6" i="3"/>
  <c r="M8" i="3"/>
  <c r="L8" i="3"/>
  <c r="K8" i="3"/>
  <c r="O9" i="3"/>
  <c r="N9" i="3"/>
  <c r="O86" i="3"/>
  <c r="N86" i="3"/>
  <c r="O76" i="3"/>
  <c r="N76" i="3"/>
  <c r="O67" i="3"/>
  <c r="N67" i="3"/>
  <c r="R58" i="3"/>
  <c r="Q58" i="3"/>
  <c r="P58" i="3"/>
  <c r="O58" i="3"/>
  <c r="N58" i="3"/>
  <c r="Q86" i="3"/>
  <c r="R86" i="3"/>
  <c r="P86" i="3"/>
  <c r="R76" i="3"/>
  <c r="Q76" i="3"/>
  <c r="P76" i="3"/>
  <c r="R67" i="3"/>
  <c r="Q67" i="3"/>
  <c r="P67" i="3"/>
  <c r="P9" i="3"/>
  <c r="Q9" i="3"/>
  <c r="R9" i="3"/>
  <c r="T224" i="3"/>
  <c r="U224" i="3"/>
  <c r="V224" i="3"/>
  <c r="W224" i="3"/>
  <c r="X224" i="3"/>
  <c r="Y224" i="3"/>
  <c r="Z224" i="3"/>
  <c r="AA224" i="3"/>
  <c r="AB224" i="3"/>
  <c r="AC224" i="3"/>
  <c r="S224" i="3"/>
  <c r="S222" i="3" s="1"/>
  <c r="C103" i="9"/>
  <c r="D50" i="9"/>
  <c r="D93" i="9" s="1"/>
  <c r="E50" i="9"/>
  <c r="E93" i="9" s="1"/>
  <c r="F50" i="9"/>
  <c r="F93" i="9" s="1"/>
  <c r="G50" i="9"/>
  <c r="G93" i="9" s="1"/>
  <c r="H50" i="9"/>
  <c r="H93" i="9" s="1"/>
  <c r="I50" i="9"/>
  <c r="I93" i="9" s="1"/>
  <c r="J50" i="9"/>
  <c r="J93" i="9" s="1"/>
  <c r="K50" i="9"/>
  <c r="K93" i="9" s="1"/>
  <c r="L50" i="9"/>
  <c r="L93" i="9" s="1"/>
  <c r="M50" i="9"/>
  <c r="M93" i="9" s="1"/>
  <c r="C50" i="9"/>
  <c r="C93" i="9" s="1"/>
  <c r="S155" i="3"/>
  <c r="T155" i="3" s="1"/>
  <c r="U155" i="3" s="1"/>
  <c r="V155" i="3" s="1"/>
  <c r="W155" i="3" s="1"/>
  <c r="X155" i="3" s="1"/>
  <c r="Y155" i="3" s="1"/>
  <c r="Z155" i="3" s="1"/>
  <c r="AA155" i="3" s="1"/>
  <c r="AB155" i="3" s="1"/>
  <c r="AC155" i="3" s="1"/>
  <c r="S156" i="3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S157" i="3"/>
  <c r="T157" i="3" s="1"/>
  <c r="U157" i="3" s="1"/>
  <c r="V157" i="3" s="1"/>
  <c r="W157" i="3" s="1"/>
  <c r="X157" i="3" s="1"/>
  <c r="Y157" i="3" s="1"/>
  <c r="Z157" i="3" s="1"/>
  <c r="AA157" i="3" s="1"/>
  <c r="AB157" i="3" s="1"/>
  <c r="AC157" i="3" s="1"/>
  <c r="S151" i="3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S163" i="3"/>
  <c r="T163" i="3" s="1"/>
  <c r="U163" i="3" s="1"/>
  <c r="V163" i="3" s="1"/>
  <c r="W163" i="3" s="1"/>
  <c r="X163" i="3" s="1"/>
  <c r="Y163" i="3" s="1"/>
  <c r="Z163" i="3" s="1"/>
  <c r="AA163" i="3" s="1"/>
  <c r="AB163" i="3" s="1"/>
  <c r="AC163" i="3" s="1"/>
  <c r="S162" i="3"/>
  <c r="T162" i="3" s="1"/>
  <c r="U162" i="3" s="1"/>
  <c r="V162" i="3" s="1"/>
  <c r="W162" i="3" s="1"/>
  <c r="X162" i="3" s="1"/>
  <c r="Y162" i="3" s="1"/>
  <c r="Z162" i="3" s="1"/>
  <c r="AA162" i="3" s="1"/>
  <c r="AB162" i="3" s="1"/>
  <c r="AC162" i="3" s="1"/>
  <c r="S152" i="3"/>
  <c r="T152" i="3" s="1"/>
  <c r="U152" i="3" s="1"/>
  <c r="V152" i="3" s="1"/>
  <c r="W152" i="3" s="1"/>
  <c r="X152" i="3" s="1"/>
  <c r="Y152" i="3" s="1"/>
  <c r="Z152" i="3" s="1"/>
  <c r="AA152" i="3" s="1"/>
  <c r="AB152" i="3" s="1"/>
  <c r="AC152" i="3" s="1"/>
  <c r="S164" i="3"/>
  <c r="T164" i="3" s="1"/>
  <c r="U164" i="3" s="1"/>
  <c r="V164" i="3" s="1"/>
  <c r="W164" i="3" s="1"/>
  <c r="X164" i="3" s="1"/>
  <c r="Y164" i="3" s="1"/>
  <c r="Z164" i="3" s="1"/>
  <c r="AA164" i="3" s="1"/>
  <c r="AB164" i="3" s="1"/>
  <c r="AC164" i="3" s="1"/>
  <c r="S168" i="3"/>
  <c r="T168" i="3" s="1"/>
  <c r="U168" i="3" s="1"/>
  <c r="V168" i="3" s="1"/>
  <c r="W168" i="3" s="1"/>
  <c r="X168" i="3" s="1"/>
  <c r="Y168" i="3" s="1"/>
  <c r="Z168" i="3" s="1"/>
  <c r="AA168" i="3" s="1"/>
  <c r="AB168" i="3" s="1"/>
  <c r="AC168" i="3" s="1"/>
  <c r="J17" i="3"/>
  <c r="I17" i="3"/>
  <c r="H17" i="3"/>
  <c r="F17" i="3"/>
  <c r="E17" i="3"/>
  <c r="D17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C41" i="3"/>
  <c r="Q46" i="3"/>
  <c r="P46" i="3"/>
  <c r="O46" i="3"/>
  <c r="N46" i="3"/>
  <c r="M46" i="3"/>
  <c r="L46" i="3"/>
  <c r="K46" i="3"/>
  <c r="J46" i="3"/>
  <c r="J47" i="3" s="1"/>
  <c r="I46" i="3"/>
  <c r="I47" i="3" s="1"/>
  <c r="H46" i="3"/>
  <c r="H47" i="3" s="1"/>
  <c r="G46" i="3"/>
  <c r="G47" i="3" s="1"/>
  <c r="F46" i="3"/>
  <c r="F47" i="3" s="1"/>
  <c r="E46" i="3"/>
  <c r="E47" i="3" s="1"/>
  <c r="D46" i="3"/>
  <c r="D47" i="3" s="1"/>
  <c r="C46" i="3"/>
  <c r="C47" i="3" s="1"/>
  <c r="R46" i="3"/>
  <c r="F287" i="3"/>
  <c r="F284" i="3"/>
  <c r="F278" i="3"/>
  <c r="F277" i="3"/>
  <c r="F269" i="3"/>
  <c r="G284" i="3" l="1"/>
  <c r="G286" i="3" s="1"/>
  <c r="G265" i="3"/>
  <c r="M9" i="3"/>
  <c r="J8" i="3"/>
  <c r="L9" i="3"/>
  <c r="F261" i="3"/>
  <c r="F262" i="3" s="1"/>
  <c r="C42" i="3"/>
  <c r="F42" i="3"/>
  <c r="J42" i="3"/>
  <c r="G42" i="3"/>
  <c r="D42" i="3"/>
  <c r="H42" i="3"/>
  <c r="E42" i="3"/>
  <c r="I42" i="3"/>
  <c r="K9" i="3"/>
  <c r="J7" i="3"/>
  <c r="F286" i="3"/>
  <c r="L179" i="3"/>
  <c r="K179" i="3"/>
  <c r="J179" i="3"/>
  <c r="I179" i="3"/>
  <c r="H179" i="3"/>
  <c r="G179" i="3"/>
  <c r="F179" i="3"/>
  <c r="L178" i="3"/>
  <c r="K178" i="3"/>
  <c r="J178" i="3"/>
  <c r="I178" i="3"/>
  <c r="H178" i="3"/>
  <c r="G178" i="3"/>
  <c r="F178" i="3"/>
  <c r="L177" i="3"/>
  <c r="L176" i="3"/>
  <c r="K176" i="3"/>
  <c r="J176" i="3"/>
  <c r="I176" i="3"/>
  <c r="H176" i="3"/>
  <c r="G176" i="3"/>
  <c r="F176" i="3"/>
  <c r="L175" i="3"/>
  <c r="K175" i="3"/>
  <c r="J175" i="3"/>
  <c r="I175" i="3"/>
  <c r="H175" i="3"/>
  <c r="G175" i="3"/>
  <c r="F175" i="3"/>
  <c r="R179" i="3"/>
  <c r="Q179" i="3"/>
  <c r="P179" i="3"/>
  <c r="O179" i="3"/>
  <c r="N179" i="3"/>
  <c r="M179" i="3"/>
  <c r="Q178" i="3"/>
  <c r="P178" i="3"/>
  <c r="O178" i="3"/>
  <c r="N178" i="3"/>
  <c r="M178" i="3"/>
  <c r="Q177" i="3"/>
  <c r="P177" i="3"/>
  <c r="O177" i="3"/>
  <c r="N177" i="3"/>
  <c r="M177" i="3"/>
  <c r="Q176" i="3"/>
  <c r="P176" i="3"/>
  <c r="O176" i="3"/>
  <c r="N176" i="3"/>
  <c r="M176" i="3"/>
  <c r="Q175" i="3"/>
  <c r="P175" i="3"/>
  <c r="O175" i="3"/>
  <c r="N175" i="3"/>
  <c r="M175" i="3"/>
  <c r="B179" i="3"/>
  <c r="B178" i="3"/>
  <c r="B177" i="3"/>
  <c r="B176" i="3"/>
  <c r="B175" i="3"/>
  <c r="S158" i="3"/>
  <c r="T158" i="3" s="1"/>
  <c r="U158" i="3" s="1"/>
  <c r="V158" i="3" s="1"/>
  <c r="W158" i="3" s="1"/>
  <c r="X158" i="3" s="1"/>
  <c r="Y158" i="3" s="1"/>
  <c r="Z158" i="3" s="1"/>
  <c r="AA158" i="3" s="1"/>
  <c r="AB158" i="3" s="1"/>
  <c r="AC158" i="3" s="1"/>
  <c r="F203" i="3"/>
  <c r="F204" i="3" s="1"/>
  <c r="G203" i="3"/>
  <c r="F150" i="3"/>
  <c r="G168" i="3"/>
  <c r="G166" i="3"/>
  <c r="F168" i="3"/>
  <c r="F166" i="3"/>
  <c r="G150" i="3"/>
  <c r="G280" i="3" s="1"/>
  <c r="G316" i="3" s="1"/>
  <c r="G146" i="3"/>
  <c r="F146" i="3"/>
  <c r="F159" i="3"/>
  <c r="F165" i="3" s="1"/>
  <c r="O138" i="3"/>
  <c r="N138" i="3"/>
  <c r="M138" i="3"/>
  <c r="L138" i="3"/>
  <c r="K138" i="3"/>
  <c r="J138" i="3"/>
  <c r="I138" i="3"/>
  <c r="H138" i="3"/>
  <c r="G138" i="3"/>
  <c r="F138" i="3"/>
  <c r="E138" i="3"/>
  <c r="Q138" i="3"/>
  <c r="F130" i="3"/>
  <c r="E130" i="3"/>
  <c r="E133" i="3" s="1"/>
  <c r="E121" i="3"/>
  <c r="E120" i="3" s="1"/>
  <c r="F121" i="3"/>
  <c r="F120" i="3" s="1"/>
  <c r="E127" i="3"/>
  <c r="F127" i="3"/>
  <c r="F137" i="3"/>
  <c r="E137" i="3"/>
  <c r="D137" i="3"/>
  <c r="C137" i="3"/>
  <c r="C100" i="3"/>
  <c r="D100" i="3"/>
  <c r="E100" i="3"/>
  <c r="F100" i="3"/>
  <c r="F96" i="3"/>
  <c r="E96" i="3"/>
  <c r="C96" i="3"/>
  <c r="C90" i="3"/>
  <c r="C92" i="3" s="1"/>
  <c r="C18" i="3" s="1"/>
  <c r="C20" i="3" s="1"/>
  <c r="C55" i="3"/>
  <c r="C32" i="3"/>
  <c r="C31" i="3"/>
  <c r="C30" i="3"/>
  <c r="C29" i="3"/>
  <c r="C28" i="3"/>
  <c r="D90" i="3"/>
  <c r="D92" i="3" s="1"/>
  <c r="D18" i="3" s="1"/>
  <c r="D20" i="3" s="1"/>
  <c r="D55" i="3"/>
  <c r="D32" i="3"/>
  <c r="D31" i="3"/>
  <c r="D30" i="3"/>
  <c r="D29" i="3"/>
  <c r="D28" i="3"/>
  <c r="F118" i="3"/>
  <c r="E118" i="3"/>
  <c r="F90" i="3"/>
  <c r="E90" i="3"/>
  <c r="E92" i="3" s="1"/>
  <c r="E18" i="3" s="1"/>
  <c r="E20" i="3" s="1"/>
  <c r="F55" i="3"/>
  <c r="E55" i="3"/>
  <c r="F32" i="3"/>
  <c r="E32" i="3"/>
  <c r="F31" i="3"/>
  <c r="E31" i="3"/>
  <c r="F30" i="3"/>
  <c r="E30" i="3"/>
  <c r="F29" i="3"/>
  <c r="E29" i="3"/>
  <c r="F28" i="3"/>
  <c r="E28" i="3"/>
  <c r="F3" i="3"/>
  <c r="H201" i="3"/>
  <c r="H202" i="3" s="1"/>
  <c r="H203" i="3" s="1"/>
  <c r="H168" i="3"/>
  <c r="H166" i="3"/>
  <c r="H150" i="3"/>
  <c r="H280" i="3" s="1"/>
  <c r="H316" i="3" s="1"/>
  <c r="H146" i="3"/>
  <c r="G130" i="3"/>
  <c r="G121" i="3"/>
  <c r="G96" i="3"/>
  <c r="I202" i="3"/>
  <c r="I201" i="3"/>
  <c r="I190" i="3"/>
  <c r="I168" i="3"/>
  <c r="I166" i="3"/>
  <c r="I150" i="3"/>
  <c r="I146" i="3"/>
  <c r="I133" i="3"/>
  <c r="I131" i="3"/>
  <c r="I130" i="3"/>
  <c r="H130" i="3"/>
  <c r="I121" i="3"/>
  <c r="I185" i="3" s="1"/>
  <c r="H121" i="3"/>
  <c r="H185" i="3" s="1"/>
  <c r="I96" i="3"/>
  <c r="J166" i="3"/>
  <c r="J168" i="3"/>
  <c r="J150" i="3"/>
  <c r="J146" i="3"/>
  <c r="J202" i="3"/>
  <c r="J201" i="3"/>
  <c r="J190" i="3"/>
  <c r="J32" i="3"/>
  <c r="J31" i="3"/>
  <c r="I31" i="3"/>
  <c r="H31" i="3"/>
  <c r="G31" i="3"/>
  <c r="J30" i="3"/>
  <c r="I30" i="3"/>
  <c r="H30" i="3"/>
  <c r="G30" i="3"/>
  <c r="J29" i="3"/>
  <c r="I29" i="3"/>
  <c r="H29" i="3"/>
  <c r="G29" i="3"/>
  <c r="J28" i="3"/>
  <c r="I28" i="3"/>
  <c r="H28" i="3"/>
  <c r="G28" i="3"/>
  <c r="H304" i="3" l="1"/>
  <c r="I304" i="3"/>
  <c r="F304" i="3"/>
  <c r="J304" i="3"/>
  <c r="G304" i="3"/>
  <c r="F133" i="3"/>
  <c r="F273" i="3"/>
  <c r="F263" i="3"/>
  <c r="G3" i="3"/>
  <c r="G271" i="3"/>
  <c r="G268" i="3"/>
  <c r="H277" i="3"/>
  <c r="H282" i="3" s="1"/>
  <c r="F280" i="3"/>
  <c r="F316" i="3" s="1"/>
  <c r="F315" i="3"/>
  <c r="I8" i="3"/>
  <c r="I7" i="3"/>
  <c r="F270" i="3"/>
  <c r="D19" i="3"/>
  <c r="E19" i="3"/>
  <c r="J9" i="3"/>
  <c r="H177" i="3"/>
  <c r="H181" i="3" s="1"/>
  <c r="H308" i="3" s="1"/>
  <c r="J177" i="3"/>
  <c r="J181" i="3" s="1"/>
  <c r="J308" i="3" s="1"/>
  <c r="I177" i="3"/>
  <c r="I181" i="3" s="1"/>
  <c r="I308" i="3" s="1"/>
  <c r="F147" i="3"/>
  <c r="F153" i="3" s="1"/>
  <c r="F300" i="3" s="1"/>
  <c r="G177" i="3"/>
  <c r="G181" i="3" s="1"/>
  <c r="G308" i="3" s="1"/>
  <c r="J292" i="3"/>
  <c r="I292" i="3"/>
  <c r="G292" i="3"/>
  <c r="F292" i="3"/>
  <c r="O181" i="3"/>
  <c r="O308" i="3" s="1"/>
  <c r="H292" i="3"/>
  <c r="P181" i="3"/>
  <c r="P308" i="3" s="1"/>
  <c r="M181" i="3"/>
  <c r="M308" i="3" s="1"/>
  <c r="Q181" i="3"/>
  <c r="Q308" i="3" s="1"/>
  <c r="L181" i="3"/>
  <c r="L308" i="3" s="1"/>
  <c r="N181" i="3"/>
  <c r="N308" i="3" s="1"/>
  <c r="R181" i="3"/>
  <c r="R308" i="3" s="1"/>
  <c r="F92" i="3"/>
  <c r="F288" i="3"/>
  <c r="F177" i="3"/>
  <c r="F181" i="3" s="1"/>
  <c r="F308" i="3" s="1"/>
  <c r="H204" i="3"/>
  <c r="F169" i="3"/>
  <c r="C97" i="3"/>
  <c r="D97" i="3"/>
  <c r="E97" i="3"/>
  <c r="H7" i="3" l="1"/>
  <c r="F309" i="3"/>
  <c r="Q309" i="3"/>
  <c r="M309" i="3"/>
  <c r="O309" i="3"/>
  <c r="J309" i="3"/>
  <c r="N309" i="3"/>
  <c r="P309" i="3"/>
  <c r="G309" i="3"/>
  <c r="H309" i="3"/>
  <c r="I309" i="3"/>
  <c r="R309" i="3"/>
  <c r="L309" i="3"/>
  <c r="J10" i="3"/>
  <c r="G313" i="3"/>
  <c r="F317" i="3"/>
  <c r="G277" i="3"/>
  <c r="F281" i="3"/>
  <c r="H279" i="3"/>
  <c r="H314" i="3" s="1"/>
  <c r="F279" i="3"/>
  <c r="H8" i="3"/>
  <c r="I9" i="3"/>
  <c r="F97" i="3"/>
  <c r="F18" i="3"/>
  <c r="D36" i="3"/>
  <c r="C36" i="3"/>
  <c r="E36" i="3"/>
  <c r="R183" i="3"/>
  <c r="I183" i="3"/>
  <c r="I184" i="3" s="1"/>
  <c r="P183" i="3"/>
  <c r="N183" i="3"/>
  <c r="F170" i="3"/>
  <c r="Q183" i="3"/>
  <c r="M183" i="3"/>
  <c r="F299" i="3"/>
  <c r="J318" i="3"/>
  <c r="H183" i="3"/>
  <c r="H184" i="3" s="1"/>
  <c r="O183" i="3"/>
  <c r="J183" i="3"/>
  <c r="C99" i="3"/>
  <c r="C104" i="3" s="1"/>
  <c r="C106" i="3" s="1"/>
  <c r="C34" i="3"/>
  <c r="C35" i="3" s="1"/>
  <c r="E99" i="3"/>
  <c r="E101" i="3" s="1"/>
  <c r="E34" i="3"/>
  <c r="E35" i="3" s="1"/>
  <c r="D99" i="3"/>
  <c r="D104" i="3" s="1"/>
  <c r="D106" i="3" s="1"/>
  <c r="D34" i="3"/>
  <c r="D35" i="3" s="1"/>
  <c r="F182" i="3"/>
  <c r="F36" i="3" l="1"/>
  <c r="F37" i="3" s="1"/>
  <c r="F303" i="3"/>
  <c r="I10" i="3"/>
  <c r="I318" i="3"/>
  <c r="G318" i="3"/>
  <c r="H318" i="3"/>
  <c r="F211" i="3"/>
  <c r="F212" i="3" s="1"/>
  <c r="F318" i="3"/>
  <c r="F319" i="3" s="1"/>
  <c r="F99" i="3"/>
  <c r="F103" i="3" s="1"/>
  <c r="F310" i="3"/>
  <c r="G7" i="3"/>
  <c r="G282" i="3"/>
  <c r="G279" i="3"/>
  <c r="G314" i="3" s="1"/>
  <c r="G315" i="3" s="1"/>
  <c r="G8" i="3"/>
  <c r="H9" i="3"/>
  <c r="F19" i="3"/>
  <c r="F20" i="3"/>
  <c r="F34" i="3"/>
  <c r="F35" i="3" s="1"/>
  <c r="D38" i="3"/>
  <c r="C37" i="3"/>
  <c r="D37" i="3"/>
  <c r="C38" i="3"/>
  <c r="E37" i="3"/>
  <c r="E38" i="3"/>
  <c r="E104" i="3"/>
  <c r="E106" i="3" s="1"/>
  <c r="C101" i="3"/>
  <c r="D101" i="3"/>
  <c r="D103" i="3"/>
  <c r="C103" i="3"/>
  <c r="E103" i="3"/>
  <c r="F38" i="3" l="1"/>
  <c r="F305" i="3"/>
  <c r="H10" i="3"/>
  <c r="F311" i="3"/>
  <c r="F320" i="3"/>
  <c r="F321" i="3" s="1"/>
  <c r="H313" i="3"/>
  <c r="H315" i="3" s="1"/>
  <c r="G317" i="3"/>
  <c r="G319" i="3" s="1"/>
  <c r="F104" i="3"/>
  <c r="F114" i="3" s="1"/>
  <c r="F119" i="3" s="1"/>
  <c r="F101" i="3"/>
  <c r="F213" i="3"/>
  <c r="G9" i="3"/>
  <c r="E114" i="3"/>
  <c r="E119" i="3" s="1"/>
  <c r="G10" i="3" l="1"/>
  <c r="F293" i="3"/>
  <c r="F295" i="3" s="1"/>
  <c r="F296" i="3" s="1"/>
  <c r="F298" i="3"/>
  <c r="F301" i="3" s="1"/>
  <c r="F106" i="3"/>
  <c r="I313" i="3"/>
  <c r="H317" i="3"/>
  <c r="H319" i="3" s="1"/>
  <c r="F294" i="3" l="1"/>
  <c r="K202" i="3" l="1"/>
  <c r="K201" i="3"/>
  <c r="K190" i="3"/>
  <c r="K168" i="3"/>
  <c r="K166" i="3"/>
  <c r="K150" i="3"/>
  <c r="K280" i="3" s="1"/>
  <c r="K146" i="3"/>
  <c r="J133" i="3"/>
  <c r="J130" i="3"/>
  <c r="J121" i="3"/>
  <c r="J96" i="3"/>
  <c r="K64" i="3"/>
  <c r="K73" i="3"/>
  <c r="K82" i="3"/>
  <c r="M202" i="3"/>
  <c r="L202" i="3"/>
  <c r="L201" i="3"/>
  <c r="M201" i="3"/>
  <c r="L190" i="3"/>
  <c r="M190" i="3"/>
  <c r="M168" i="3"/>
  <c r="L168" i="3"/>
  <c r="M166" i="3"/>
  <c r="L166" i="3"/>
  <c r="L150" i="3"/>
  <c r="M150" i="3"/>
  <c r="L133" i="3"/>
  <c r="K133" i="3"/>
  <c r="L130" i="3"/>
  <c r="K130" i="3"/>
  <c r="L121" i="3"/>
  <c r="K121" i="3"/>
  <c r="L96" i="3"/>
  <c r="K96" i="3"/>
  <c r="L64" i="3"/>
  <c r="L82" i="3"/>
  <c r="L73" i="3"/>
  <c r="N255" i="3"/>
  <c r="N256" i="3" s="1"/>
  <c r="N239" i="3"/>
  <c r="N240" i="3" s="1"/>
  <c r="M255" i="3"/>
  <c r="M256" i="3" s="1"/>
  <c r="M239" i="3"/>
  <c r="M240" i="3" s="1"/>
  <c r="H3" i="3"/>
  <c r="K55" i="3"/>
  <c r="J55" i="3"/>
  <c r="I55" i="3"/>
  <c r="H55" i="3"/>
  <c r="G55" i="3"/>
  <c r="R55" i="3"/>
  <c r="Q55" i="3"/>
  <c r="P55" i="3"/>
  <c r="O55" i="3"/>
  <c r="N55" i="3"/>
  <c r="M55" i="3"/>
  <c r="L55" i="3"/>
  <c r="O255" i="3"/>
  <c r="O256" i="3" s="1"/>
  <c r="O239" i="3"/>
  <c r="O240" i="3" s="1"/>
  <c r="N202" i="3"/>
  <c r="N190" i="3"/>
  <c r="O190" i="3"/>
  <c r="O202" i="3"/>
  <c r="N201" i="3"/>
  <c r="M82" i="3"/>
  <c r="M73" i="3"/>
  <c r="M64" i="3"/>
  <c r="N166" i="3"/>
  <c r="N150" i="3"/>
  <c r="M133" i="3"/>
  <c r="M130" i="3"/>
  <c r="M126" i="3"/>
  <c r="M121" i="3"/>
  <c r="L118" i="3"/>
  <c r="K118" i="3"/>
  <c r="J118" i="3"/>
  <c r="I118" i="3"/>
  <c r="H118" i="3"/>
  <c r="G118" i="3"/>
  <c r="M118" i="3"/>
  <c r="N82" i="3"/>
  <c r="N73" i="3"/>
  <c r="N64" i="3"/>
  <c r="O206" i="3"/>
  <c r="N206" i="3"/>
  <c r="M206" i="3"/>
  <c r="L206" i="3"/>
  <c r="K206" i="3"/>
  <c r="J206" i="3"/>
  <c r="I206" i="3"/>
  <c r="H206" i="3"/>
  <c r="G206" i="3"/>
  <c r="J203" i="3"/>
  <c r="I203" i="3"/>
  <c r="O201" i="3"/>
  <c r="O133" i="3"/>
  <c r="N133" i="3"/>
  <c r="O131" i="3"/>
  <c r="N131" i="3"/>
  <c r="N130" i="3"/>
  <c r="O130" i="3"/>
  <c r="O121" i="3"/>
  <c r="O185" i="3" s="1"/>
  <c r="O184" i="3" s="1"/>
  <c r="N121" i="3"/>
  <c r="N185" i="3" s="1"/>
  <c r="N184" i="3" s="1"/>
  <c r="O118" i="3"/>
  <c r="N118" i="3"/>
  <c r="O166" i="3"/>
  <c r="O150" i="3"/>
  <c r="O64" i="3"/>
  <c r="O73" i="3"/>
  <c r="O82" i="3"/>
  <c r="N224" i="3"/>
  <c r="M224" i="3"/>
  <c r="L224" i="3"/>
  <c r="K224" i="3"/>
  <c r="J224" i="3"/>
  <c r="I224" i="3"/>
  <c r="H224" i="3"/>
  <c r="G224" i="3"/>
  <c r="N219" i="3"/>
  <c r="M219" i="3"/>
  <c r="L219" i="3"/>
  <c r="K219" i="3"/>
  <c r="J219" i="3"/>
  <c r="I219" i="3"/>
  <c r="H219" i="3"/>
  <c r="G219" i="3"/>
  <c r="N287" i="3"/>
  <c r="M287" i="3"/>
  <c r="N284" i="3" s="1"/>
  <c r="L287" i="3"/>
  <c r="K287" i="3"/>
  <c r="J287" i="3"/>
  <c r="I287" i="3"/>
  <c r="J284" i="3" s="1"/>
  <c r="J280" i="3"/>
  <c r="I280" i="3"/>
  <c r="I316" i="3" s="1"/>
  <c r="I277" i="3"/>
  <c r="N278" i="3"/>
  <c r="M278" i="3"/>
  <c r="L278" i="3"/>
  <c r="K278" i="3"/>
  <c r="J278" i="3"/>
  <c r="I278" i="3"/>
  <c r="N269" i="3"/>
  <c r="N261" i="3" s="1"/>
  <c r="N262" i="3" s="1"/>
  <c r="M269" i="3"/>
  <c r="M261" i="3" s="1"/>
  <c r="M262" i="3" s="1"/>
  <c r="L269" i="3"/>
  <c r="L261" i="3" s="1"/>
  <c r="L262" i="3" s="1"/>
  <c r="K269" i="3"/>
  <c r="K261" i="3" s="1"/>
  <c r="K262" i="3" s="1"/>
  <c r="J269" i="3"/>
  <c r="J261" i="3" s="1"/>
  <c r="J262" i="3" s="1"/>
  <c r="I269" i="3"/>
  <c r="I261" i="3" s="1"/>
  <c r="I262" i="3" s="1"/>
  <c r="H261" i="3"/>
  <c r="H262" i="3" s="1"/>
  <c r="G261" i="3"/>
  <c r="G262" i="3" s="1"/>
  <c r="N267" i="3"/>
  <c r="M267" i="3"/>
  <c r="L267" i="3"/>
  <c r="K267" i="3"/>
  <c r="J267" i="3"/>
  <c r="I267" i="3"/>
  <c r="N266" i="3"/>
  <c r="M266" i="3"/>
  <c r="L266" i="3"/>
  <c r="K266" i="3"/>
  <c r="J266" i="3"/>
  <c r="I266" i="3"/>
  <c r="N246" i="3"/>
  <c r="M246" i="3"/>
  <c r="P256" i="3"/>
  <c r="P240" i="3"/>
  <c r="O287" i="3"/>
  <c r="P284" i="3" s="1"/>
  <c r="O278" i="3"/>
  <c r="O269" i="3"/>
  <c r="O261" i="3" s="1"/>
  <c r="O262" i="3" s="1"/>
  <c r="O267" i="3"/>
  <c r="O266" i="3"/>
  <c r="Q256" i="3"/>
  <c r="Q240" i="3"/>
  <c r="O219" i="3"/>
  <c r="O224" i="3"/>
  <c r="Q224" i="3"/>
  <c r="P224" i="3"/>
  <c r="P201" i="3"/>
  <c r="P166" i="3"/>
  <c r="P150" i="3"/>
  <c r="P82" i="3"/>
  <c r="P73" i="3"/>
  <c r="P64" i="3"/>
  <c r="Q108" i="3"/>
  <c r="P108" i="3"/>
  <c r="O108" i="3"/>
  <c r="N108" i="3"/>
  <c r="M108" i="3"/>
  <c r="L108" i="3"/>
  <c r="K108" i="3"/>
  <c r="J108" i="3"/>
  <c r="I108" i="3"/>
  <c r="H108" i="3"/>
  <c r="G108" i="3"/>
  <c r="R108" i="3"/>
  <c r="T231" i="3"/>
  <c r="U231" i="3" s="1"/>
  <c r="V231" i="3" s="1"/>
  <c r="W231" i="3" s="1"/>
  <c r="X231" i="3" s="1"/>
  <c r="Y231" i="3" s="1"/>
  <c r="Z231" i="3" s="1"/>
  <c r="AA231" i="3" s="1"/>
  <c r="AB231" i="3" s="1"/>
  <c r="AC231" i="3" s="1"/>
  <c r="S220" i="3"/>
  <c r="S217" i="3" s="1"/>
  <c r="S108" i="3" s="1"/>
  <c r="S229" i="3"/>
  <c r="T229" i="3" s="1"/>
  <c r="U229" i="3" s="1"/>
  <c r="V229" i="3" s="1"/>
  <c r="S227" i="3"/>
  <c r="T227" i="3" s="1"/>
  <c r="U227" i="3" s="1"/>
  <c r="V227" i="3" s="1"/>
  <c r="W227" i="3" s="1"/>
  <c r="X227" i="3" s="1"/>
  <c r="Y227" i="3" s="1"/>
  <c r="Z227" i="3" s="1"/>
  <c r="AA227" i="3" s="1"/>
  <c r="AB227" i="3" s="1"/>
  <c r="AC227" i="3" s="1"/>
  <c r="Q219" i="3"/>
  <c r="P219" i="3"/>
  <c r="R219" i="3"/>
  <c r="Q206" i="3"/>
  <c r="P206" i="3"/>
  <c r="R206" i="3"/>
  <c r="Q201" i="3"/>
  <c r="R201" i="3"/>
  <c r="Q247" i="3"/>
  <c r="P247" i="3"/>
  <c r="Q246" i="3"/>
  <c r="P246" i="3"/>
  <c r="O246" i="3"/>
  <c r="R246" i="3"/>
  <c r="R247" i="3"/>
  <c r="R245" i="3"/>
  <c r="R256" i="3"/>
  <c r="R240" i="3"/>
  <c r="R287" i="3"/>
  <c r="Q287" i="3"/>
  <c r="R284" i="3" s="1"/>
  <c r="P287" i="3"/>
  <c r="Q284" i="3" s="1"/>
  <c r="Q278" i="3"/>
  <c r="P278" i="3"/>
  <c r="R278" i="3"/>
  <c r="Q267" i="3"/>
  <c r="P267" i="3"/>
  <c r="R267" i="3"/>
  <c r="Q266" i="3"/>
  <c r="P266" i="3"/>
  <c r="R266" i="3"/>
  <c r="R131" i="3"/>
  <c r="Q130" i="3"/>
  <c r="P130" i="3"/>
  <c r="G134" i="3"/>
  <c r="H134" i="3"/>
  <c r="I134" i="3"/>
  <c r="P118" i="3"/>
  <c r="Q118" i="3"/>
  <c r="R118" i="3"/>
  <c r="P121" i="3"/>
  <c r="P185" i="3" s="1"/>
  <c r="P184" i="3" s="1"/>
  <c r="Q121" i="3"/>
  <c r="Q185" i="3" s="1"/>
  <c r="Q184" i="3" s="1"/>
  <c r="R121" i="3"/>
  <c r="R185" i="3" s="1"/>
  <c r="R184" i="3" s="1"/>
  <c r="R166" i="3"/>
  <c r="Q166" i="3"/>
  <c r="Q150" i="3"/>
  <c r="R150" i="3"/>
  <c r="Q25" i="3"/>
  <c r="P25" i="3"/>
  <c r="O25" i="3"/>
  <c r="N25" i="3"/>
  <c r="M25" i="3"/>
  <c r="L25" i="3"/>
  <c r="K25" i="3"/>
  <c r="Q24" i="3"/>
  <c r="P24" i="3"/>
  <c r="O24" i="3"/>
  <c r="N24" i="3"/>
  <c r="M24" i="3"/>
  <c r="L24" i="3"/>
  <c r="K24" i="3"/>
  <c r="Q23" i="3"/>
  <c r="P23" i="3"/>
  <c r="O23" i="3"/>
  <c r="N23" i="3"/>
  <c r="M23" i="3"/>
  <c r="L23" i="3"/>
  <c r="K23" i="3"/>
  <c r="Q22" i="3"/>
  <c r="P22" i="3"/>
  <c r="O22" i="3"/>
  <c r="N22" i="3"/>
  <c r="M22" i="3"/>
  <c r="L22" i="3"/>
  <c r="K22" i="3"/>
  <c r="R25" i="3"/>
  <c r="R24" i="3"/>
  <c r="R23" i="3"/>
  <c r="R22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12" i="3"/>
  <c r="P12" i="3"/>
  <c r="O12" i="3"/>
  <c r="N12" i="3"/>
  <c r="M12" i="3"/>
  <c r="L12" i="3"/>
  <c r="K12" i="3"/>
  <c r="R15" i="3"/>
  <c r="R14" i="3"/>
  <c r="R13" i="3"/>
  <c r="R12" i="3"/>
  <c r="R82" i="3"/>
  <c r="Q82" i="3"/>
  <c r="R73" i="3"/>
  <c r="Q73" i="3"/>
  <c r="R64" i="3"/>
  <c r="Q64" i="3"/>
  <c r="M159" i="3"/>
  <c r="M165" i="3" s="1"/>
  <c r="L159" i="3"/>
  <c r="L165" i="3" s="1"/>
  <c r="K159" i="3"/>
  <c r="K165" i="3" s="1"/>
  <c r="J159" i="3"/>
  <c r="J165" i="3" s="1"/>
  <c r="J169" i="3" s="1"/>
  <c r="I159" i="3"/>
  <c r="I165" i="3" s="1"/>
  <c r="I169" i="3" s="1"/>
  <c r="H159" i="3"/>
  <c r="H165" i="3" s="1"/>
  <c r="H169" i="3" s="1"/>
  <c r="G159" i="3"/>
  <c r="G165" i="3" s="1"/>
  <c r="G169" i="3" s="1"/>
  <c r="M147" i="3"/>
  <c r="L147" i="3"/>
  <c r="J147" i="3"/>
  <c r="J153" i="3" s="1"/>
  <c r="J300" i="3" s="1"/>
  <c r="I147" i="3"/>
  <c r="I153" i="3" s="1"/>
  <c r="I300" i="3" s="1"/>
  <c r="H147" i="3"/>
  <c r="H153" i="3" s="1"/>
  <c r="H300" i="3" s="1"/>
  <c r="G147" i="3"/>
  <c r="G153" i="3" s="1"/>
  <c r="G300" i="3" s="1"/>
  <c r="L128" i="3"/>
  <c r="K128" i="3"/>
  <c r="J128" i="3"/>
  <c r="I128" i="3"/>
  <c r="H128" i="3"/>
  <c r="G128" i="3"/>
  <c r="I120" i="3"/>
  <c r="H120" i="3"/>
  <c r="G120" i="3"/>
  <c r="L304" i="3" l="1"/>
  <c r="Q304" i="3"/>
  <c r="P304" i="3"/>
  <c r="O304" i="3"/>
  <c r="M304" i="3"/>
  <c r="R304" i="3"/>
  <c r="N304" i="3"/>
  <c r="K304" i="3"/>
  <c r="Q272" i="3"/>
  <c r="L272" i="3"/>
  <c r="R272" i="3"/>
  <c r="I272" i="3"/>
  <c r="M272" i="3"/>
  <c r="K272" i="3"/>
  <c r="P272" i="3"/>
  <c r="O272" i="3"/>
  <c r="J272" i="3"/>
  <c r="N272" i="3"/>
  <c r="N318" i="3"/>
  <c r="R274" i="3"/>
  <c r="Q274" i="3"/>
  <c r="K277" i="3"/>
  <c r="K282" i="3" s="1"/>
  <c r="J316" i="3"/>
  <c r="L277" i="3"/>
  <c r="L282" i="3" s="1"/>
  <c r="K316" i="3"/>
  <c r="O274" i="3"/>
  <c r="I274" i="3"/>
  <c r="M274" i="3"/>
  <c r="K274" i="3"/>
  <c r="L274" i="3"/>
  <c r="P274" i="3"/>
  <c r="J274" i="3"/>
  <c r="N274" i="3"/>
  <c r="L265" i="3"/>
  <c r="L268" i="3" s="1"/>
  <c r="I265" i="3"/>
  <c r="I271" i="3" s="1"/>
  <c r="M265" i="3"/>
  <c r="M268" i="3" s="1"/>
  <c r="J109" i="3"/>
  <c r="N109" i="3"/>
  <c r="R109" i="3"/>
  <c r="G109" i="3"/>
  <c r="K109" i="3"/>
  <c r="P109" i="3"/>
  <c r="O109" i="3"/>
  <c r="H109" i="3"/>
  <c r="L109" i="3"/>
  <c r="Q109" i="3"/>
  <c r="I109" i="3"/>
  <c r="M109" i="3"/>
  <c r="R26" i="3"/>
  <c r="N280" i="3"/>
  <c r="M280" i="3"/>
  <c r="L280" i="3"/>
  <c r="Q280" i="3"/>
  <c r="Q316" i="3" s="1"/>
  <c r="R280" i="3"/>
  <c r="P280" i="3"/>
  <c r="O280" i="3"/>
  <c r="O316" i="3" s="1"/>
  <c r="P292" i="3"/>
  <c r="M292" i="3"/>
  <c r="S166" i="3"/>
  <c r="R292" i="3"/>
  <c r="K292" i="3"/>
  <c r="O292" i="3"/>
  <c r="Q292" i="3"/>
  <c r="L292" i="3"/>
  <c r="S132" i="3"/>
  <c r="M120" i="3"/>
  <c r="M185" i="3"/>
  <c r="M184" i="3" s="1"/>
  <c r="J120" i="3"/>
  <c r="J185" i="3"/>
  <c r="J184" i="3" s="1"/>
  <c r="L120" i="3"/>
  <c r="L185" i="3"/>
  <c r="K120" i="3"/>
  <c r="K185" i="3"/>
  <c r="K147" i="3"/>
  <c r="K153" i="3" s="1"/>
  <c r="K300" i="3" s="1"/>
  <c r="K177" i="3"/>
  <c r="K181" i="3" s="1"/>
  <c r="K308" i="3" s="1"/>
  <c r="S284" i="3"/>
  <c r="S287" i="3" s="1"/>
  <c r="I204" i="3"/>
  <c r="R134" i="3"/>
  <c r="I3" i="3"/>
  <c r="K134" i="3"/>
  <c r="K137" i="3" s="1"/>
  <c r="P134" i="3"/>
  <c r="Q134" i="3"/>
  <c r="I282" i="3"/>
  <c r="M128" i="3"/>
  <c r="O247" i="3"/>
  <c r="O248" i="3" s="1"/>
  <c r="O31" i="3"/>
  <c r="R30" i="3"/>
  <c r="M28" i="3"/>
  <c r="Q28" i="3"/>
  <c r="N29" i="3"/>
  <c r="K30" i="3"/>
  <c r="O30" i="3"/>
  <c r="L31" i="3"/>
  <c r="P31" i="3"/>
  <c r="R31" i="3"/>
  <c r="N28" i="3"/>
  <c r="K29" i="3"/>
  <c r="O29" i="3"/>
  <c r="L30" i="3"/>
  <c r="P30" i="3"/>
  <c r="M31" i="3"/>
  <c r="Q31" i="3"/>
  <c r="R29" i="3"/>
  <c r="L28" i="3"/>
  <c r="P28" i="3"/>
  <c r="M29" i="3"/>
  <c r="Q29" i="3"/>
  <c r="N30" i="3"/>
  <c r="K31" i="3"/>
  <c r="R28" i="3"/>
  <c r="K28" i="3"/>
  <c r="O28" i="3"/>
  <c r="L29" i="3"/>
  <c r="P29" i="3"/>
  <c r="M30" i="3"/>
  <c r="Q30" i="3"/>
  <c r="N31" i="3"/>
  <c r="L169" i="3"/>
  <c r="M153" i="3"/>
  <c r="M300" i="3" s="1"/>
  <c r="J134" i="3"/>
  <c r="J137" i="3" s="1"/>
  <c r="K203" i="3"/>
  <c r="K204" i="3" s="1"/>
  <c r="L134" i="3"/>
  <c r="L137" i="3" s="1"/>
  <c r="M203" i="3"/>
  <c r="K169" i="3"/>
  <c r="L203" i="3"/>
  <c r="M169" i="3"/>
  <c r="L153" i="3"/>
  <c r="L300" i="3" s="1"/>
  <c r="N247" i="3"/>
  <c r="N248" i="3" s="1"/>
  <c r="M247" i="3"/>
  <c r="M248" i="3" s="1"/>
  <c r="O134" i="3"/>
  <c r="P286" i="3"/>
  <c r="P248" i="3"/>
  <c r="P250" i="3" s="1"/>
  <c r="K284" i="3"/>
  <c r="J286" i="3"/>
  <c r="O203" i="3"/>
  <c r="N203" i="3"/>
  <c r="G207" i="3"/>
  <c r="J204" i="3"/>
  <c r="G204" i="3"/>
  <c r="J207" i="3"/>
  <c r="M134" i="3"/>
  <c r="J205" i="3"/>
  <c r="H205" i="3"/>
  <c r="H207" i="3"/>
  <c r="I205" i="3"/>
  <c r="I207" i="3"/>
  <c r="G205" i="3"/>
  <c r="N134" i="3"/>
  <c r="O284" i="3"/>
  <c r="N286" i="3"/>
  <c r="N265" i="3"/>
  <c r="N271" i="3" s="1"/>
  <c r="L284" i="3"/>
  <c r="J265" i="3"/>
  <c r="J271" i="3" s="1"/>
  <c r="K265" i="3"/>
  <c r="I279" i="3"/>
  <c r="I314" i="3" s="1"/>
  <c r="I315" i="3" s="1"/>
  <c r="I284" i="3"/>
  <c r="M284" i="3"/>
  <c r="O265" i="3"/>
  <c r="O271" i="3" s="1"/>
  <c r="J277" i="3"/>
  <c r="S219" i="3"/>
  <c r="W229" i="3"/>
  <c r="Q248" i="3"/>
  <c r="Q250" i="3" s="1"/>
  <c r="R248" i="3"/>
  <c r="R250" i="3" s="1"/>
  <c r="R286" i="3"/>
  <c r="Q286" i="3"/>
  <c r="N26" i="3"/>
  <c r="I32" i="3"/>
  <c r="M26" i="3"/>
  <c r="Q26" i="3"/>
  <c r="H32" i="3"/>
  <c r="L26" i="3"/>
  <c r="P26" i="3"/>
  <c r="K26" i="3"/>
  <c r="O26" i="3"/>
  <c r="R16" i="3"/>
  <c r="M16" i="3"/>
  <c r="Q16" i="3"/>
  <c r="N16" i="3"/>
  <c r="K16" i="3"/>
  <c r="O16" i="3"/>
  <c r="L16" i="3"/>
  <c r="P16" i="3"/>
  <c r="H137" i="3"/>
  <c r="I137" i="3"/>
  <c r="J170" i="3"/>
  <c r="G137" i="3"/>
  <c r="I170" i="3"/>
  <c r="H170" i="3"/>
  <c r="G170" i="3"/>
  <c r="S109" i="3" l="1"/>
  <c r="K279" i="3"/>
  <c r="K314" i="3" s="1"/>
  <c r="R318" i="3"/>
  <c r="P318" i="3"/>
  <c r="Q318" i="3"/>
  <c r="O318" i="3"/>
  <c r="K309" i="3"/>
  <c r="M318" i="3"/>
  <c r="Q277" i="3"/>
  <c r="Q282" i="3" s="1"/>
  <c r="P316" i="3"/>
  <c r="N277" i="3"/>
  <c r="N279" i="3" s="1"/>
  <c r="N314" i="3" s="1"/>
  <c r="M316" i="3"/>
  <c r="S277" i="3"/>
  <c r="S278" i="3" s="1"/>
  <c r="R316" i="3"/>
  <c r="O277" i="3"/>
  <c r="O282" i="3" s="1"/>
  <c r="N316" i="3"/>
  <c r="J313" i="3"/>
  <c r="I317" i="3"/>
  <c r="I319" i="3" s="1"/>
  <c r="M277" i="3"/>
  <c r="M282" i="3" s="1"/>
  <c r="L316" i="3"/>
  <c r="O249" i="3"/>
  <c r="O250" i="3"/>
  <c r="M249" i="3"/>
  <c r="M250" i="3"/>
  <c r="N249" i="3"/>
  <c r="N250" i="3"/>
  <c r="L271" i="3"/>
  <c r="M271" i="3"/>
  <c r="I268" i="3"/>
  <c r="P49" i="3"/>
  <c r="L49" i="3"/>
  <c r="N10" i="3"/>
  <c r="N49" i="3"/>
  <c r="K10" i="3"/>
  <c r="K49" i="3"/>
  <c r="R10" i="3"/>
  <c r="R49" i="3"/>
  <c r="Q10" i="3"/>
  <c r="Q49" i="3"/>
  <c r="O10" i="3"/>
  <c r="O49" i="3"/>
  <c r="M10" i="3"/>
  <c r="M49" i="3"/>
  <c r="L10" i="3"/>
  <c r="L47" i="3"/>
  <c r="P10" i="3"/>
  <c r="P47" i="3"/>
  <c r="M279" i="3"/>
  <c r="M314" i="3" s="1"/>
  <c r="P277" i="3"/>
  <c r="P282" i="3" s="1"/>
  <c r="L279" i="3"/>
  <c r="L314" i="3" s="1"/>
  <c r="R277" i="3"/>
  <c r="R282" i="3" s="1"/>
  <c r="T166" i="3"/>
  <c r="K183" i="3"/>
  <c r="K184" i="3" s="1"/>
  <c r="L183" i="3"/>
  <c r="L184" i="3" s="1"/>
  <c r="K47" i="3"/>
  <c r="K17" i="3"/>
  <c r="P17" i="3"/>
  <c r="N17" i="3"/>
  <c r="O47" i="3"/>
  <c r="O17" i="3"/>
  <c r="M47" i="3"/>
  <c r="M17" i="3"/>
  <c r="R47" i="3"/>
  <c r="S16" i="3"/>
  <c r="R17" i="3"/>
  <c r="L17" i="3"/>
  <c r="Q47" i="3"/>
  <c r="Q17" i="3"/>
  <c r="N42" i="3"/>
  <c r="N47" i="3"/>
  <c r="L42" i="3"/>
  <c r="R42" i="3"/>
  <c r="O42" i="3"/>
  <c r="Q42" i="3"/>
  <c r="P42" i="3"/>
  <c r="K42" i="3"/>
  <c r="M42" i="3"/>
  <c r="M137" i="3"/>
  <c r="K205" i="3"/>
  <c r="L170" i="3"/>
  <c r="M204" i="3"/>
  <c r="T284" i="3"/>
  <c r="T287" i="3" s="1"/>
  <c r="S149" i="3"/>
  <c r="J279" i="3"/>
  <c r="J314" i="3" s="1"/>
  <c r="J282" i="3"/>
  <c r="K207" i="3"/>
  <c r="J3" i="3"/>
  <c r="K32" i="3"/>
  <c r="Q32" i="3"/>
  <c r="P32" i="3"/>
  <c r="M32" i="3"/>
  <c r="M170" i="3"/>
  <c r="R32" i="3"/>
  <c r="L32" i="3"/>
  <c r="O32" i="3"/>
  <c r="N32" i="3"/>
  <c r="L205" i="3"/>
  <c r="G32" i="3"/>
  <c r="M207" i="3"/>
  <c r="K170" i="3"/>
  <c r="M205" i="3"/>
  <c r="L207" i="3"/>
  <c r="L204" i="3"/>
  <c r="K286" i="3"/>
  <c r="L286" i="3"/>
  <c r="O204" i="3"/>
  <c r="O207" i="3"/>
  <c r="N205" i="3"/>
  <c r="N204" i="3"/>
  <c r="O205" i="3"/>
  <c r="N207" i="3"/>
  <c r="O286" i="3"/>
  <c r="K271" i="3"/>
  <c r="K268" i="3"/>
  <c r="M286" i="3"/>
  <c r="N268" i="3"/>
  <c r="I286" i="3"/>
  <c r="J268" i="3"/>
  <c r="O268" i="3"/>
  <c r="X229" i="3"/>
  <c r="K90" i="3"/>
  <c r="G90" i="3"/>
  <c r="Q90" i="3"/>
  <c r="H90" i="3"/>
  <c r="N90" i="3"/>
  <c r="M90" i="3"/>
  <c r="M263" i="3" s="1"/>
  <c r="P90" i="3"/>
  <c r="L90" i="3"/>
  <c r="R90" i="3"/>
  <c r="O90" i="3"/>
  <c r="J90" i="3"/>
  <c r="I90" i="3"/>
  <c r="L318" i="3" l="1"/>
  <c r="O279" i="3"/>
  <c r="O314" i="3" s="1"/>
  <c r="J315" i="3"/>
  <c r="K313" i="3" s="1"/>
  <c r="K315" i="3" s="1"/>
  <c r="N273" i="3"/>
  <c r="N263" i="3"/>
  <c r="I273" i="3"/>
  <c r="I263" i="3"/>
  <c r="L273" i="3"/>
  <c r="L263" i="3"/>
  <c r="P273" i="3"/>
  <c r="P263" i="3"/>
  <c r="Q273" i="3"/>
  <c r="Q263" i="3"/>
  <c r="R273" i="3"/>
  <c r="R263" i="3"/>
  <c r="K273" i="3"/>
  <c r="K263" i="3"/>
  <c r="H273" i="3"/>
  <c r="H263" i="3"/>
  <c r="J273" i="3"/>
  <c r="J263" i="3"/>
  <c r="O273" i="3"/>
  <c r="O263" i="3"/>
  <c r="G273" i="3"/>
  <c r="G263" i="3"/>
  <c r="M270" i="3"/>
  <c r="M273" i="3"/>
  <c r="N282" i="3"/>
  <c r="Q279" i="3"/>
  <c r="Q314" i="3" s="1"/>
  <c r="K318" i="3"/>
  <c r="G288" i="3"/>
  <c r="G270" i="3"/>
  <c r="G281" i="3"/>
  <c r="H270" i="3"/>
  <c r="H288" i="3"/>
  <c r="H281" i="3"/>
  <c r="N270" i="3"/>
  <c r="K270" i="3"/>
  <c r="I270" i="3"/>
  <c r="L270" i="3"/>
  <c r="J270" i="3"/>
  <c r="O270" i="3"/>
  <c r="H241" i="3"/>
  <c r="M299" i="3"/>
  <c r="P279" i="3"/>
  <c r="P314" i="3" s="1"/>
  <c r="R182" i="3"/>
  <c r="R279" i="3"/>
  <c r="R314" i="3" s="1"/>
  <c r="G182" i="3"/>
  <c r="G299" i="3"/>
  <c r="K182" i="3"/>
  <c r="K299" i="3"/>
  <c r="I182" i="3"/>
  <c r="I299" i="3"/>
  <c r="L182" i="3"/>
  <c r="L299" i="3"/>
  <c r="H182" i="3"/>
  <c r="H299" i="3"/>
  <c r="U166" i="3"/>
  <c r="J182" i="3"/>
  <c r="J299" i="3"/>
  <c r="S41" i="3"/>
  <c r="S46" i="3"/>
  <c r="S93" i="3" s="1"/>
  <c r="T16" i="3"/>
  <c r="S90" i="3"/>
  <c r="S280" i="3"/>
  <c r="S116" i="3"/>
  <c r="Q241" i="3"/>
  <c r="Q182" i="3"/>
  <c r="P241" i="3"/>
  <c r="P182" i="3"/>
  <c r="N241" i="3"/>
  <c r="N182" i="3"/>
  <c r="O241" i="3"/>
  <c r="O182" i="3"/>
  <c r="M241" i="3"/>
  <c r="M182" i="3"/>
  <c r="R288" i="3"/>
  <c r="R241" i="3"/>
  <c r="U284" i="3"/>
  <c r="U287" i="3" s="1"/>
  <c r="T149" i="3"/>
  <c r="S150" i="3"/>
  <c r="K3" i="3"/>
  <c r="H92" i="3"/>
  <c r="G92" i="3"/>
  <c r="G18" i="3" s="1"/>
  <c r="K92" i="3"/>
  <c r="K18" i="3" s="1"/>
  <c r="K288" i="3"/>
  <c r="K281" i="3"/>
  <c r="J92" i="3"/>
  <c r="J18" i="3" s="1"/>
  <c r="J20" i="3" s="1"/>
  <c r="J281" i="3"/>
  <c r="J288" i="3"/>
  <c r="I92" i="3"/>
  <c r="I18" i="3" s="1"/>
  <c r="I20" i="3" s="1"/>
  <c r="I288" i="3"/>
  <c r="I281" i="3"/>
  <c r="L92" i="3"/>
  <c r="L18" i="3" s="1"/>
  <c r="L20" i="3" s="1"/>
  <c r="L281" i="3"/>
  <c r="L288" i="3"/>
  <c r="M92" i="3"/>
  <c r="M288" i="3"/>
  <c r="M281" i="3"/>
  <c r="N288" i="3"/>
  <c r="N281" i="3"/>
  <c r="O281" i="3"/>
  <c r="O288" i="3"/>
  <c r="Y229" i="3"/>
  <c r="Q281" i="3"/>
  <c r="Q288" i="3"/>
  <c r="R281" i="3"/>
  <c r="P281" i="3"/>
  <c r="P288" i="3"/>
  <c r="T277" i="3" l="1"/>
  <c r="S316" i="3"/>
  <c r="J317" i="3"/>
  <c r="J319" i="3" s="1"/>
  <c r="L313" i="3"/>
  <c r="L315" i="3" s="1"/>
  <c r="K317" i="3"/>
  <c r="K319" i="3" s="1"/>
  <c r="G19" i="3"/>
  <c r="G20" i="3"/>
  <c r="K19" i="3"/>
  <c r="K20" i="3"/>
  <c r="L19" i="3"/>
  <c r="H242" i="3"/>
  <c r="H18" i="3"/>
  <c r="M242" i="3"/>
  <c r="M18" i="3"/>
  <c r="J19" i="3"/>
  <c r="S281" i="3"/>
  <c r="S94" i="3"/>
  <c r="C46" i="9"/>
  <c r="C89" i="9" s="1"/>
  <c r="V166" i="3"/>
  <c r="S269" i="3"/>
  <c r="S181" i="3"/>
  <c r="S288" i="3"/>
  <c r="U16" i="3"/>
  <c r="T46" i="3"/>
  <c r="T93" i="3" s="1"/>
  <c r="T41" i="3"/>
  <c r="T90" i="3"/>
  <c r="V284" i="3"/>
  <c r="V287" i="3" s="1"/>
  <c r="U149" i="3"/>
  <c r="T278" i="3"/>
  <c r="L3" i="3"/>
  <c r="L97" i="3"/>
  <c r="I97" i="3"/>
  <c r="J97" i="3"/>
  <c r="K97" i="3"/>
  <c r="G97" i="3"/>
  <c r="H97" i="3"/>
  <c r="M97" i="3"/>
  <c r="M303" i="3" s="1"/>
  <c r="Z229" i="3"/>
  <c r="G310" i="3" l="1"/>
  <c r="G303" i="3"/>
  <c r="L310" i="3"/>
  <c r="L311" i="3" s="1"/>
  <c r="L303" i="3"/>
  <c r="K310" i="3"/>
  <c r="K320" i="3" s="1"/>
  <c r="K303" i="3"/>
  <c r="J310" i="3"/>
  <c r="J311" i="3" s="1"/>
  <c r="J303" i="3"/>
  <c r="H310" i="3"/>
  <c r="H303" i="3"/>
  <c r="I310" i="3"/>
  <c r="I311" i="3" s="1"/>
  <c r="I303" i="3"/>
  <c r="K311" i="3"/>
  <c r="H311" i="3"/>
  <c r="H320" i="3"/>
  <c r="G311" i="3"/>
  <c r="G320" i="3"/>
  <c r="G321" i="3" s="1"/>
  <c r="L320" i="3"/>
  <c r="M313" i="3"/>
  <c r="M315" i="3" s="1"/>
  <c r="L317" i="3"/>
  <c r="L319" i="3" s="1"/>
  <c r="M310" i="3"/>
  <c r="S185" i="3"/>
  <c r="S146" i="3" s="1"/>
  <c r="S308" i="3"/>
  <c r="H19" i="3"/>
  <c r="H20" i="3"/>
  <c r="M19" i="3"/>
  <c r="M20" i="3"/>
  <c r="I19" i="3"/>
  <c r="S148" i="3"/>
  <c r="S307" i="3" s="1"/>
  <c r="H36" i="3"/>
  <c r="L36" i="3"/>
  <c r="K36" i="3"/>
  <c r="I36" i="3"/>
  <c r="G36" i="3"/>
  <c r="M36" i="3"/>
  <c r="J36" i="3"/>
  <c r="W166" i="3"/>
  <c r="U46" i="3"/>
  <c r="U93" i="3" s="1"/>
  <c r="V16" i="3"/>
  <c r="U41" i="3"/>
  <c r="U90" i="3"/>
  <c r="T280" i="3"/>
  <c r="T116" i="3"/>
  <c r="T181" i="3"/>
  <c r="T269" i="3"/>
  <c r="T148" i="3" s="1"/>
  <c r="T307" i="3" s="1"/>
  <c r="T288" i="3"/>
  <c r="M211" i="3"/>
  <c r="M212" i="3" s="1"/>
  <c r="M34" i="3"/>
  <c r="M35" i="3" s="1"/>
  <c r="G99" i="3"/>
  <c r="G104" i="3" s="1"/>
  <c r="G34" i="3"/>
  <c r="G35" i="3" s="1"/>
  <c r="J99" i="3"/>
  <c r="J101" i="3" s="1"/>
  <c r="J34" i="3"/>
  <c r="J35" i="3" s="1"/>
  <c r="L211" i="3"/>
  <c r="L212" i="3" s="1"/>
  <c r="L34" i="3"/>
  <c r="L35" i="3" s="1"/>
  <c r="H211" i="3"/>
  <c r="H213" i="3" s="1"/>
  <c r="H34" i="3"/>
  <c r="H35" i="3" s="1"/>
  <c r="K211" i="3"/>
  <c r="K212" i="3" s="1"/>
  <c r="K34" i="3"/>
  <c r="K35" i="3" s="1"/>
  <c r="I211" i="3"/>
  <c r="I213" i="3" s="1"/>
  <c r="I34" i="3"/>
  <c r="I35" i="3" s="1"/>
  <c r="G211" i="3"/>
  <c r="G212" i="3" s="1"/>
  <c r="J211" i="3"/>
  <c r="J212" i="3" s="1"/>
  <c r="L99" i="3"/>
  <c r="L101" i="3" s="1"/>
  <c r="M99" i="3"/>
  <c r="M104" i="3" s="1"/>
  <c r="K99" i="3"/>
  <c r="K103" i="3" s="1"/>
  <c r="W284" i="3"/>
  <c r="W287" i="3" s="1"/>
  <c r="V149" i="3"/>
  <c r="H99" i="3"/>
  <c r="H104" i="3" s="1"/>
  <c r="M3" i="3"/>
  <c r="I99" i="3"/>
  <c r="I104" i="3" s="1"/>
  <c r="AA229" i="3"/>
  <c r="T103" i="3"/>
  <c r="U103" i="3"/>
  <c r="V103" i="3"/>
  <c r="S103" i="3"/>
  <c r="J320" i="3" l="1"/>
  <c r="I320" i="3"/>
  <c r="T150" i="3"/>
  <c r="T316" i="3"/>
  <c r="J321" i="3"/>
  <c r="H321" i="3"/>
  <c r="I321" i="3"/>
  <c r="K321" i="3"/>
  <c r="L321" i="3"/>
  <c r="M305" i="3"/>
  <c r="M311" i="3"/>
  <c r="M320" i="3"/>
  <c r="S145" i="3"/>
  <c r="S144" i="3"/>
  <c r="N313" i="3"/>
  <c r="N315" i="3" s="1"/>
  <c r="M317" i="3"/>
  <c r="M319" i="3" s="1"/>
  <c r="S309" i="3"/>
  <c r="S121" i="3"/>
  <c r="T185" i="3"/>
  <c r="T308" i="3"/>
  <c r="M243" i="3"/>
  <c r="M251" i="3" s="1"/>
  <c r="H243" i="3"/>
  <c r="J37" i="3"/>
  <c r="J38" i="3"/>
  <c r="G37" i="3"/>
  <c r="G38" i="3"/>
  <c r="K37" i="3"/>
  <c r="K38" i="3"/>
  <c r="H37" i="3"/>
  <c r="H38" i="3"/>
  <c r="M37" i="3"/>
  <c r="M38" i="3"/>
  <c r="I37" i="3"/>
  <c r="I38" i="3"/>
  <c r="L37" i="3"/>
  <c r="L38" i="3"/>
  <c r="L305" i="3"/>
  <c r="G305" i="3"/>
  <c r="K305" i="3"/>
  <c r="J305" i="3"/>
  <c r="H305" i="3"/>
  <c r="I305" i="3"/>
  <c r="I298" i="3"/>
  <c r="I301" i="3" s="1"/>
  <c r="I293" i="3"/>
  <c r="T281" i="3"/>
  <c r="G298" i="3"/>
  <c r="G301" i="3" s="1"/>
  <c r="G293" i="3"/>
  <c r="T94" i="3"/>
  <c r="D46" i="9"/>
  <c r="D89" i="9" s="1"/>
  <c r="J104" i="3"/>
  <c r="H298" i="3"/>
  <c r="H301" i="3" s="1"/>
  <c r="H293" i="3"/>
  <c r="U277" i="3"/>
  <c r="U278" i="3" s="1"/>
  <c r="M106" i="3"/>
  <c r="M298" i="3"/>
  <c r="M301" i="3" s="1"/>
  <c r="M293" i="3"/>
  <c r="X166" i="3"/>
  <c r="H212" i="3"/>
  <c r="I212" i="3"/>
  <c r="V46" i="3"/>
  <c r="V93" i="3" s="1"/>
  <c r="W16" i="3"/>
  <c r="V41" i="3"/>
  <c r="V90" i="3"/>
  <c r="M213" i="3"/>
  <c r="J103" i="3"/>
  <c r="U181" i="3"/>
  <c r="U269" i="3"/>
  <c r="U148" i="3" s="1"/>
  <c r="U307" i="3" s="1"/>
  <c r="U288" i="3"/>
  <c r="G101" i="3"/>
  <c r="L213" i="3"/>
  <c r="G103" i="3"/>
  <c r="J213" i="3"/>
  <c r="G213" i="3"/>
  <c r="K213" i="3"/>
  <c r="K104" i="3"/>
  <c r="K101" i="3"/>
  <c r="L103" i="3"/>
  <c r="L104" i="3"/>
  <c r="H101" i="3"/>
  <c r="H103" i="3"/>
  <c r="M114" i="3"/>
  <c r="M119" i="3" s="1"/>
  <c r="I101" i="3"/>
  <c r="M103" i="3"/>
  <c r="I103" i="3"/>
  <c r="M101" i="3"/>
  <c r="X284" i="3"/>
  <c r="X287" i="3" s="1"/>
  <c r="W149" i="3"/>
  <c r="N3" i="3"/>
  <c r="G106" i="3"/>
  <c r="G114" i="3"/>
  <c r="G119" i="3" s="1"/>
  <c r="H106" i="3"/>
  <c r="H114" i="3"/>
  <c r="H119" i="3" s="1"/>
  <c r="I106" i="3"/>
  <c r="I114" i="3"/>
  <c r="I119" i="3" s="1"/>
  <c r="AB229" i="3"/>
  <c r="R203" i="3"/>
  <c r="T309" i="3" l="1"/>
  <c r="T145" i="3"/>
  <c r="M321" i="3"/>
  <c r="T121" i="3"/>
  <c r="O313" i="3"/>
  <c r="O315" i="3" s="1"/>
  <c r="N317" i="3"/>
  <c r="N319" i="3" s="1"/>
  <c r="T146" i="3"/>
  <c r="T144" i="3"/>
  <c r="U185" i="3"/>
  <c r="U121" i="3" s="1"/>
  <c r="U308" i="3"/>
  <c r="H110" i="3"/>
  <c r="H232" i="3" s="1"/>
  <c r="H233" i="3" s="1"/>
  <c r="M110" i="3"/>
  <c r="M232" i="3" s="1"/>
  <c r="M233" i="3" s="1"/>
  <c r="I110" i="3"/>
  <c r="I232" i="3" s="1"/>
  <c r="I233" i="3" s="1"/>
  <c r="G110" i="3"/>
  <c r="G232" i="3" s="1"/>
  <c r="G233" i="3" s="1"/>
  <c r="J298" i="3"/>
  <c r="J301" i="3" s="1"/>
  <c r="J293" i="3"/>
  <c r="J114" i="3"/>
  <c r="J119" i="3" s="1"/>
  <c r="Y166" i="3"/>
  <c r="J106" i="3"/>
  <c r="K106" i="3"/>
  <c r="K298" i="3"/>
  <c r="K301" i="3" s="1"/>
  <c r="K293" i="3"/>
  <c r="M295" i="3"/>
  <c r="M296" i="3" s="1"/>
  <c r="M294" i="3"/>
  <c r="H295" i="3"/>
  <c r="H296" i="3" s="1"/>
  <c r="H294" i="3"/>
  <c r="I295" i="3"/>
  <c r="I296" i="3" s="1"/>
  <c r="I294" i="3"/>
  <c r="L114" i="3"/>
  <c r="L119" i="3" s="1"/>
  <c r="L298" i="3"/>
  <c r="L301" i="3" s="1"/>
  <c r="L293" i="3"/>
  <c r="G295" i="3"/>
  <c r="G296" i="3" s="1"/>
  <c r="G294" i="3"/>
  <c r="W46" i="3"/>
  <c r="W93" i="3" s="1"/>
  <c r="W41" i="3"/>
  <c r="X16" i="3"/>
  <c r="W90" i="3"/>
  <c r="U280" i="3"/>
  <c r="U116" i="3"/>
  <c r="V181" i="3"/>
  <c r="V269" i="3"/>
  <c r="V148" i="3" s="1"/>
  <c r="V307" i="3" s="1"/>
  <c r="V288" i="3"/>
  <c r="L106" i="3"/>
  <c r="K114" i="3"/>
  <c r="K119" i="3" s="1"/>
  <c r="X149" i="3"/>
  <c r="Y284" i="3"/>
  <c r="Y287" i="3" s="1"/>
  <c r="O3" i="3"/>
  <c r="AC229" i="3"/>
  <c r="R204" i="3"/>
  <c r="N92" i="3"/>
  <c r="O92" i="3"/>
  <c r="P92" i="3"/>
  <c r="Q92" i="3"/>
  <c r="R92" i="3"/>
  <c r="N147" i="3"/>
  <c r="N153" i="3" s="1"/>
  <c r="N300" i="3" s="1"/>
  <c r="R147" i="3"/>
  <c r="R153" i="3" s="1"/>
  <c r="N159" i="3"/>
  <c r="N165" i="3" s="1"/>
  <c r="N169" i="3" s="1"/>
  <c r="O159" i="3"/>
  <c r="O165" i="3" s="1"/>
  <c r="O169" i="3" s="1"/>
  <c r="P159" i="3"/>
  <c r="P165" i="3" s="1"/>
  <c r="P169" i="3" s="1"/>
  <c r="Q159" i="3"/>
  <c r="Q165" i="3" s="1"/>
  <c r="Q169" i="3" s="1"/>
  <c r="R159" i="3"/>
  <c r="R165" i="3" s="1"/>
  <c r="R169" i="3" s="1"/>
  <c r="P269" i="3"/>
  <c r="P261" i="3" s="1"/>
  <c r="P262" i="3" s="1"/>
  <c r="Q269" i="3"/>
  <c r="R270" i="3" s="1"/>
  <c r="N292" i="3"/>
  <c r="M5" i="9"/>
  <c r="C9" i="9"/>
  <c r="C29" i="9" s="1"/>
  <c r="C13" i="9"/>
  <c r="C202" i="3" s="1"/>
  <c r="J18" i="9"/>
  <c r="J20" i="9" s="1"/>
  <c r="J21" i="9" s="1"/>
  <c r="K21" i="9" s="1"/>
  <c r="K18" i="9"/>
  <c r="C21" i="9"/>
  <c r="D33" i="9"/>
  <c r="E33" i="9" s="1"/>
  <c r="F33" i="9" s="1"/>
  <c r="G33" i="9" s="1"/>
  <c r="H33" i="9" s="1"/>
  <c r="I33" i="9" s="1"/>
  <c r="J33" i="9" s="1"/>
  <c r="K33" i="9" s="1"/>
  <c r="L33" i="9" s="1"/>
  <c r="C34" i="9"/>
  <c r="D34" i="9" s="1"/>
  <c r="E34" i="9" s="1"/>
  <c r="F34" i="9" s="1"/>
  <c r="G34" i="9" s="1"/>
  <c r="H34" i="9" s="1"/>
  <c r="I34" i="9" s="1"/>
  <c r="J34" i="9" s="1"/>
  <c r="K34" i="9" s="1"/>
  <c r="L34" i="9" s="1"/>
  <c r="M34" i="9" s="1"/>
  <c r="C106" i="9"/>
  <c r="D74" i="9"/>
  <c r="E74" i="9" s="1"/>
  <c r="F74" i="9" s="1"/>
  <c r="G74" i="9" s="1"/>
  <c r="H74" i="9" s="1"/>
  <c r="I74" i="9" s="1"/>
  <c r="J74" i="9" s="1"/>
  <c r="K74" i="9" s="1"/>
  <c r="L74" i="9" s="1"/>
  <c r="M74" i="9" s="1"/>
  <c r="C75" i="9"/>
  <c r="D75" i="9" s="1"/>
  <c r="E75" i="9" s="1"/>
  <c r="F75" i="9" s="1"/>
  <c r="G75" i="9" s="1"/>
  <c r="H75" i="9" s="1"/>
  <c r="I75" i="9" s="1"/>
  <c r="J75" i="9" s="1"/>
  <c r="K75" i="9" s="1"/>
  <c r="L75" i="9" s="1"/>
  <c r="C86" i="9"/>
  <c r="D86" i="9"/>
  <c r="E86" i="9"/>
  <c r="F86" i="9"/>
  <c r="G86" i="9"/>
  <c r="H86" i="9"/>
  <c r="I86" i="9"/>
  <c r="J86" i="9"/>
  <c r="K86" i="9"/>
  <c r="L86" i="9"/>
  <c r="M86" i="9"/>
  <c r="C22" i="9"/>
  <c r="U150" i="3" l="1"/>
  <c r="U316" i="3"/>
  <c r="U309" i="3"/>
  <c r="U146" i="3"/>
  <c r="U144" i="3"/>
  <c r="P313" i="3"/>
  <c r="P315" i="3" s="1"/>
  <c r="O317" i="3"/>
  <c r="O319" i="3" s="1"/>
  <c r="U145" i="3"/>
  <c r="V185" i="3"/>
  <c r="V308" i="3"/>
  <c r="Q261" i="3"/>
  <c r="Q262" i="3" s="1"/>
  <c r="R249" i="3"/>
  <c r="R261" i="3"/>
  <c r="R262" i="3" s="1"/>
  <c r="Q249" i="3"/>
  <c r="O242" i="3"/>
  <c r="O18" i="3"/>
  <c r="P249" i="3"/>
  <c r="Q270" i="3"/>
  <c r="P270" i="3"/>
  <c r="R242" i="3"/>
  <c r="R18" i="3"/>
  <c r="R20" i="3" s="1"/>
  <c r="N242" i="3"/>
  <c r="N18" i="3"/>
  <c r="Q242" i="3"/>
  <c r="Q18" i="3"/>
  <c r="Q20" i="3" s="1"/>
  <c r="P242" i="3"/>
  <c r="P18" i="3"/>
  <c r="P20" i="3" s="1"/>
  <c r="L110" i="3"/>
  <c r="L232" i="3" s="1"/>
  <c r="L233" i="3" s="1"/>
  <c r="K110" i="3"/>
  <c r="K232" i="3" s="1"/>
  <c r="K233" i="3" s="1"/>
  <c r="J110" i="3"/>
  <c r="J232" i="3" s="1"/>
  <c r="J233" i="3" s="1"/>
  <c r="Z166" i="3"/>
  <c r="U281" i="3"/>
  <c r="L295" i="3"/>
  <c r="L296" i="3" s="1"/>
  <c r="L294" i="3"/>
  <c r="R299" i="3"/>
  <c r="R300" i="3"/>
  <c r="V277" i="3"/>
  <c r="V278" i="3" s="1"/>
  <c r="K295" i="3"/>
  <c r="K296" i="3" s="1"/>
  <c r="K294" i="3"/>
  <c r="J295" i="3"/>
  <c r="J296" i="3" s="1"/>
  <c r="J294" i="3"/>
  <c r="U94" i="3"/>
  <c r="E46" i="9"/>
  <c r="E89" i="9" s="1"/>
  <c r="H209" i="3"/>
  <c r="H208" i="3" s="1"/>
  <c r="I209" i="3"/>
  <c r="I208" i="3" s="1"/>
  <c r="J209" i="3"/>
  <c r="J208" i="3" s="1"/>
  <c r="K209" i="3"/>
  <c r="K208" i="3" s="1"/>
  <c r="G209" i="3"/>
  <c r="G208" i="3" s="1"/>
  <c r="O209" i="3"/>
  <c r="O208" i="3" s="1"/>
  <c r="M209" i="3"/>
  <c r="M208" i="3" s="1"/>
  <c r="L209" i="3"/>
  <c r="L208" i="3" s="1"/>
  <c r="N209" i="3"/>
  <c r="N208" i="3" s="1"/>
  <c r="W181" i="3"/>
  <c r="W269" i="3"/>
  <c r="W148" i="3" s="1"/>
  <c r="W307" i="3" s="1"/>
  <c r="W288" i="3"/>
  <c r="X46" i="3"/>
  <c r="X93" i="3" s="1"/>
  <c r="Y16" i="3"/>
  <c r="X41" i="3"/>
  <c r="X90" i="3"/>
  <c r="Y149" i="3"/>
  <c r="Z284" i="3"/>
  <c r="Z287" i="3" s="1"/>
  <c r="N170" i="3"/>
  <c r="P147" i="3"/>
  <c r="P153" i="3" s="1"/>
  <c r="N128" i="3"/>
  <c r="R170" i="3"/>
  <c r="O97" i="3"/>
  <c r="R128" i="3"/>
  <c r="R137" i="3" s="1"/>
  <c r="Q203" i="3"/>
  <c r="O128" i="3"/>
  <c r="O137" i="3" s="1"/>
  <c r="C17" i="9"/>
  <c r="Q128" i="3"/>
  <c r="N299" i="3"/>
  <c r="P97" i="3"/>
  <c r="P128" i="3"/>
  <c r="L29" i="9"/>
  <c r="D29" i="9" s="1"/>
  <c r="E29" i="9" s="1"/>
  <c r="F29" i="9" s="1"/>
  <c r="G29" i="9" s="1"/>
  <c r="H29" i="9" s="1"/>
  <c r="I29" i="9" s="1"/>
  <c r="J29" i="9" s="1"/>
  <c r="K29" i="9" s="1"/>
  <c r="K56" i="9" s="1"/>
  <c r="C56" i="9"/>
  <c r="M33" i="9"/>
  <c r="M75" i="9"/>
  <c r="K65" i="9"/>
  <c r="K111" i="9"/>
  <c r="L112" i="9"/>
  <c r="P265" i="3"/>
  <c r="S265" i="3"/>
  <c r="Q265" i="3"/>
  <c r="Q271" i="3" s="1"/>
  <c r="R265" i="3"/>
  <c r="R271" i="3" s="1"/>
  <c r="C108" i="9"/>
  <c r="P203" i="3"/>
  <c r="Q147" i="3"/>
  <c r="Q153" i="3" s="1"/>
  <c r="O147" i="3"/>
  <c r="O153" i="3" s="1"/>
  <c r="O300" i="3" s="1"/>
  <c r="P120" i="3"/>
  <c r="R97" i="3"/>
  <c r="R303" i="3" s="1"/>
  <c r="N97" i="3"/>
  <c r="O120" i="3"/>
  <c r="Q97" i="3"/>
  <c r="R120" i="3"/>
  <c r="N120" i="3"/>
  <c r="Q120" i="3"/>
  <c r="N310" i="3" l="1"/>
  <c r="N303" i="3"/>
  <c r="Q310" i="3"/>
  <c r="Q311" i="3" s="1"/>
  <c r="Q303" i="3"/>
  <c r="O310" i="3"/>
  <c r="O303" i="3"/>
  <c r="P310" i="3"/>
  <c r="P320" i="3" s="1"/>
  <c r="P303" i="3"/>
  <c r="V309" i="3"/>
  <c r="N311" i="3"/>
  <c r="N320" i="3"/>
  <c r="O311" i="3"/>
  <c r="O320" i="3"/>
  <c r="V144" i="3"/>
  <c r="V145" i="3"/>
  <c r="V121" i="3"/>
  <c r="Q313" i="3"/>
  <c r="Q315" i="3" s="1"/>
  <c r="P317" i="3"/>
  <c r="P319" i="3" s="1"/>
  <c r="V146" i="3"/>
  <c r="R310" i="3"/>
  <c r="W185" i="3"/>
  <c r="W308" i="3"/>
  <c r="W309" i="3" s="1"/>
  <c r="O19" i="3"/>
  <c r="O20" i="3"/>
  <c r="N19" i="3"/>
  <c r="N20" i="3"/>
  <c r="P19" i="3"/>
  <c r="Q19" i="3"/>
  <c r="R19" i="3"/>
  <c r="Q211" i="3"/>
  <c r="Q213" i="3" s="1"/>
  <c r="S266" i="3"/>
  <c r="S115" i="3" s="1"/>
  <c r="Q36" i="3"/>
  <c r="P36" i="3"/>
  <c r="O36" i="3"/>
  <c r="N36" i="3"/>
  <c r="Q170" i="3"/>
  <c r="Q300" i="3"/>
  <c r="P170" i="3"/>
  <c r="P300" i="3"/>
  <c r="AA166" i="3"/>
  <c r="L56" i="9"/>
  <c r="D56" i="9"/>
  <c r="E56" i="9"/>
  <c r="F56" i="9"/>
  <c r="G56" i="9"/>
  <c r="J56" i="9"/>
  <c r="H56" i="9"/>
  <c r="V280" i="3"/>
  <c r="V116" i="3"/>
  <c r="X181" i="3"/>
  <c r="X269" i="3"/>
  <c r="X148" i="3" s="1"/>
  <c r="X307" i="3" s="1"/>
  <c r="X288" i="3"/>
  <c r="Y46" i="3"/>
  <c r="Y93" i="3" s="1"/>
  <c r="Z16" i="3"/>
  <c r="Y41" i="3"/>
  <c r="Y90" i="3"/>
  <c r="R36" i="3"/>
  <c r="R34" i="3"/>
  <c r="R35" i="3" s="1"/>
  <c r="Q34" i="3"/>
  <c r="Q35" i="3" s="1"/>
  <c r="P211" i="3"/>
  <c r="P213" i="3" s="1"/>
  <c r="P34" i="3"/>
  <c r="P35" i="3" s="1"/>
  <c r="N211" i="3"/>
  <c r="N213" i="3" s="1"/>
  <c r="N34" i="3"/>
  <c r="N35" i="3" s="1"/>
  <c r="O211" i="3"/>
  <c r="O212" i="3" s="1"/>
  <c r="O34" i="3"/>
  <c r="O35" i="3" s="1"/>
  <c r="R211" i="3"/>
  <c r="R213" i="3" s="1"/>
  <c r="AA284" i="3"/>
  <c r="AA287" i="3" s="1"/>
  <c r="Z149" i="3"/>
  <c r="R209" i="3"/>
  <c r="Q209" i="3"/>
  <c r="P209" i="3"/>
  <c r="P271" i="3"/>
  <c r="P268" i="3"/>
  <c r="R207" i="3"/>
  <c r="P204" i="3"/>
  <c r="Q207" i="3"/>
  <c r="P207" i="3"/>
  <c r="Q204" i="3"/>
  <c r="Q268" i="3"/>
  <c r="R268" i="3"/>
  <c r="P299" i="3"/>
  <c r="P137" i="3"/>
  <c r="Q137" i="3"/>
  <c r="N137" i="3"/>
  <c r="C18" i="9"/>
  <c r="O99" i="3"/>
  <c r="O104" i="3" s="1"/>
  <c r="O293" i="3" s="1"/>
  <c r="R205" i="3"/>
  <c r="P99" i="3"/>
  <c r="I56" i="9"/>
  <c r="M29" i="9"/>
  <c r="K22" i="9"/>
  <c r="Q99" i="3"/>
  <c r="O299" i="3"/>
  <c r="Q299" i="3"/>
  <c r="O170" i="3"/>
  <c r="N99" i="3"/>
  <c r="P205" i="3"/>
  <c r="Q205" i="3"/>
  <c r="P3" i="3"/>
  <c r="R99" i="3"/>
  <c r="P311" i="3" l="1"/>
  <c r="Q320" i="3"/>
  <c r="V150" i="3"/>
  <c r="V316" i="3"/>
  <c r="N321" i="3"/>
  <c r="O321" i="3"/>
  <c r="R39" i="3"/>
  <c r="R311" i="3"/>
  <c r="R320" i="3"/>
  <c r="P321" i="3"/>
  <c r="W144" i="3"/>
  <c r="R313" i="3"/>
  <c r="R315" i="3" s="1"/>
  <c r="Q317" i="3"/>
  <c r="Q319" i="3" s="1"/>
  <c r="W121" i="3"/>
  <c r="W146" i="3"/>
  <c r="W145" i="3"/>
  <c r="X185" i="3"/>
  <c r="X308" i="3"/>
  <c r="X309" i="3" s="1"/>
  <c r="N243" i="3"/>
  <c r="N251" i="3" s="1"/>
  <c r="O243" i="3"/>
  <c r="O251" i="3" s="1"/>
  <c r="Q243" i="3"/>
  <c r="Q251" i="3" s="1"/>
  <c r="P243" i="3"/>
  <c r="P251" i="3" s="1"/>
  <c r="R243" i="3"/>
  <c r="R251" i="3" s="1"/>
  <c r="N37" i="3"/>
  <c r="N38" i="3"/>
  <c r="P37" i="3"/>
  <c r="P38" i="3"/>
  <c r="O37" i="3"/>
  <c r="O38" i="3"/>
  <c r="Q37" i="3"/>
  <c r="Q38" i="3"/>
  <c r="R37" i="3"/>
  <c r="R38" i="3"/>
  <c r="S267" i="3"/>
  <c r="S91" i="3"/>
  <c r="C45" i="9"/>
  <c r="C88" i="9" s="1"/>
  <c r="V281" i="3"/>
  <c r="W277" i="3"/>
  <c r="W278" i="3" s="1"/>
  <c r="AB166" i="3"/>
  <c r="V94" i="3"/>
  <c r="F46" i="9"/>
  <c r="F89" i="9" s="1"/>
  <c r="N212" i="3"/>
  <c r="Y181" i="3"/>
  <c r="Y269" i="3"/>
  <c r="Y148" i="3" s="1"/>
  <c r="Y307" i="3" s="1"/>
  <c r="Y288" i="3"/>
  <c r="Z46" i="3"/>
  <c r="Z93" i="3" s="1"/>
  <c r="AA16" i="3"/>
  <c r="Z41" i="3"/>
  <c r="Z90" i="3"/>
  <c r="Q212" i="3"/>
  <c r="R212" i="3"/>
  <c r="O213" i="3"/>
  <c r="P212" i="3"/>
  <c r="AB284" i="3"/>
  <c r="AB287" i="3" s="1"/>
  <c r="AA149" i="3"/>
  <c r="P208" i="3"/>
  <c r="Q208" i="3"/>
  <c r="R208" i="3"/>
  <c r="O103" i="3"/>
  <c r="O305" i="3"/>
  <c r="O101" i="3"/>
  <c r="P101" i="3"/>
  <c r="P103" i="3"/>
  <c r="P104" i="3"/>
  <c r="P293" i="3" s="1"/>
  <c r="P305" i="3"/>
  <c r="N103" i="3"/>
  <c r="N104" i="3"/>
  <c r="N293" i="3" s="1"/>
  <c r="N101" i="3"/>
  <c r="R305" i="3"/>
  <c r="O114" i="3"/>
  <c r="O119" i="3" s="1"/>
  <c r="O106" i="3"/>
  <c r="O298" i="3"/>
  <c r="O301" i="3" s="1"/>
  <c r="Q305" i="3"/>
  <c r="R103" i="3"/>
  <c r="R104" i="3"/>
  <c r="R293" i="3" s="1"/>
  <c r="R101" i="3"/>
  <c r="Q3" i="3"/>
  <c r="N305" i="3"/>
  <c r="Q104" i="3"/>
  <c r="Q293" i="3" s="1"/>
  <c r="Q103" i="3"/>
  <c r="Q101" i="3"/>
  <c r="R317" i="3" l="1"/>
  <c r="R319" i="3" s="1"/>
  <c r="R321" i="3" s="1"/>
  <c r="S313" i="3"/>
  <c r="S315" i="3" s="1"/>
  <c r="X144" i="3"/>
  <c r="S273" i="3"/>
  <c r="S274" i="3"/>
  <c r="Q321" i="3"/>
  <c r="X145" i="3"/>
  <c r="X146" i="3"/>
  <c r="X121" i="3"/>
  <c r="Y185" i="3"/>
  <c r="Y121" i="3" s="1"/>
  <c r="Y308" i="3"/>
  <c r="Y309" i="3" s="1"/>
  <c r="S124" i="3"/>
  <c r="O110" i="3"/>
  <c r="O232" i="3" s="1"/>
  <c r="O233" i="3" s="1"/>
  <c r="AC166" i="3"/>
  <c r="W280" i="3"/>
  <c r="W116" i="3"/>
  <c r="Z181" i="3"/>
  <c r="Z269" i="3"/>
  <c r="Z148" i="3" s="1"/>
  <c r="Z307" i="3" s="1"/>
  <c r="Z288" i="3"/>
  <c r="AA46" i="3"/>
  <c r="AA93" i="3" s="1"/>
  <c r="AA41" i="3"/>
  <c r="AB16" i="3"/>
  <c r="AA90" i="3"/>
  <c r="AB149" i="3"/>
  <c r="AC284" i="3"/>
  <c r="AC287" i="3" s="1"/>
  <c r="AC149" i="3" s="1"/>
  <c r="P298" i="3"/>
  <c r="P301" i="3" s="1"/>
  <c r="P106" i="3"/>
  <c r="P114" i="3"/>
  <c r="P119" i="3" s="1"/>
  <c r="R106" i="3"/>
  <c r="R114" i="3"/>
  <c r="R119" i="3" s="1"/>
  <c r="R298" i="3"/>
  <c r="R301" i="3" s="1"/>
  <c r="Q114" i="3"/>
  <c r="Q119" i="3" s="1"/>
  <c r="Q106" i="3"/>
  <c r="Q298" i="3"/>
  <c r="Q301" i="3" s="1"/>
  <c r="R3" i="3"/>
  <c r="N106" i="3"/>
  <c r="N114" i="3"/>
  <c r="N119" i="3" s="1"/>
  <c r="N298" i="3"/>
  <c r="N301" i="3" s="1"/>
  <c r="O294" i="3"/>
  <c r="O295" i="3"/>
  <c r="O296" i="3" s="1"/>
  <c r="X277" i="3" l="1"/>
  <c r="X278" i="3" s="1"/>
  <c r="W316" i="3"/>
  <c r="T313" i="3"/>
  <c r="T315" i="3" s="1"/>
  <c r="S317" i="3"/>
  <c r="Y144" i="3"/>
  <c r="Y145" i="3"/>
  <c r="Y146" i="3"/>
  <c r="Z185" i="3"/>
  <c r="Z308" i="3"/>
  <c r="Z309" i="3" s="1"/>
  <c r="R110" i="3"/>
  <c r="R232" i="3" s="1"/>
  <c r="R233" i="3" s="1"/>
  <c r="N110" i="3"/>
  <c r="N232" i="3" s="1"/>
  <c r="N233" i="3" s="1"/>
  <c r="P110" i="3"/>
  <c r="P232" i="3" s="1"/>
  <c r="P233" i="3" s="1"/>
  <c r="W281" i="3"/>
  <c r="W150" i="3"/>
  <c r="W94" i="3"/>
  <c r="G46" i="9"/>
  <c r="G89" i="9" s="1"/>
  <c r="AB46" i="3"/>
  <c r="AB93" i="3" s="1"/>
  <c r="AC16" i="3"/>
  <c r="AB41" i="3"/>
  <c r="AB90" i="3"/>
  <c r="AA181" i="3"/>
  <c r="AA269" i="3"/>
  <c r="AA148" i="3" s="1"/>
  <c r="AA307" i="3" s="1"/>
  <c r="AA288" i="3"/>
  <c r="P294" i="3"/>
  <c r="P295" i="3"/>
  <c r="P296" i="3" s="1"/>
  <c r="S3" i="3"/>
  <c r="Q294" i="3"/>
  <c r="Q295" i="3"/>
  <c r="Q296" i="3" s="1"/>
  <c r="R294" i="3"/>
  <c r="R295" i="3"/>
  <c r="R296" i="3" s="1"/>
  <c r="N294" i="3"/>
  <c r="N295" i="3"/>
  <c r="N296" i="3" s="1"/>
  <c r="Q110" i="3"/>
  <c r="Q232" i="3" s="1"/>
  <c r="Q233" i="3" s="1"/>
  <c r="T317" i="3" l="1"/>
  <c r="U313" i="3"/>
  <c r="U315" i="3" s="1"/>
  <c r="Z144" i="3"/>
  <c r="Z145" i="3"/>
  <c r="Z146" i="3"/>
  <c r="Z121" i="3"/>
  <c r="AA185" i="3"/>
  <c r="AA121" i="3" s="1"/>
  <c r="AA308" i="3"/>
  <c r="AA309" i="3" s="1"/>
  <c r="AB181" i="3"/>
  <c r="AB269" i="3"/>
  <c r="AB148" i="3" s="1"/>
  <c r="AB307" i="3" s="1"/>
  <c r="AB288" i="3"/>
  <c r="AC41" i="3"/>
  <c r="AC46" i="3"/>
  <c r="AC93" i="3" s="1"/>
  <c r="AC90" i="3"/>
  <c r="X280" i="3"/>
  <c r="X116" i="3"/>
  <c r="T3" i="3"/>
  <c r="X281" i="3" l="1"/>
  <c r="X316" i="3"/>
  <c r="V313" i="3"/>
  <c r="V315" i="3" s="1"/>
  <c r="U317" i="3"/>
  <c r="AA144" i="3"/>
  <c r="AA146" i="3"/>
  <c r="AA145" i="3"/>
  <c r="AB185" i="3"/>
  <c r="AB121" i="3" s="1"/>
  <c r="AB308" i="3"/>
  <c r="AB309" i="3" s="1"/>
  <c r="X94" i="3"/>
  <c r="H46" i="9"/>
  <c r="H89" i="9" s="1"/>
  <c r="Y277" i="3"/>
  <c r="Y278" i="3" s="1"/>
  <c r="AC181" i="3"/>
  <c r="AC269" i="3"/>
  <c r="AC148" i="3" s="1"/>
  <c r="AC307" i="3" s="1"/>
  <c r="AC288" i="3"/>
  <c r="X150" i="3"/>
  <c r="U3" i="3"/>
  <c r="W313" i="3" l="1"/>
  <c r="W315" i="3" s="1"/>
  <c r="V317" i="3"/>
  <c r="AB146" i="3"/>
  <c r="AB145" i="3"/>
  <c r="AB144" i="3"/>
  <c r="AC185" i="3"/>
  <c r="AC121" i="3" s="1"/>
  <c r="AC308" i="3"/>
  <c r="AC309" i="3" s="1"/>
  <c r="Y280" i="3"/>
  <c r="Y116" i="3"/>
  <c r="V3" i="3"/>
  <c r="Y150" i="3" l="1"/>
  <c r="Y316" i="3"/>
  <c r="X313" i="3"/>
  <c r="X315" i="3" s="1"/>
  <c r="W317" i="3"/>
  <c r="AC145" i="3"/>
  <c r="AC144" i="3"/>
  <c r="AC146" i="3"/>
  <c r="Y281" i="3"/>
  <c r="Y94" i="3"/>
  <c r="I46" i="9"/>
  <c r="I89" i="9" s="1"/>
  <c r="Z277" i="3"/>
  <c r="Z278" i="3" s="1"/>
  <c r="W3" i="3"/>
  <c r="X317" i="3" l="1"/>
  <c r="Y313" i="3"/>
  <c r="Y315" i="3" s="1"/>
  <c r="Z280" i="3"/>
  <c r="Z116" i="3"/>
  <c r="X3" i="3"/>
  <c r="Z150" i="3" l="1"/>
  <c r="Z316" i="3"/>
  <c r="Y317" i="3"/>
  <c r="Z313" i="3"/>
  <c r="Z315" i="3" s="1"/>
  <c r="Z281" i="3"/>
  <c r="AA277" i="3"/>
  <c r="AA278" i="3" s="1"/>
  <c r="Z94" i="3"/>
  <c r="J46" i="9"/>
  <c r="J89" i="9" s="1"/>
  <c r="Y3" i="3"/>
  <c r="AA313" i="3" l="1"/>
  <c r="AA315" i="3" s="1"/>
  <c r="Z317" i="3"/>
  <c r="AA280" i="3"/>
  <c r="AA116" i="3"/>
  <c r="Z3" i="3"/>
  <c r="AB277" i="3" l="1"/>
  <c r="AB278" i="3" s="1"/>
  <c r="AA316" i="3"/>
  <c r="AA317" i="3" s="1"/>
  <c r="AB313" i="3"/>
  <c r="AB315" i="3" s="1"/>
  <c r="AA281" i="3"/>
  <c r="AA150" i="3"/>
  <c r="AA94" i="3"/>
  <c r="K46" i="9"/>
  <c r="K89" i="9" s="1"/>
  <c r="AA3" i="3"/>
  <c r="AC313" i="3" l="1"/>
  <c r="AC315" i="3" s="1"/>
  <c r="AB280" i="3"/>
  <c r="AB116" i="3"/>
  <c r="AB3" i="3"/>
  <c r="AB150" i="3" l="1"/>
  <c r="AB316" i="3"/>
  <c r="AB317" i="3" s="1"/>
  <c r="AB281" i="3"/>
  <c r="AC277" i="3"/>
  <c r="AC278" i="3" s="1"/>
  <c r="AB94" i="3"/>
  <c r="L46" i="9"/>
  <c r="L89" i="9" s="1"/>
  <c r="AC3" i="3"/>
  <c r="AC280" i="3" l="1"/>
  <c r="AC116" i="3"/>
  <c r="C19" i="9"/>
  <c r="C20" i="9" s="1"/>
  <c r="AC281" i="3" l="1"/>
  <c r="AC316" i="3"/>
  <c r="AC317" i="3" s="1"/>
  <c r="AC150" i="3"/>
  <c r="AC94" i="3"/>
  <c r="M46" i="9"/>
  <c r="M89" i="9" s="1"/>
  <c r="D20" i="9"/>
  <c r="B123" i="9"/>
  <c r="D21" i="9"/>
  <c r="D22" i="9"/>
  <c r="C24" i="9" l="1"/>
  <c r="V265" i="3" l="1"/>
  <c r="D38" i="9"/>
  <c r="E38" i="9"/>
  <c r="S92" i="3"/>
  <c r="S18" i="3" s="1"/>
  <c r="S19" i="3" s="1"/>
  <c r="V266" i="3" l="1"/>
  <c r="V115" i="3" s="1"/>
  <c r="F45" i="9" s="1"/>
  <c r="F88" i="9" s="1"/>
  <c r="S97" i="3"/>
  <c r="S303" i="3" s="1"/>
  <c r="C38" i="9"/>
  <c r="C79" i="9" s="1"/>
  <c r="E39" i="9"/>
  <c r="E79" i="9"/>
  <c r="D79" i="9"/>
  <c r="S310" i="3" l="1"/>
  <c r="S211" i="3"/>
  <c r="S26" i="3"/>
  <c r="S32" i="3" s="1"/>
  <c r="C85" i="9"/>
  <c r="C87" i="9" s="1"/>
  <c r="C95" i="9" s="1"/>
  <c r="V91" i="3"/>
  <c r="V92" i="3" s="1"/>
  <c r="V18" i="3" s="1"/>
  <c r="S36" i="3"/>
  <c r="S34" i="3"/>
  <c r="D39" i="9"/>
  <c r="D48" i="9"/>
  <c r="D91" i="9" s="1"/>
  <c r="T265" i="3"/>
  <c r="T266" i="3" s="1"/>
  <c r="T115" i="3" s="1"/>
  <c r="D45" i="9" s="1"/>
  <c r="D88" i="9" s="1"/>
  <c r="C48" i="9"/>
  <c r="C91" i="9" s="1"/>
  <c r="D80" i="9"/>
  <c r="U265" i="3"/>
  <c r="U266" i="3" s="1"/>
  <c r="U115" i="3" s="1"/>
  <c r="E45" i="9" s="1"/>
  <c r="E88" i="9" s="1"/>
  <c r="F38" i="9"/>
  <c r="E80" i="9"/>
  <c r="S311" i="3" l="1"/>
  <c r="S320" i="3"/>
  <c r="S37" i="3"/>
  <c r="S38" i="3"/>
  <c r="S35" i="3"/>
  <c r="C40" i="9"/>
  <c r="C81" i="9" s="1"/>
  <c r="C83" i="9" s="1"/>
  <c r="U91" i="3"/>
  <c r="U92" i="3" s="1"/>
  <c r="T91" i="3"/>
  <c r="T92" i="3" s="1"/>
  <c r="S159" i="3"/>
  <c r="V97" i="3"/>
  <c r="E48" i="9"/>
  <c r="E91" i="9" s="1"/>
  <c r="T267" i="3"/>
  <c r="T274" i="3" s="1"/>
  <c r="S128" i="3"/>
  <c r="C49" i="9"/>
  <c r="C92" i="9" s="1"/>
  <c r="W265" i="3"/>
  <c r="V267" i="3"/>
  <c r="V274" i="3" s="1"/>
  <c r="F79" i="9"/>
  <c r="F80" i="9" s="1"/>
  <c r="F39" i="9"/>
  <c r="G38" i="9"/>
  <c r="F48" i="9"/>
  <c r="F91" i="9" s="1"/>
  <c r="V310" i="3" l="1"/>
  <c r="V311" i="3" s="1"/>
  <c r="V303" i="3"/>
  <c r="U97" i="3"/>
  <c r="U18" i="3"/>
  <c r="T97" i="3"/>
  <c r="T303" i="3" s="1"/>
  <c r="T18" i="3"/>
  <c r="T19" i="3" s="1"/>
  <c r="V124" i="3"/>
  <c r="V128" i="3" s="1"/>
  <c r="V273" i="3"/>
  <c r="T124" i="3"/>
  <c r="T128" i="3" s="1"/>
  <c r="T273" i="3"/>
  <c r="V26" i="3"/>
  <c r="V32" i="3" s="1"/>
  <c r="F85" i="9"/>
  <c r="F87" i="9" s="1"/>
  <c r="F95" i="9" s="1"/>
  <c r="C42" i="9"/>
  <c r="W266" i="3"/>
  <c r="W115" i="3" s="1"/>
  <c r="G45" i="9" s="1"/>
  <c r="G88" i="9" s="1"/>
  <c r="V36" i="3"/>
  <c r="V34" i="3"/>
  <c r="V211" i="3"/>
  <c r="U267" i="3"/>
  <c r="T159" i="3"/>
  <c r="X265" i="3"/>
  <c r="G48" i="9"/>
  <c r="G91" i="9" s="1"/>
  <c r="G79" i="9"/>
  <c r="G80" i="9" s="1"/>
  <c r="G39" i="9"/>
  <c r="H38" i="9"/>
  <c r="V320" i="3" l="1"/>
  <c r="E85" i="9"/>
  <c r="E87" i="9" s="1"/>
  <c r="E95" i="9" s="1"/>
  <c r="U303" i="3"/>
  <c r="U26" i="3"/>
  <c r="U32" i="3" s="1"/>
  <c r="U34" i="3"/>
  <c r="U35" i="3" s="1"/>
  <c r="U273" i="3"/>
  <c r="U274" i="3"/>
  <c r="V37" i="3"/>
  <c r="V38" i="3"/>
  <c r="U211" i="3"/>
  <c r="U203" i="3" s="1"/>
  <c r="F49" i="9"/>
  <c r="F92" i="9" s="1"/>
  <c r="T310" i="3"/>
  <c r="U310" i="3"/>
  <c r="U36" i="3"/>
  <c r="T211" i="3"/>
  <c r="T203" i="3" s="1"/>
  <c r="T202" i="3" s="1"/>
  <c r="T36" i="3"/>
  <c r="T34" i="3"/>
  <c r="D40" i="9" s="1"/>
  <c r="D85" i="9"/>
  <c r="D87" i="9" s="1"/>
  <c r="D95" i="9" s="1"/>
  <c r="U19" i="3"/>
  <c r="V19" i="3"/>
  <c r="T26" i="3"/>
  <c r="T32" i="3" s="1"/>
  <c r="V203" i="3"/>
  <c r="D49" i="9"/>
  <c r="D92" i="9" s="1"/>
  <c r="V35" i="3"/>
  <c r="F40" i="9"/>
  <c r="F42" i="9" s="1"/>
  <c r="W267" i="3"/>
  <c r="W274" i="3" s="1"/>
  <c r="U124" i="3"/>
  <c r="E49" i="9" s="1"/>
  <c r="E92" i="9" s="1"/>
  <c r="W91" i="3"/>
  <c r="W92" i="3" s="1"/>
  <c r="X266" i="3"/>
  <c r="X115" i="3" s="1"/>
  <c r="H45" i="9" s="1"/>
  <c r="H88" i="9" s="1"/>
  <c r="U159" i="3"/>
  <c r="H48" i="9"/>
  <c r="H91" i="9" s="1"/>
  <c r="H79" i="9"/>
  <c r="H80" i="9" s="1"/>
  <c r="H39" i="9"/>
  <c r="I38" i="9"/>
  <c r="Y265" i="3"/>
  <c r="T311" i="3" l="1"/>
  <c r="T320" i="3"/>
  <c r="U311" i="3"/>
  <c r="U320" i="3"/>
  <c r="V202" i="3"/>
  <c r="U202" i="3"/>
  <c r="V205" i="3"/>
  <c r="E40" i="9"/>
  <c r="E42" i="9" s="1"/>
  <c r="U37" i="3"/>
  <c r="U38" i="3"/>
  <c r="T37" i="3"/>
  <c r="T38" i="3"/>
  <c r="T35" i="3"/>
  <c r="W97" i="3"/>
  <c r="W18" i="3"/>
  <c r="W19" i="3" s="1"/>
  <c r="W124" i="3"/>
  <c r="G49" i="9" s="1"/>
  <c r="G92" i="9" s="1"/>
  <c r="W273" i="3"/>
  <c r="X267" i="3"/>
  <c r="X274" i="3" s="1"/>
  <c r="F81" i="9"/>
  <c r="F83" i="9" s="1"/>
  <c r="D81" i="9"/>
  <c r="D42" i="9"/>
  <c r="D41" i="9"/>
  <c r="U128" i="3"/>
  <c r="X91" i="3"/>
  <c r="X92" i="3" s="1"/>
  <c r="Y266" i="3"/>
  <c r="Y115" i="3" s="1"/>
  <c r="I45" i="9" s="1"/>
  <c r="I88" i="9" s="1"/>
  <c r="V159" i="3"/>
  <c r="I39" i="9"/>
  <c r="I79" i="9"/>
  <c r="I80" i="9" s="1"/>
  <c r="I48" i="9"/>
  <c r="I91" i="9" s="1"/>
  <c r="J38" i="9"/>
  <c r="Z265" i="3"/>
  <c r="W36" i="3" l="1"/>
  <c r="W38" i="3" s="1"/>
  <c r="W303" i="3"/>
  <c r="E81" i="9"/>
  <c r="E83" i="9" s="1"/>
  <c r="F41" i="9"/>
  <c r="E41" i="9"/>
  <c r="W26" i="3"/>
  <c r="W32" i="3" s="1"/>
  <c r="W310" i="3"/>
  <c r="W320" i="3" s="1"/>
  <c r="W34" i="3"/>
  <c r="W35" i="3" s="1"/>
  <c r="W211" i="3"/>
  <c r="G85" i="9"/>
  <c r="G87" i="9" s="1"/>
  <c r="G95" i="9" s="1"/>
  <c r="X97" i="3"/>
  <c r="X303" i="3" s="1"/>
  <c r="X18" i="3"/>
  <c r="X19" i="3" s="1"/>
  <c r="W128" i="3"/>
  <c r="X124" i="3"/>
  <c r="H49" i="9" s="1"/>
  <c r="H92" i="9" s="1"/>
  <c r="X273" i="3"/>
  <c r="Y267" i="3"/>
  <c r="Y274" i="3" s="1"/>
  <c r="D82" i="9"/>
  <c r="D83" i="9"/>
  <c r="Y91" i="3"/>
  <c r="Y92" i="3" s="1"/>
  <c r="Z266" i="3"/>
  <c r="Z115" i="3" s="1"/>
  <c r="J45" i="9" s="1"/>
  <c r="J88" i="9" s="1"/>
  <c r="W159" i="3"/>
  <c r="AA265" i="3"/>
  <c r="K38" i="9"/>
  <c r="J48" i="9"/>
  <c r="J91" i="9" s="1"/>
  <c r="J79" i="9"/>
  <c r="J80" i="9" s="1"/>
  <c r="J39" i="9"/>
  <c r="W37" i="3" l="1"/>
  <c r="F82" i="9"/>
  <c r="W311" i="3"/>
  <c r="E82" i="9"/>
  <c r="W203" i="3"/>
  <c r="W205" i="3" s="1"/>
  <c r="G40" i="9"/>
  <c r="G81" i="9" s="1"/>
  <c r="G82" i="9" s="1"/>
  <c r="X310" i="3"/>
  <c r="X320" i="3" s="1"/>
  <c r="X26" i="3"/>
  <c r="X32" i="3" s="1"/>
  <c r="X211" i="3"/>
  <c r="X34" i="3"/>
  <c r="X35" i="3" s="1"/>
  <c r="H85" i="9"/>
  <c r="H87" i="9" s="1"/>
  <c r="H95" i="9" s="1"/>
  <c r="X36" i="3"/>
  <c r="Y97" i="3"/>
  <c r="Y303" i="3" s="1"/>
  <c r="Y18" i="3"/>
  <c r="Y19" i="3" s="1"/>
  <c r="X128" i="3"/>
  <c r="Y124" i="3"/>
  <c r="Y128" i="3" s="1"/>
  <c r="Y273" i="3"/>
  <c r="Z267" i="3"/>
  <c r="Z274" i="3" s="1"/>
  <c r="Z91" i="3"/>
  <c r="Z92" i="3" s="1"/>
  <c r="AA266" i="3"/>
  <c r="AA115" i="3" s="1"/>
  <c r="K45" i="9" s="1"/>
  <c r="K88" i="9" s="1"/>
  <c r="X159" i="3"/>
  <c r="AB265" i="3"/>
  <c r="K79" i="9"/>
  <c r="K80" i="9" s="1"/>
  <c r="K39" i="9"/>
  <c r="L38" i="9"/>
  <c r="K48" i="9"/>
  <c r="K91" i="9" s="1"/>
  <c r="X311" i="3" l="1"/>
  <c r="X203" i="3"/>
  <c r="X205" i="3" s="1"/>
  <c r="G41" i="9"/>
  <c r="W202" i="3"/>
  <c r="G83" i="9"/>
  <c r="X37" i="3"/>
  <c r="X38" i="3"/>
  <c r="I85" i="9"/>
  <c r="I87" i="9" s="1"/>
  <c r="I95" i="9" s="1"/>
  <c r="Y26" i="3"/>
  <c r="Y32" i="3" s="1"/>
  <c r="Y36" i="3"/>
  <c r="G42" i="9"/>
  <c r="Y310" i="3"/>
  <c r="Y320" i="3" s="1"/>
  <c r="H40" i="9"/>
  <c r="H42" i="9" s="1"/>
  <c r="Y211" i="3"/>
  <c r="Y34" i="3"/>
  <c r="I40" i="9" s="1"/>
  <c r="Z97" i="3"/>
  <c r="Z303" i="3" s="1"/>
  <c r="Z18" i="3"/>
  <c r="Z19" i="3" s="1"/>
  <c r="Z124" i="3"/>
  <c r="J49" i="9" s="1"/>
  <c r="J92" i="9" s="1"/>
  <c r="Z273" i="3"/>
  <c r="I49" i="9"/>
  <c r="I92" i="9" s="1"/>
  <c r="AA267" i="3"/>
  <c r="AA274" i="3" s="1"/>
  <c r="AA91" i="3"/>
  <c r="AA92" i="3" s="1"/>
  <c r="AB266" i="3"/>
  <c r="Y159" i="3"/>
  <c r="M48" i="9"/>
  <c r="M91" i="9" s="1"/>
  <c r="L48" i="9"/>
  <c r="L91" i="9" s="1"/>
  <c r="L79" i="9"/>
  <c r="L39" i="9"/>
  <c r="AC265" i="3"/>
  <c r="Y311" i="3" l="1"/>
  <c r="Y203" i="3"/>
  <c r="Y205" i="3" s="1"/>
  <c r="X202" i="3"/>
  <c r="Y37" i="3"/>
  <c r="Y38" i="3"/>
  <c r="Y35" i="3"/>
  <c r="H81" i="9"/>
  <c r="H83" i="9" s="1"/>
  <c r="H41" i="9"/>
  <c r="Z310" i="3"/>
  <c r="Z320" i="3" s="1"/>
  <c r="J85" i="9"/>
  <c r="J87" i="9" s="1"/>
  <c r="J95" i="9" s="1"/>
  <c r="Z211" i="3"/>
  <c r="Z36" i="3"/>
  <c r="Z34" i="3"/>
  <c r="J40" i="9" s="1"/>
  <c r="J42" i="9" s="1"/>
  <c r="Z26" i="3"/>
  <c r="Z32" i="3" s="1"/>
  <c r="AA97" i="3"/>
  <c r="AA303" i="3" s="1"/>
  <c r="AA18" i="3"/>
  <c r="AA19" i="3" s="1"/>
  <c r="Z128" i="3"/>
  <c r="AA124" i="3"/>
  <c r="K49" i="9" s="1"/>
  <c r="K92" i="9" s="1"/>
  <c r="AA273" i="3"/>
  <c r="I41" i="9"/>
  <c r="I81" i="9"/>
  <c r="I42" i="9"/>
  <c r="AB267" i="3"/>
  <c r="AB274" i="3" s="1"/>
  <c r="AB115" i="3"/>
  <c r="L45" i="9" s="1"/>
  <c r="L88" i="9" s="1"/>
  <c r="AC266" i="3"/>
  <c r="Z159" i="3"/>
  <c r="L80" i="9"/>
  <c r="M79" i="9"/>
  <c r="M80" i="9" s="1"/>
  <c r="Z311" i="3" l="1"/>
  <c r="Z203" i="3"/>
  <c r="Z202" i="3" s="1"/>
  <c r="Y202" i="3"/>
  <c r="Z37" i="3"/>
  <c r="Z38" i="3"/>
  <c r="H82" i="9"/>
  <c r="AA310" i="3"/>
  <c r="AA320" i="3" s="1"/>
  <c r="Z35" i="3"/>
  <c r="AA36" i="3"/>
  <c r="AA211" i="3"/>
  <c r="AA34" i="3"/>
  <c r="AA35" i="3" s="1"/>
  <c r="K85" i="9"/>
  <c r="K87" i="9" s="1"/>
  <c r="K95" i="9" s="1"/>
  <c r="AA26" i="3"/>
  <c r="AA32" i="3" s="1"/>
  <c r="AB124" i="3"/>
  <c r="L49" i="9" s="1"/>
  <c r="L92" i="9" s="1"/>
  <c r="AB273" i="3"/>
  <c r="AA128" i="3"/>
  <c r="J81" i="9"/>
  <c r="J82" i="9" s="1"/>
  <c r="J41" i="9"/>
  <c r="I83" i="9"/>
  <c r="I82" i="9"/>
  <c r="AC267" i="3"/>
  <c r="AC115" i="3"/>
  <c r="M45" i="9" s="1"/>
  <c r="M88" i="9" s="1"/>
  <c r="AB91" i="3"/>
  <c r="AB92" i="3" s="1"/>
  <c r="AA159" i="3"/>
  <c r="AA311" i="3" l="1"/>
  <c r="AA203" i="3"/>
  <c r="AA202" i="3" s="1"/>
  <c r="AC273" i="3"/>
  <c r="AC274" i="3"/>
  <c r="AA37" i="3"/>
  <c r="AA38" i="3"/>
  <c r="K40" i="9"/>
  <c r="K42" i="9" s="1"/>
  <c r="AB97" i="3"/>
  <c r="AB303" i="3" s="1"/>
  <c r="AB18" i="3"/>
  <c r="AB19" i="3" s="1"/>
  <c r="AB128" i="3"/>
  <c r="J83" i="9"/>
  <c r="AC91" i="3"/>
  <c r="AC92" i="3" s="1"/>
  <c r="AC124" i="3"/>
  <c r="AC128" i="3" s="1"/>
  <c r="AB159" i="3"/>
  <c r="AC159" i="3"/>
  <c r="AB211" i="3" l="1"/>
  <c r="AB310" i="3"/>
  <c r="AB320" i="3" s="1"/>
  <c r="K81" i="9"/>
  <c r="K83" i="9" s="1"/>
  <c r="K41" i="9"/>
  <c r="AB34" i="3"/>
  <c r="L40" i="9" s="1"/>
  <c r="L41" i="9" s="1"/>
  <c r="AB36" i="3"/>
  <c r="AB26" i="3"/>
  <c r="AB32" i="3" s="1"/>
  <c r="L85" i="9"/>
  <c r="L87" i="9" s="1"/>
  <c r="L95" i="9" s="1"/>
  <c r="AC97" i="3"/>
  <c r="AC303" i="3" s="1"/>
  <c r="AC18" i="3"/>
  <c r="AC19" i="3" s="1"/>
  <c r="AB311" i="3" l="1"/>
  <c r="AB203" i="3"/>
  <c r="AB202" i="3" s="1"/>
  <c r="AB35" i="3"/>
  <c r="AB37" i="3"/>
  <c r="AB38" i="3"/>
  <c r="AC310" i="3"/>
  <c r="M85" i="9"/>
  <c r="M87" i="9" s="1"/>
  <c r="M95" i="9" s="1"/>
  <c r="M92" i="9" s="1"/>
  <c r="K82" i="9"/>
  <c r="AC26" i="3"/>
  <c r="AC32" i="3" s="1"/>
  <c r="AC34" i="3"/>
  <c r="AC35" i="3" s="1"/>
  <c r="AC211" i="3"/>
  <c r="AC36" i="3"/>
  <c r="L42" i="9"/>
  <c r="L81" i="9"/>
  <c r="L83" i="9" s="1"/>
  <c r="AC311" i="3" l="1"/>
  <c r="AC320" i="3"/>
  <c r="AC203" i="3"/>
  <c r="AC202" i="3" s="1"/>
  <c r="AC37" i="3"/>
  <c r="AC38" i="3"/>
  <c r="L82" i="9"/>
  <c r="M81" i="9"/>
  <c r="M83" i="9" s="1"/>
  <c r="M82" i="9" l="1"/>
  <c r="U160" i="3"/>
  <c r="V160" i="3"/>
  <c r="F116" i="9" l="1"/>
  <c r="V130" i="3"/>
  <c r="T160" i="3"/>
  <c r="U209" i="3"/>
  <c r="U204" i="3"/>
  <c r="V209" i="3"/>
  <c r="V204" i="3"/>
  <c r="U205" i="3"/>
  <c r="W160" i="3"/>
  <c r="G116" i="9" s="1"/>
  <c r="X160" i="3"/>
  <c r="Y160" i="3"/>
  <c r="Z160" i="3"/>
  <c r="AA160" i="3"/>
  <c r="AB160" i="3"/>
  <c r="F51" i="9" l="1"/>
  <c r="I116" i="9"/>
  <c r="H116" i="9"/>
  <c r="E116" i="9"/>
  <c r="L103" i="9"/>
  <c r="L116" i="9"/>
  <c r="J116" i="9"/>
  <c r="K116" i="9"/>
  <c r="V207" i="3"/>
  <c r="F119" i="9"/>
  <c r="U207" i="3"/>
  <c r="E119" i="9"/>
  <c r="AB130" i="3"/>
  <c r="X130" i="3"/>
  <c r="AA130" i="3"/>
  <c r="W130" i="3"/>
  <c r="Z130" i="3"/>
  <c r="AC160" i="3"/>
  <c r="Y130" i="3"/>
  <c r="T204" i="3"/>
  <c r="U130" i="3"/>
  <c r="Z209" i="3"/>
  <c r="AB204" i="3"/>
  <c r="AC209" i="3"/>
  <c r="AC207" i="3" s="1"/>
  <c r="AC206" i="3" s="1"/>
  <c r="AC98" i="3" s="1"/>
  <c r="X204" i="3"/>
  <c r="Y209" i="3"/>
  <c r="AB209" i="3"/>
  <c r="X209" i="3"/>
  <c r="W209" i="3"/>
  <c r="Z204" i="3"/>
  <c r="AA209" i="3"/>
  <c r="Y204" i="3"/>
  <c r="Z205" i="3"/>
  <c r="AC205" i="3"/>
  <c r="AB205" i="3"/>
  <c r="AA204" i="3"/>
  <c r="W204" i="3"/>
  <c r="AA205" i="3"/>
  <c r="V206" i="3" l="1"/>
  <c r="V98" i="3" s="1"/>
  <c r="U206" i="3"/>
  <c r="U98" i="3" s="1"/>
  <c r="AC99" i="3"/>
  <c r="AC102" i="3" s="1"/>
  <c r="AC118" i="3" s="1"/>
  <c r="M47" i="9" s="1"/>
  <c r="E51" i="9"/>
  <c r="I51" i="9"/>
  <c r="G51" i="9"/>
  <c r="H51" i="9"/>
  <c r="L51" i="9"/>
  <c r="J51" i="9"/>
  <c r="K51" i="9"/>
  <c r="AA207" i="3"/>
  <c r="K119" i="9"/>
  <c r="AB207" i="3"/>
  <c r="L119" i="9"/>
  <c r="Y207" i="3"/>
  <c r="I119" i="9"/>
  <c r="Z207" i="3"/>
  <c r="J119" i="9"/>
  <c r="X207" i="3"/>
  <c r="H119" i="9"/>
  <c r="W207" i="3"/>
  <c r="G119" i="9"/>
  <c r="AC130" i="3"/>
  <c r="AC204" i="3"/>
  <c r="Y206" i="3" l="1"/>
  <c r="Y98" i="3" s="1"/>
  <c r="Y99" i="3" s="1"/>
  <c r="Y102" i="3" s="1"/>
  <c r="Y118" i="3" s="1"/>
  <c r="I47" i="9" s="1"/>
  <c r="I90" i="9" s="1"/>
  <c r="I94" i="9" s="1"/>
  <c r="Z206" i="3"/>
  <c r="Z98" i="3" s="1"/>
  <c r="AB206" i="3"/>
  <c r="AB98" i="3" s="1"/>
  <c r="AB99" i="3" s="1"/>
  <c r="AB100" i="3" s="1"/>
  <c r="X206" i="3"/>
  <c r="X98" i="3" s="1"/>
  <c r="AA206" i="3"/>
  <c r="V99" i="3"/>
  <c r="V102" i="3" s="1"/>
  <c r="V118" i="3" s="1"/>
  <c r="F47" i="9" s="1"/>
  <c r="F90" i="9" s="1"/>
  <c r="F94" i="9" s="1"/>
  <c r="F98" i="9" s="1"/>
  <c r="W206" i="3"/>
  <c r="W98" i="3" s="1"/>
  <c r="U99" i="3"/>
  <c r="U100" i="3" s="1"/>
  <c r="AC100" i="3"/>
  <c r="M90" i="9"/>
  <c r="M94" i="9" s="1"/>
  <c r="U102" i="3" l="1"/>
  <c r="Z99" i="3"/>
  <c r="Z102" i="3" s="1"/>
  <c r="Z118" i="3" s="1"/>
  <c r="J47" i="9" s="1"/>
  <c r="J90" i="9" s="1"/>
  <c r="J94" i="9" s="1"/>
  <c r="J96" i="9" s="1"/>
  <c r="AC104" i="3"/>
  <c r="AC106" i="3" s="1"/>
  <c r="X99" i="3"/>
  <c r="X100" i="3" s="1"/>
  <c r="AA98" i="3"/>
  <c r="V100" i="3"/>
  <c r="V104" i="3" s="1"/>
  <c r="AB102" i="3"/>
  <c r="AB118" i="3" s="1"/>
  <c r="L47" i="9" s="1"/>
  <c r="L90" i="9" s="1"/>
  <c r="L94" i="9" s="1"/>
  <c r="Y100" i="3"/>
  <c r="W99" i="3"/>
  <c r="W100" i="3" s="1"/>
  <c r="I98" i="9"/>
  <c r="Z100" i="3" l="1"/>
  <c r="Z104" i="3" s="1"/>
  <c r="Z114" i="3" s="1"/>
  <c r="Z120" i="3" s="1"/>
  <c r="Z122" i="3" s="1"/>
  <c r="U118" i="3"/>
  <c r="E47" i="9" s="1"/>
  <c r="E90" i="9" s="1"/>
  <c r="E94" i="9" s="1"/>
  <c r="U104" i="3"/>
  <c r="J98" i="9"/>
  <c r="AC298" i="3"/>
  <c r="AC114" i="3"/>
  <c r="AC120" i="3" s="1"/>
  <c r="AC122" i="3" s="1"/>
  <c r="AC293" i="3"/>
  <c r="X102" i="3"/>
  <c r="X118" i="3" s="1"/>
  <c r="H47" i="9" s="1"/>
  <c r="H90" i="9" s="1"/>
  <c r="H94" i="9" s="1"/>
  <c r="I96" i="9" s="1"/>
  <c r="M96" i="9"/>
  <c r="AA99" i="3"/>
  <c r="Y104" i="3"/>
  <c r="Y298" i="3" s="1"/>
  <c r="V114" i="3"/>
  <c r="V120" i="3" s="1"/>
  <c r="V122" i="3" s="1"/>
  <c r="V293" i="3"/>
  <c r="F44" i="9"/>
  <c r="V298" i="3"/>
  <c r="V106" i="3"/>
  <c r="AB104" i="3"/>
  <c r="AB293" i="3" s="1"/>
  <c r="W102" i="3"/>
  <c r="W118" i="3" s="1"/>
  <c r="G47" i="9" s="1"/>
  <c r="G90" i="9" s="1"/>
  <c r="G94" i="9" s="1"/>
  <c r="G96" i="9" s="1"/>
  <c r="AC138" i="3" l="1"/>
  <c r="U106" i="3"/>
  <c r="U293" i="3"/>
  <c r="E44" i="9"/>
  <c r="U298" i="3"/>
  <c r="U114" i="3"/>
  <c r="U120" i="3" s="1"/>
  <c r="U122" i="3" s="1"/>
  <c r="E98" i="9"/>
  <c r="F96" i="9"/>
  <c r="Y293" i="3"/>
  <c r="I44" i="9"/>
  <c r="I53" i="9" s="1"/>
  <c r="AB114" i="3"/>
  <c r="AB120" i="3" s="1"/>
  <c r="AB122" i="3" s="1"/>
  <c r="Y106" i="3"/>
  <c r="AB106" i="3"/>
  <c r="Z106" i="3"/>
  <c r="AB298" i="3"/>
  <c r="Z298" i="3"/>
  <c r="X104" i="3"/>
  <c r="X114" i="3" s="1"/>
  <c r="X120" i="3" s="1"/>
  <c r="X122" i="3" s="1"/>
  <c r="X138" i="3" s="1"/>
  <c r="H98" i="9"/>
  <c r="Y114" i="3"/>
  <c r="Y120" i="3" s="1"/>
  <c r="Y122" i="3" s="1"/>
  <c r="Z293" i="3"/>
  <c r="J44" i="9"/>
  <c r="AA102" i="3"/>
  <c r="AA118" i="3" s="1"/>
  <c r="K47" i="9" s="1"/>
  <c r="K90" i="9" s="1"/>
  <c r="K94" i="9" s="1"/>
  <c r="AA100" i="3"/>
  <c r="F53" i="9"/>
  <c r="F52" i="9"/>
  <c r="F55" i="9" s="1"/>
  <c r="V138" i="3"/>
  <c r="W104" i="3"/>
  <c r="W114" i="3" s="1"/>
  <c r="W120" i="3" s="1"/>
  <c r="W122" i="3" s="1"/>
  <c r="L44" i="9"/>
  <c r="L52" i="9" s="1"/>
  <c r="Z138" i="3"/>
  <c r="G98" i="9"/>
  <c r="H96" i="9"/>
  <c r="H44" i="9" l="1"/>
  <c r="H53" i="9" s="1"/>
  <c r="AB138" i="3"/>
  <c r="X298" i="3"/>
  <c r="I52" i="9"/>
  <c r="I55" i="9" s="1"/>
  <c r="I57" i="9" s="1"/>
  <c r="E53" i="9"/>
  <c r="E52" i="9"/>
  <c r="E55" i="9" s="1"/>
  <c r="U138" i="3"/>
  <c r="X293" i="3"/>
  <c r="X106" i="3"/>
  <c r="Y138" i="3"/>
  <c r="G44" i="9"/>
  <c r="G52" i="9" s="1"/>
  <c r="G55" i="9" s="1"/>
  <c r="J53" i="9"/>
  <c r="J52" i="9"/>
  <c r="J55" i="9" s="1"/>
  <c r="AA104" i="3"/>
  <c r="K96" i="9"/>
  <c r="K98" i="9"/>
  <c r="L96" i="9"/>
  <c r="F123" i="9"/>
  <c r="F57" i="9"/>
  <c r="W293" i="3"/>
  <c r="W298" i="3"/>
  <c r="W106" i="3"/>
  <c r="L53" i="9"/>
  <c r="W138" i="3"/>
  <c r="I123" i="9" l="1"/>
  <c r="H52" i="9"/>
  <c r="H55" i="9" s="1"/>
  <c r="H57" i="9" s="1"/>
  <c r="G53" i="9"/>
  <c r="E57" i="9"/>
  <c r="E123" i="9"/>
  <c r="AA106" i="3"/>
  <c r="AA114" i="3"/>
  <c r="AA120" i="3" s="1"/>
  <c r="AA122" i="3" s="1"/>
  <c r="AA293" i="3"/>
  <c r="K44" i="9"/>
  <c r="AA298" i="3"/>
  <c r="J57" i="9"/>
  <c r="J123" i="9"/>
  <c r="G57" i="9"/>
  <c r="G123" i="9"/>
  <c r="S203" i="3"/>
  <c r="S212" i="3" s="1"/>
  <c r="H123" i="9" l="1"/>
  <c r="K52" i="9"/>
  <c r="K55" i="9" s="1"/>
  <c r="K53" i="9"/>
  <c r="AA138" i="3"/>
  <c r="S205" i="3"/>
  <c r="S160" i="3"/>
  <c r="T205" i="3"/>
  <c r="S209" i="3"/>
  <c r="T209" i="3"/>
  <c r="K57" i="9" l="1"/>
  <c r="K123" i="9"/>
  <c r="C116" i="9"/>
  <c r="T130" i="3"/>
  <c r="D116" i="9"/>
  <c r="S130" i="3"/>
  <c r="S204" i="3"/>
  <c r="D119" i="9"/>
  <c r="T207" i="3"/>
  <c r="S207" i="3"/>
  <c r="S206" i="3" s="1"/>
  <c r="S98" i="3" s="1"/>
  <c r="C119" i="9"/>
  <c r="T206" i="3" l="1"/>
  <c r="T98" i="3" s="1"/>
  <c r="S99" i="3"/>
  <c r="S100" i="3" s="1"/>
  <c r="D51" i="9"/>
  <c r="C51" i="9"/>
  <c r="S134" i="3"/>
  <c r="S102" i="3" l="1"/>
  <c r="S118" i="3" s="1"/>
  <c r="C47" i="9" s="1"/>
  <c r="C90" i="9" s="1"/>
  <c r="C94" i="9" s="1"/>
  <c r="C98" i="9" s="1"/>
  <c r="T99" i="3"/>
  <c r="T100" i="3" s="1"/>
  <c r="S104" i="3" l="1"/>
  <c r="S298" i="3" s="1"/>
  <c r="S161" i="3"/>
  <c r="S165" i="3" s="1"/>
  <c r="T102" i="3"/>
  <c r="T118" i="3" s="1"/>
  <c r="D47" i="9" s="1"/>
  <c r="D90" i="9" s="1"/>
  <c r="D94" i="9" s="1"/>
  <c r="E96" i="9" s="1"/>
  <c r="S114" i="3" l="1"/>
  <c r="S120" i="3" s="1"/>
  <c r="S122" i="3" s="1"/>
  <c r="S138" i="3" s="1"/>
  <c r="S106" i="3"/>
  <c r="S167" i="3" s="1"/>
  <c r="C44" i="9"/>
  <c r="C52" i="9" s="1"/>
  <c r="C55" i="9" s="1"/>
  <c r="S293" i="3"/>
  <c r="T161" i="3"/>
  <c r="U161" i="3" s="1"/>
  <c r="D96" i="9"/>
  <c r="D98" i="9"/>
  <c r="T104" i="3"/>
  <c r="S137" i="3" l="1"/>
  <c r="S143" i="3" s="1"/>
  <c r="C53" i="9"/>
  <c r="S110" i="3"/>
  <c r="S232" i="3" s="1"/>
  <c r="S233" i="3" s="1"/>
  <c r="T165" i="3"/>
  <c r="T298" i="3"/>
  <c r="T106" i="3"/>
  <c r="T114" i="3"/>
  <c r="T120" i="3" s="1"/>
  <c r="T122" i="3" s="1"/>
  <c r="D44" i="9"/>
  <c r="T293" i="3"/>
  <c r="S292" i="3"/>
  <c r="S169" i="3"/>
  <c r="C123" i="9"/>
  <c r="C57" i="9"/>
  <c r="U165" i="3"/>
  <c r="V161" i="3"/>
  <c r="C36" i="9" l="1"/>
  <c r="C77" i="9" s="1"/>
  <c r="S147" i="3"/>
  <c r="S153" i="3" s="1"/>
  <c r="S300" i="3" s="1"/>
  <c r="S304" i="3"/>
  <c r="S213" i="3"/>
  <c r="T138" i="3"/>
  <c r="D52" i="9"/>
  <c r="D55" i="9" s="1"/>
  <c r="D53" i="9"/>
  <c r="S294" i="3"/>
  <c r="S295" i="3"/>
  <c r="W161" i="3"/>
  <c r="V165" i="3"/>
  <c r="S299" i="3" l="1"/>
  <c r="S170" i="3"/>
  <c r="S318" i="3"/>
  <c r="S319" i="3" s="1"/>
  <c r="S321" i="3" s="1"/>
  <c r="D57" i="9"/>
  <c r="D123" i="9"/>
  <c r="X161" i="3"/>
  <c r="W165" i="3"/>
  <c r="S301" i="3"/>
  <c r="S305" i="3"/>
  <c r="X165" i="3" l="1"/>
  <c r="Y161" i="3"/>
  <c r="S296" i="3"/>
  <c r="Y165" i="3" l="1"/>
  <c r="Z161" i="3"/>
  <c r="AA161" i="3" l="1"/>
  <c r="Z165" i="3"/>
  <c r="AB161" i="3" l="1"/>
  <c r="AA165" i="3"/>
  <c r="AC161" i="3" l="1"/>
  <c r="AC165" i="3" s="1"/>
  <c r="AB165" i="3"/>
  <c r="M9" i="9" l="1"/>
  <c r="M10" i="9"/>
  <c r="M11" i="9"/>
  <c r="K19" i="9"/>
  <c r="K20" i="9"/>
  <c r="J22" i="9"/>
  <c r="J23" i="9"/>
  <c r="K23" i="9"/>
  <c r="K24" i="9"/>
  <c r="C25" i="9"/>
  <c r="J25" i="9"/>
  <c r="K25" i="9"/>
  <c r="D36" i="9"/>
  <c r="E36" i="9"/>
  <c r="F36" i="9"/>
  <c r="G36" i="9"/>
  <c r="H36" i="9"/>
  <c r="I36" i="9"/>
  <c r="J36" i="9"/>
  <c r="K36" i="9"/>
  <c r="L36" i="9"/>
  <c r="M36" i="9"/>
  <c r="D37" i="9"/>
  <c r="E37" i="9"/>
  <c r="F37" i="9"/>
  <c r="G37" i="9"/>
  <c r="H37" i="9"/>
  <c r="I37" i="9"/>
  <c r="J37" i="9"/>
  <c r="K37" i="9"/>
  <c r="L37" i="9"/>
  <c r="M37" i="9"/>
  <c r="M38" i="9"/>
  <c r="M39" i="9"/>
  <c r="M40" i="9"/>
  <c r="M41" i="9"/>
  <c r="M42" i="9"/>
  <c r="M44" i="9"/>
  <c r="M49" i="9"/>
  <c r="M52" i="9"/>
  <c r="M53" i="9"/>
  <c r="L55" i="9"/>
  <c r="L57" i="9"/>
  <c r="C59" i="9"/>
  <c r="C61" i="9"/>
  <c r="L61" i="9"/>
  <c r="L62" i="9"/>
  <c r="C63" i="9"/>
  <c r="L63" i="9"/>
  <c r="L64" i="9"/>
  <c r="L65" i="9"/>
  <c r="L66" i="9"/>
  <c r="C70" i="9"/>
  <c r="D70" i="9"/>
  <c r="E70" i="9"/>
  <c r="F70" i="9"/>
  <c r="G70" i="9"/>
  <c r="H70" i="9"/>
  <c r="I70" i="9"/>
  <c r="J70" i="9"/>
  <c r="K70" i="9"/>
  <c r="L70" i="9"/>
  <c r="M70" i="9"/>
  <c r="D77" i="9"/>
  <c r="E77" i="9"/>
  <c r="F77" i="9"/>
  <c r="G77" i="9"/>
  <c r="H77" i="9"/>
  <c r="I77" i="9"/>
  <c r="J77" i="9"/>
  <c r="K77" i="9"/>
  <c r="L77" i="9"/>
  <c r="M77" i="9"/>
  <c r="D78" i="9"/>
  <c r="E78" i="9"/>
  <c r="F78" i="9"/>
  <c r="G78" i="9"/>
  <c r="H78" i="9"/>
  <c r="I78" i="9"/>
  <c r="J78" i="9"/>
  <c r="K78" i="9"/>
  <c r="L78" i="9"/>
  <c r="M78" i="9"/>
  <c r="L98" i="9"/>
  <c r="C99" i="9"/>
  <c r="D99" i="9"/>
  <c r="E99" i="9"/>
  <c r="F99" i="9"/>
  <c r="G99" i="9"/>
  <c r="H99" i="9"/>
  <c r="I99" i="9"/>
  <c r="J99" i="9"/>
  <c r="K99" i="9"/>
  <c r="L99" i="9"/>
  <c r="C100" i="9"/>
  <c r="D100" i="9"/>
  <c r="E100" i="9"/>
  <c r="F100" i="9"/>
  <c r="G100" i="9"/>
  <c r="H100" i="9"/>
  <c r="I100" i="9"/>
  <c r="J100" i="9"/>
  <c r="K100" i="9"/>
  <c r="L100" i="9"/>
  <c r="C102" i="9"/>
  <c r="L102" i="9"/>
  <c r="L106" i="9"/>
  <c r="C107" i="9"/>
  <c r="L107" i="9"/>
  <c r="L108" i="9"/>
  <c r="C109" i="9"/>
  <c r="L111" i="9"/>
  <c r="C115" i="9"/>
  <c r="D115" i="9"/>
  <c r="E115" i="9"/>
  <c r="F115" i="9"/>
  <c r="G115" i="9"/>
  <c r="H115" i="9"/>
  <c r="I115" i="9"/>
  <c r="J115" i="9"/>
  <c r="K115" i="9"/>
  <c r="L115" i="9"/>
  <c r="C117" i="9"/>
  <c r="D117" i="9"/>
  <c r="E117" i="9"/>
  <c r="F117" i="9"/>
  <c r="G117" i="9"/>
  <c r="H117" i="9"/>
  <c r="I117" i="9"/>
  <c r="J117" i="9"/>
  <c r="K117" i="9"/>
  <c r="L117" i="9"/>
  <c r="C118" i="9"/>
  <c r="D118" i="9"/>
  <c r="E118" i="9"/>
  <c r="F118" i="9"/>
  <c r="G118" i="9"/>
  <c r="H118" i="9"/>
  <c r="I118" i="9"/>
  <c r="J118" i="9"/>
  <c r="K118" i="9"/>
  <c r="L118" i="9"/>
  <c r="C120" i="9"/>
  <c r="D120" i="9"/>
  <c r="E120" i="9"/>
  <c r="F120" i="9"/>
  <c r="G120" i="9"/>
  <c r="H120" i="9"/>
  <c r="I120" i="9"/>
  <c r="J120" i="9"/>
  <c r="K120" i="9"/>
  <c r="L120" i="9"/>
  <c r="L123" i="9"/>
  <c r="B124" i="9"/>
  <c r="B1" i="3"/>
  <c r="B2" i="3"/>
  <c r="T108" i="3"/>
  <c r="U108" i="3"/>
  <c r="V108" i="3"/>
  <c r="W108" i="3"/>
  <c r="X108" i="3"/>
  <c r="Y108" i="3"/>
  <c r="Z108" i="3"/>
  <c r="AA108" i="3"/>
  <c r="AB108" i="3"/>
  <c r="AC108" i="3"/>
  <c r="T109" i="3"/>
  <c r="U109" i="3"/>
  <c r="V109" i="3"/>
  <c r="W109" i="3"/>
  <c r="X109" i="3"/>
  <c r="Y109" i="3"/>
  <c r="Z109" i="3"/>
  <c r="AA109" i="3"/>
  <c r="AB109" i="3"/>
  <c r="AC109" i="3"/>
  <c r="T110" i="3"/>
  <c r="U110" i="3"/>
  <c r="V110" i="3"/>
  <c r="W110" i="3"/>
  <c r="X110" i="3"/>
  <c r="Y110" i="3"/>
  <c r="Z110" i="3"/>
  <c r="AA110" i="3"/>
  <c r="AB110" i="3"/>
  <c r="AC110" i="3"/>
  <c r="T132" i="3"/>
  <c r="U132" i="3"/>
  <c r="V132" i="3"/>
  <c r="W132" i="3"/>
  <c r="X132" i="3"/>
  <c r="Y132" i="3"/>
  <c r="Z132" i="3"/>
  <c r="AA132" i="3"/>
  <c r="AB132" i="3"/>
  <c r="AC132" i="3"/>
  <c r="T134" i="3"/>
  <c r="U134" i="3"/>
  <c r="V134" i="3"/>
  <c r="W134" i="3"/>
  <c r="X134" i="3"/>
  <c r="Y134" i="3"/>
  <c r="Z134" i="3"/>
  <c r="AA134" i="3"/>
  <c r="AB134" i="3"/>
  <c r="AC134" i="3"/>
  <c r="T137" i="3"/>
  <c r="U137" i="3"/>
  <c r="V137" i="3"/>
  <c r="W137" i="3"/>
  <c r="X137" i="3"/>
  <c r="Y137" i="3"/>
  <c r="Z137" i="3"/>
  <c r="AA137" i="3"/>
  <c r="AB137" i="3"/>
  <c r="AC137" i="3"/>
  <c r="T143" i="3"/>
  <c r="U143" i="3"/>
  <c r="V143" i="3"/>
  <c r="W143" i="3"/>
  <c r="X143" i="3"/>
  <c r="Y143" i="3"/>
  <c r="Z143" i="3"/>
  <c r="AA143" i="3"/>
  <c r="AB143" i="3"/>
  <c r="AC143" i="3"/>
  <c r="T147" i="3"/>
  <c r="U147" i="3"/>
  <c r="V147" i="3"/>
  <c r="W147" i="3"/>
  <c r="X147" i="3"/>
  <c r="Y147" i="3"/>
  <c r="Z147" i="3"/>
  <c r="AA147" i="3"/>
  <c r="AB147" i="3"/>
  <c r="AC147" i="3"/>
  <c r="T153" i="3"/>
  <c r="U153" i="3"/>
  <c r="V153" i="3"/>
  <c r="W153" i="3"/>
  <c r="X153" i="3"/>
  <c r="Y153" i="3"/>
  <c r="Z153" i="3"/>
  <c r="AA153" i="3"/>
  <c r="AB153" i="3"/>
  <c r="AC153" i="3"/>
  <c r="T167" i="3"/>
  <c r="U167" i="3"/>
  <c r="V167" i="3"/>
  <c r="W167" i="3"/>
  <c r="X167" i="3"/>
  <c r="Y167" i="3"/>
  <c r="Z167" i="3"/>
  <c r="AA167" i="3"/>
  <c r="AB167" i="3"/>
  <c r="AC167" i="3"/>
  <c r="T169" i="3"/>
  <c r="U169" i="3"/>
  <c r="V169" i="3"/>
  <c r="W169" i="3"/>
  <c r="X169" i="3"/>
  <c r="Y169" i="3"/>
  <c r="Z169" i="3"/>
  <c r="AA169" i="3"/>
  <c r="AB169" i="3"/>
  <c r="AC169" i="3"/>
  <c r="T170" i="3"/>
  <c r="U170" i="3"/>
  <c r="V170" i="3"/>
  <c r="W170" i="3"/>
  <c r="X170" i="3"/>
  <c r="Y170" i="3"/>
  <c r="Z170" i="3"/>
  <c r="AA170" i="3"/>
  <c r="AB170" i="3"/>
  <c r="AC170" i="3"/>
  <c r="T213" i="3"/>
  <c r="U213" i="3"/>
  <c r="V213" i="3"/>
  <c r="W213" i="3"/>
  <c r="X213" i="3"/>
  <c r="Y213" i="3"/>
  <c r="Z213" i="3"/>
  <c r="AA213" i="3"/>
  <c r="AB213" i="3"/>
  <c r="AC213" i="3"/>
  <c r="T217" i="3"/>
  <c r="U217" i="3"/>
  <c r="V217" i="3"/>
  <c r="W217" i="3"/>
  <c r="X217" i="3"/>
  <c r="Y217" i="3"/>
  <c r="Z217" i="3"/>
  <c r="AA217" i="3"/>
  <c r="AB217" i="3"/>
  <c r="AC217" i="3"/>
  <c r="T219" i="3"/>
  <c r="U219" i="3"/>
  <c r="V219" i="3"/>
  <c r="W219" i="3"/>
  <c r="X219" i="3"/>
  <c r="Y219" i="3"/>
  <c r="Z219" i="3"/>
  <c r="AA219" i="3"/>
  <c r="AB219" i="3"/>
  <c r="AC219" i="3"/>
  <c r="T220" i="3"/>
  <c r="U220" i="3"/>
  <c r="V220" i="3"/>
  <c r="W220" i="3"/>
  <c r="X220" i="3"/>
  <c r="Y220" i="3"/>
  <c r="Z220" i="3"/>
  <c r="AA220" i="3"/>
  <c r="AB220" i="3"/>
  <c r="AC220" i="3"/>
  <c r="T222" i="3"/>
  <c r="U222" i="3"/>
  <c r="V222" i="3"/>
  <c r="W222" i="3"/>
  <c r="X222" i="3"/>
  <c r="Y222" i="3"/>
  <c r="Z222" i="3"/>
  <c r="AA222" i="3"/>
  <c r="AB222" i="3"/>
  <c r="AC222" i="3"/>
  <c r="T223" i="3"/>
  <c r="U223" i="3"/>
  <c r="V223" i="3"/>
  <c r="W223" i="3"/>
  <c r="X223" i="3"/>
  <c r="Y223" i="3"/>
  <c r="Z223" i="3"/>
  <c r="AA223" i="3"/>
  <c r="AB223" i="3"/>
  <c r="AC223" i="3"/>
  <c r="T232" i="3"/>
  <c r="U232" i="3"/>
  <c r="V232" i="3"/>
  <c r="W232" i="3"/>
  <c r="X232" i="3"/>
  <c r="Y232" i="3"/>
  <c r="Z232" i="3"/>
  <c r="AA232" i="3"/>
  <c r="AB232" i="3"/>
  <c r="AC232" i="3"/>
  <c r="T233" i="3"/>
  <c r="U233" i="3"/>
  <c r="V233" i="3"/>
  <c r="W233" i="3"/>
  <c r="X233" i="3"/>
  <c r="Y233" i="3"/>
  <c r="Z233" i="3"/>
  <c r="AA233" i="3"/>
  <c r="AB233" i="3"/>
  <c r="AC233" i="3"/>
  <c r="T292" i="3"/>
  <c r="U292" i="3"/>
  <c r="V292" i="3"/>
  <c r="W292" i="3"/>
  <c r="X292" i="3"/>
  <c r="Y292" i="3"/>
  <c r="Z292" i="3"/>
  <c r="AA292" i="3"/>
  <c r="AB292" i="3"/>
  <c r="AC292" i="3"/>
  <c r="T294" i="3"/>
  <c r="U294" i="3"/>
  <c r="V294" i="3"/>
  <c r="W294" i="3"/>
  <c r="X294" i="3"/>
  <c r="Y294" i="3"/>
  <c r="Z294" i="3"/>
  <c r="AA294" i="3"/>
  <c r="AB294" i="3"/>
  <c r="AC294" i="3"/>
  <c r="T295" i="3"/>
  <c r="U295" i="3"/>
  <c r="V295" i="3"/>
  <c r="W295" i="3"/>
  <c r="X295" i="3"/>
  <c r="Y295" i="3"/>
  <c r="Z295" i="3"/>
  <c r="AA295" i="3"/>
  <c r="AB295" i="3"/>
  <c r="AC295" i="3"/>
  <c r="T296" i="3"/>
  <c r="U296" i="3"/>
  <c r="V296" i="3"/>
  <c r="W296" i="3"/>
  <c r="X296" i="3"/>
  <c r="Y296" i="3"/>
  <c r="Z296" i="3"/>
  <c r="AA296" i="3"/>
  <c r="AB296" i="3"/>
  <c r="AC296" i="3"/>
  <c r="T299" i="3"/>
  <c r="U299" i="3"/>
  <c r="V299" i="3"/>
  <c r="W299" i="3"/>
  <c r="X299" i="3"/>
  <c r="Y299" i="3"/>
  <c r="Z299" i="3"/>
  <c r="AA299" i="3"/>
  <c r="AB299" i="3"/>
  <c r="AC299" i="3"/>
  <c r="T300" i="3"/>
  <c r="U300" i="3"/>
  <c r="V300" i="3"/>
  <c r="W300" i="3"/>
  <c r="X300" i="3"/>
  <c r="Y300" i="3"/>
  <c r="Z300" i="3"/>
  <c r="AA300" i="3"/>
  <c r="AB300" i="3"/>
  <c r="AC300" i="3"/>
  <c r="T301" i="3"/>
  <c r="U301" i="3"/>
  <c r="V301" i="3"/>
  <c r="W301" i="3"/>
  <c r="X301" i="3"/>
  <c r="Y301" i="3"/>
  <c r="Z301" i="3"/>
  <c r="AA301" i="3"/>
  <c r="AB301" i="3"/>
  <c r="AC301" i="3"/>
  <c r="T304" i="3"/>
  <c r="U304" i="3"/>
  <c r="V304" i="3"/>
  <c r="W304" i="3"/>
  <c r="X304" i="3"/>
  <c r="Y304" i="3"/>
  <c r="Z304" i="3"/>
  <c r="AA304" i="3"/>
  <c r="AB304" i="3"/>
  <c r="AC304" i="3"/>
  <c r="T305" i="3"/>
  <c r="U305" i="3"/>
  <c r="V305" i="3"/>
  <c r="W305" i="3"/>
  <c r="X305" i="3"/>
  <c r="Y305" i="3"/>
  <c r="Z305" i="3"/>
  <c r="AA305" i="3"/>
  <c r="AB305" i="3"/>
  <c r="AC305" i="3"/>
  <c r="T318" i="3"/>
  <c r="U318" i="3"/>
  <c r="V318" i="3"/>
  <c r="W318" i="3"/>
  <c r="X318" i="3"/>
  <c r="Y318" i="3"/>
  <c r="Z318" i="3"/>
  <c r="AA318" i="3"/>
  <c r="AB318" i="3"/>
  <c r="AC318" i="3"/>
  <c r="T319" i="3"/>
  <c r="U319" i="3"/>
  <c r="V319" i="3"/>
  <c r="W319" i="3"/>
  <c r="X319" i="3"/>
  <c r="Y319" i="3"/>
  <c r="Z319" i="3"/>
  <c r="AA319" i="3"/>
  <c r="AB319" i="3"/>
  <c r="AC319" i="3"/>
  <c r="T321" i="3"/>
  <c r="U321" i="3"/>
  <c r="V321" i="3"/>
  <c r="W321" i="3"/>
  <c r="X321" i="3"/>
  <c r="Y321" i="3"/>
  <c r="Z321" i="3"/>
  <c r="AA321" i="3"/>
  <c r="AB321" i="3"/>
  <c r="AC321" i="3"/>
</calcChain>
</file>

<file path=xl/sharedStrings.xml><?xml version="1.0" encoding="utf-8"?>
<sst xmlns="http://schemas.openxmlformats.org/spreadsheetml/2006/main" count="534" uniqueCount="286">
  <si>
    <t>Revenue</t>
  </si>
  <si>
    <t>COGS</t>
  </si>
  <si>
    <t>Gross Profit</t>
  </si>
  <si>
    <t>SG&amp;A</t>
  </si>
  <si>
    <t>Other</t>
  </si>
  <si>
    <t>EBIT</t>
  </si>
  <si>
    <t>EBT</t>
  </si>
  <si>
    <t>Net Income</t>
  </si>
  <si>
    <t>NWC</t>
  </si>
  <si>
    <t>Capex</t>
  </si>
  <si>
    <t>M&amp;A</t>
  </si>
  <si>
    <t>Free Cash Flow to Equity</t>
  </si>
  <si>
    <t>EV</t>
  </si>
  <si>
    <t>Cost of Equity</t>
  </si>
  <si>
    <t>Year</t>
  </si>
  <si>
    <t>Operating Margin</t>
  </si>
  <si>
    <t>Delta</t>
  </si>
  <si>
    <t>IRR</t>
  </si>
  <si>
    <t>Current Price</t>
  </si>
  <si>
    <t>Segment Data</t>
  </si>
  <si>
    <t>Income Statement</t>
  </si>
  <si>
    <t>Interest expense</t>
  </si>
  <si>
    <t>Current Tax</t>
  </si>
  <si>
    <t>Current Tax Rate</t>
  </si>
  <si>
    <t>Deferred Tax</t>
  </si>
  <si>
    <t>Deferred Tax Rate</t>
  </si>
  <si>
    <t>Minority Interest</t>
  </si>
  <si>
    <t>Net Income to Common</t>
  </si>
  <si>
    <t>Basic Shares (W.A)</t>
  </si>
  <si>
    <t>Diluted Shares (W.A)</t>
  </si>
  <si>
    <t>Cash Flow Statement</t>
  </si>
  <si>
    <t>SBC</t>
  </si>
  <si>
    <t>Deferred tax</t>
  </si>
  <si>
    <t>CFO ex NWC</t>
  </si>
  <si>
    <t>Cash flow from Operations</t>
  </si>
  <si>
    <t>Net Capex</t>
  </si>
  <si>
    <t>Cash flow from Investing</t>
  </si>
  <si>
    <t>Common Equity</t>
  </si>
  <si>
    <t>Cash flow from Financing</t>
  </si>
  <si>
    <t>FX</t>
  </si>
  <si>
    <t>Change in Cash</t>
  </si>
  <si>
    <t>Balance Sheet</t>
  </si>
  <si>
    <t>Cash and equivalents</t>
  </si>
  <si>
    <t>AR</t>
  </si>
  <si>
    <t>Inventories</t>
  </si>
  <si>
    <t>Current Assets</t>
  </si>
  <si>
    <t>PP&amp;E (net)</t>
  </si>
  <si>
    <t>Intangibles</t>
  </si>
  <si>
    <t>Goodwill</t>
  </si>
  <si>
    <t>Total Assets</t>
  </si>
  <si>
    <t>AP</t>
  </si>
  <si>
    <t>Accrued expenses</t>
  </si>
  <si>
    <t>Current Liabilities</t>
  </si>
  <si>
    <t>Total Liabilities</t>
  </si>
  <si>
    <t>Retained earnings</t>
  </si>
  <si>
    <t>Total Liabilities and Equities</t>
  </si>
  <si>
    <t>Check</t>
  </si>
  <si>
    <t>Debt</t>
  </si>
  <si>
    <t>Total Debt</t>
  </si>
  <si>
    <t>Change in Debt</t>
  </si>
  <si>
    <t>Starting PP&amp;E</t>
  </si>
  <si>
    <t>Ending PP&amp;E</t>
  </si>
  <si>
    <t>PP&amp;E as % of Revenue</t>
  </si>
  <si>
    <t>Useful Life</t>
  </si>
  <si>
    <t>Ratios</t>
  </si>
  <si>
    <t>Book Value of Total Equity</t>
  </si>
  <si>
    <t>Net Income to Total Equity</t>
  </si>
  <si>
    <t>ROE</t>
  </si>
  <si>
    <t>ROE ex cash</t>
  </si>
  <si>
    <t>ROE multiple on ROIC</t>
  </si>
  <si>
    <t>Net margin (NI/S)</t>
  </si>
  <si>
    <t>Asset turnover (S/A)</t>
  </si>
  <si>
    <t>Leverage (A/E)</t>
  </si>
  <si>
    <t>ROIC</t>
  </si>
  <si>
    <t>Equity</t>
  </si>
  <si>
    <t>Date</t>
  </si>
  <si>
    <t>Operating lease liabilities</t>
  </si>
  <si>
    <t>WACC</t>
  </si>
  <si>
    <t>Ticker Details</t>
  </si>
  <si>
    <t>Current year</t>
  </si>
  <si>
    <t>Risk free rate</t>
  </si>
  <si>
    <t>Exchange</t>
  </si>
  <si>
    <t>NYSE</t>
  </si>
  <si>
    <t>EQRP</t>
  </si>
  <si>
    <t>Ticker</t>
  </si>
  <si>
    <t>Beta</t>
  </si>
  <si>
    <t>Equity Value (FCFE)</t>
  </si>
  <si>
    <t>Cost of Prefs</t>
  </si>
  <si>
    <t>Equity Value (FCFF)</t>
  </si>
  <si>
    <t>10Y Treasury Rate</t>
  </si>
  <si>
    <t>10Y IRR</t>
  </si>
  <si>
    <t>Credit Spread</t>
  </si>
  <si>
    <t>Cost of Debt</t>
  </si>
  <si>
    <t>Tax Rate</t>
  </si>
  <si>
    <t>Terminal Value Assumptions - EV</t>
  </si>
  <si>
    <t>After-tax Cost of Debt</t>
  </si>
  <si>
    <t>Shares Outstanding</t>
  </si>
  <si>
    <t>Terminal Growth Spread</t>
  </si>
  <si>
    <t>Equity Value</t>
  </si>
  <si>
    <t>Terminal Growth</t>
  </si>
  <si>
    <t>Pref Value</t>
  </si>
  <si>
    <t>Reinvest. Rate</t>
  </si>
  <si>
    <t>Debt Value</t>
  </si>
  <si>
    <t>Cost of Capital</t>
  </si>
  <si>
    <t>Excess ROIC/ROE</t>
  </si>
  <si>
    <t>Day 1 WACC</t>
  </si>
  <si>
    <t>Terminal ROIC/ROE</t>
  </si>
  <si>
    <t>10Y Average WACC</t>
  </si>
  <si>
    <t>Terminal D/Cap</t>
  </si>
  <si>
    <t>Discounted Cash Flow (DCF - FCFE)</t>
  </si>
  <si>
    <t>Current period adjustment</t>
  </si>
  <si>
    <t>Half-year adjustemnt</t>
  </si>
  <si>
    <t>Period</t>
  </si>
  <si>
    <t>EPS (f.d.)</t>
  </si>
  <si>
    <t>Y/Y EPS Growth</t>
  </si>
  <si>
    <t>Y/Y Revenue Growth</t>
  </si>
  <si>
    <t>EBITDA</t>
  </si>
  <si>
    <t>Y/Y EBITDA Growth</t>
  </si>
  <si>
    <t>EBITDA Margins</t>
  </si>
  <si>
    <t>Deferred taxes</t>
  </si>
  <si>
    <t>Change in NWC</t>
  </si>
  <si>
    <t>Capex/M&amp;A</t>
  </si>
  <si>
    <t>FCFE ex. Growth Capital</t>
  </si>
  <si>
    <t>FV FCFE</t>
  </si>
  <si>
    <t>Discount Factor</t>
  </si>
  <si>
    <t>PV FCFE</t>
  </si>
  <si>
    <t>PV of FCFE</t>
  </si>
  <si>
    <t>Plus: Cash</t>
  </si>
  <si>
    <t>Terminal Equity Value</t>
  </si>
  <si>
    <t>Shares Outstanding (f.d.)</t>
  </si>
  <si>
    <t>Intrinsic value/share</t>
  </si>
  <si>
    <t>Exit Share Price</t>
  </si>
  <si>
    <t>Implied Exit P/E (1Y Forward)</t>
  </si>
  <si>
    <t>Terminal Growth Rate</t>
  </si>
  <si>
    <t>Discounted Cash Flow (DCF - FCFF)</t>
  </si>
  <si>
    <t>EPS</t>
  </si>
  <si>
    <t>EBIT*(1-Tax Rate)</t>
  </si>
  <si>
    <t>Free Cash Flow to Firm</t>
  </si>
  <si>
    <t>Y/Y FCFF Growth</t>
  </si>
  <si>
    <t>FV FCFF</t>
  </si>
  <si>
    <t>PV FCFF</t>
  </si>
  <si>
    <t>Enterprise Value</t>
  </si>
  <si>
    <t>Terminal Enterprise Value</t>
  </si>
  <si>
    <t>Less: Debt</t>
  </si>
  <si>
    <t>Less: Prefs</t>
  </si>
  <si>
    <t>Less: Minority Interest</t>
  </si>
  <si>
    <t>Plus: Net Cash</t>
  </si>
  <si>
    <t>Dynamic WACC Calculation</t>
  </si>
  <si>
    <t>D/Cap</t>
  </si>
  <si>
    <t>A-tax Cost of Debt</t>
  </si>
  <si>
    <t>EPS (diluted)</t>
  </si>
  <si>
    <t>Total Revenue</t>
  </si>
  <si>
    <t>BERY</t>
  </si>
  <si>
    <t>Consumer Packaging International</t>
  </si>
  <si>
    <t>Net Sales</t>
  </si>
  <si>
    <t>Operating Income</t>
  </si>
  <si>
    <t>Consumer Packaging North America</t>
  </si>
  <si>
    <t>Engineered Materials</t>
  </si>
  <si>
    <t>Health, Hygiene &amp; Specialties</t>
  </si>
  <si>
    <t>Total Operating Income</t>
  </si>
  <si>
    <t>Amortization of intangibles</t>
  </si>
  <si>
    <t>Restructuring and transaction activities</t>
  </si>
  <si>
    <t>Prepaid and other</t>
  </si>
  <si>
    <t>ROU</t>
  </si>
  <si>
    <t>Current portion of LT debt</t>
  </si>
  <si>
    <t>Long-term debt</t>
  </si>
  <si>
    <t>Deferred income taxes</t>
  </si>
  <si>
    <t>Employee benefit obligations</t>
  </si>
  <si>
    <t>Paid in capital</t>
  </si>
  <si>
    <t>Accumulated other comprehensive income/loss</t>
  </si>
  <si>
    <t>Depreciation</t>
  </si>
  <si>
    <t>Amortization</t>
  </si>
  <si>
    <t>Divestitures</t>
  </si>
  <si>
    <t>Change in LT debt</t>
  </si>
  <si>
    <t>Change in common equity</t>
  </si>
  <si>
    <t>Other (including M&amp;A, FX)</t>
  </si>
  <si>
    <t>PP&amp;E, Intangibles, Goodwill</t>
  </si>
  <si>
    <t>Starting Intangibles</t>
  </si>
  <si>
    <t>Ending Intangibles</t>
  </si>
  <si>
    <t>Intangibles as % of Revenue</t>
  </si>
  <si>
    <t>Starting Goodwill</t>
  </si>
  <si>
    <t>Impairment</t>
  </si>
  <si>
    <t>US and Canada</t>
  </si>
  <si>
    <t>Europe</t>
  </si>
  <si>
    <t>RoW</t>
  </si>
  <si>
    <t>Total Manufacturing Facilities</t>
  </si>
  <si>
    <t>Total Leased Manufacturing Facilities</t>
  </si>
  <si>
    <t>Total Owned Manufacturing Facilities</t>
  </si>
  <si>
    <t>NBV of Single Plant ($mn)</t>
  </si>
  <si>
    <t>Term loan</t>
  </si>
  <si>
    <t>Revolver</t>
  </si>
  <si>
    <t>0.95% 2024 Notes</t>
  </si>
  <si>
    <t>1.00% 2025 Notes</t>
  </si>
  <si>
    <t>1.57% 2026 Notes</t>
  </si>
  <si>
    <t>4.875% 2026 Notes</t>
  </si>
  <si>
    <t>1.65% 2027 Notes</t>
  </si>
  <si>
    <t>1.50% 2027 Notes</t>
  </si>
  <si>
    <t>5.625% 2027 Notes</t>
  </si>
  <si>
    <t>4.50% 2026 Notes</t>
  </si>
  <si>
    <t>Leases, discounts, deferred fees</t>
  </si>
  <si>
    <t>Reported Interest Expense</t>
  </si>
  <si>
    <t>Implied Interest Rate</t>
  </si>
  <si>
    <t>Estimated Interest Rate</t>
  </si>
  <si>
    <t>D/EBITDA</t>
  </si>
  <si>
    <t>Share repurchased</t>
  </si>
  <si>
    <t>VWAP of shares repurchased</t>
  </si>
  <si>
    <t>Value of shares repurchased</t>
  </si>
  <si>
    <t>Avg. Exercise price</t>
  </si>
  <si>
    <t>Options outstanding (end of period; 000)</t>
  </si>
  <si>
    <t>RSUs (end of period; 000)</t>
  </si>
  <si>
    <t>Weighted average common shares (basic; mn)</t>
  </si>
  <si>
    <t>Weighted average common shares (diluted; mn)</t>
  </si>
  <si>
    <t>Weighted average common shares (incl. anti-dilutive; mn)</t>
  </si>
  <si>
    <t>End of period common shares (basic; mn)</t>
  </si>
  <si>
    <t>DPS</t>
  </si>
  <si>
    <t>Payout ratio</t>
  </si>
  <si>
    <t>na</t>
  </si>
  <si>
    <t>Other (incl. legacy debt)</t>
  </si>
  <si>
    <t>Other (incl. debt extinguishment charges)</t>
  </si>
  <si>
    <t>ND/EBITDA</t>
  </si>
  <si>
    <t>Revenue/Plant ($mn)</t>
  </si>
  <si>
    <t>Total Operating Margin</t>
  </si>
  <si>
    <t>Total NWC</t>
  </si>
  <si>
    <t>EBITDA (excl restructuring, debt extinguishment)</t>
  </si>
  <si>
    <t>EBITDA Margin</t>
  </si>
  <si>
    <t>COGS (ex. Depreciation)</t>
  </si>
  <si>
    <t>COGS (ex. Depreciation) as % of Revenue</t>
  </si>
  <si>
    <t>PPI: Plastics Material and Resin Manufacturing</t>
  </si>
  <si>
    <t>Change in PPI</t>
  </si>
  <si>
    <t>SG&amp;A as % of Revenue</t>
  </si>
  <si>
    <t>y/y Revenue Growth</t>
  </si>
  <si>
    <t>Dividend</t>
  </si>
  <si>
    <t>Other (net)</t>
  </si>
  <si>
    <t>Organic Change in NWC</t>
  </si>
  <si>
    <t>Total Change in NWC</t>
  </si>
  <si>
    <t>NWC as % of Revenue</t>
  </si>
  <si>
    <t>Invested Capital (Equity + Debt capital, excluding cash)</t>
  </si>
  <si>
    <t>NOPAT @ 23% tax rate</t>
  </si>
  <si>
    <t>U.S. and Canada</t>
  </si>
  <si>
    <t>Packaging</t>
  </si>
  <si>
    <t>Non-packaging</t>
  </si>
  <si>
    <t>Rigid Open Top</t>
  </si>
  <si>
    <t>Rigid Closed Top</t>
  </si>
  <si>
    <t>Core Films</t>
  </si>
  <si>
    <t>Retail &amp; Industrial</t>
  </si>
  <si>
    <t>Health</t>
  </si>
  <si>
    <t>Hygiene</t>
  </si>
  <si>
    <t>Specialties</t>
  </si>
  <si>
    <t>R&amp;D (included in SG&amp;A)</t>
  </si>
  <si>
    <t>R&amp;D (as % of Revenue)</t>
  </si>
  <si>
    <t>M&amp;A/Other Change in NWC</t>
  </si>
  <si>
    <t>5.50% 2028 Notes</t>
  </si>
  <si>
    <t>Gross Profit/Plant ($mn)</t>
  </si>
  <si>
    <t>y/y Gross Profit Growth</t>
  </si>
  <si>
    <t>Gross Profit (inc DD&amp;A)</t>
  </si>
  <si>
    <t>FCFE ex M&amp;A/Debt Distinguishment</t>
  </si>
  <si>
    <t>Capex as % of Revenue</t>
  </si>
  <si>
    <t>Land, buildings and improvements</t>
  </si>
  <si>
    <t>Equipment and construction in progress</t>
  </si>
  <si>
    <t>Gross value of PP&amp;E</t>
  </si>
  <si>
    <t>Net value of PP&amp;E</t>
  </si>
  <si>
    <t>Net/Gross</t>
  </si>
  <si>
    <t>Capex as % of Depreciation</t>
  </si>
  <si>
    <t>Gross Margin</t>
  </si>
  <si>
    <t>Gross Value of Single Plant ($mn)</t>
  </si>
  <si>
    <t>EBITA/Plant ($mn)</t>
  </si>
  <si>
    <t>Payback Period/Plant (years)</t>
  </si>
  <si>
    <t>PP&amp;E</t>
  </si>
  <si>
    <t>Invested Capital (ex. M&amp;A impact)</t>
  </si>
  <si>
    <t>NOPAT (excl. amortization of intangibles)</t>
  </si>
  <si>
    <t>M&amp;A/Other</t>
  </si>
  <si>
    <t>Ending Adusted Intangibles</t>
  </si>
  <si>
    <t>Opening Adjusted Intangibles</t>
  </si>
  <si>
    <t>NOPAT (ex Amortization)</t>
  </si>
  <si>
    <t>Invested Capital (ex cash)</t>
  </si>
  <si>
    <t>Ending Actual Intangibles</t>
  </si>
  <si>
    <t>Adjusted Invested Capital</t>
  </si>
  <si>
    <t>Ending Goodwill</t>
  </si>
  <si>
    <t>Goodwill as % of Revenue</t>
  </si>
  <si>
    <t>EBITDA Margin (on Sales - Materials)</t>
  </si>
  <si>
    <t>Gross value/Revenue</t>
  </si>
  <si>
    <t>Remaining Useful Life</t>
  </si>
  <si>
    <t>Total Useful Life</t>
  </si>
  <si>
    <t>ROIC (underlying assets)</t>
  </si>
  <si>
    <t>Adjusted ROIC (what Berry paid)</t>
  </si>
  <si>
    <t>Unadjusted ROIC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</si>
</sst>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;[Red]\-&quot;$&quot;#,##0.00"/>
    <numFmt numFmtId="164" formatCode="0.0%"/>
    <numFmt numFmtId="165" formatCode="&quot;$&quot;#,##0.00"/>
    <numFmt numFmtId="166" formatCode="0&quot;E&quot;"/>
    <numFmt numFmtId="167" formatCode="#,##0.0"/>
    <numFmt numFmtId="168" formatCode="0.0"/>
    <numFmt numFmtId="169" formatCode="0.0\x"/>
    <numFmt numFmtId="170" formatCode="&quot;$&quot;#,##0"/>
    <numFmt numFmtId="171" formatCode="#,##0.000000"/>
    <numFmt numFmtId="172" formatCode="0.000"/>
    <numFmt numFmtId="173" formatCode="yy\-mm\-dd;@"/>
    <numFmt numFmtId="174" formatCode=";;;"/>
    <numFmt numFmtId="175" formatCode="0.000000"/>
    <numFmt numFmtId="176" formatCode="#,##0.000"/>
    <numFmt numFmtId="177" formatCode="#,##0.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/>
      <right/>
      <top style="thin">
        <color indexed="64"/>
      </top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medium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indexed="64"/>
      </bottom>
      <diagonal/>
    </border>
    <border>
      <left/>
      <right style="hair">
        <color theme="6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164" fontId="6" fillId="0" borderId="0" xfId="0" applyNumberFormat="1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10" fontId="7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6" fillId="0" borderId="0" xfId="0" applyNumberFormat="1" applyFont="1"/>
    <xf numFmtId="167" fontId="7" fillId="0" borderId="0" xfId="0" applyNumberFormat="1" applyFont="1"/>
    <xf numFmtId="10" fontId="7" fillId="0" borderId="0" xfId="0" applyNumberFormat="1" applyFont="1"/>
    <xf numFmtId="168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/>
    <xf numFmtId="3" fontId="2" fillId="0" borderId="0" xfId="0" applyNumberFormat="1" applyFont="1"/>
    <xf numFmtId="169" fontId="0" fillId="0" borderId="0" xfId="0" applyNumberFormat="1"/>
    <xf numFmtId="165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3" fontId="9" fillId="0" borderId="1" xfId="0" applyNumberFormat="1" applyFont="1" applyBorder="1"/>
    <xf numFmtId="164" fontId="6" fillId="0" borderId="0" xfId="0" applyNumberFormat="1" applyFont="1"/>
    <xf numFmtId="4" fontId="0" fillId="0" borderId="0" xfId="0" applyNumberFormat="1"/>
    <xf numFmtId="3" fontId="8" fillId="0" borderId="1" xfId="0" applyNumberFormat="1" applyFont="1" applyBorder="1"/>
    <xf numFmtId="3" fontId="6" fillId="0" borderId="0" xfId="0" applyNumberFormat="1" applyFont="1" applyAlignment="1">
      <alignment horizontal="right"/>
    </xf>
    <xf numFmtId="0" fontId="7" fillId="0" borderId="0" xfId="0" applyFont="1"/>
    <xf numFmtId="167" fontId="6" fillId="0" borderId="0" xfId="0" applyNumberFormat="1" applyFont="1"/>
    <xf numFmtId="0" fontId="4" fillId="2" borderId="0" xfId="0" applyFont="1" applyFill="1"/>
    <xf numFmtId="171" fontId="0" fillId="0" borderId="0" xfId="0" applyNumberFormat="1"/>
    <xf numFmtId="10" fontId="2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164" fontId="2" fillId="0" borderId="1" xfId="0" applyNumberFormat="1" applyFont="1" applyBorder="1"/>
    <xf numFmtId="172" fontId="0" fillId="0" borderId="0" xfId="0" applyNumberFormat="1"/>
    <xf numFmtId="0" fontId="2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" fillId="3" borderId="0" xfId="0" applyFont="1" applyFill="1"/>
    <xf numFmtId="0" fontId="3" fillId="3" borderId="0" xfId="0" applyFont="1" applyFill="1"/>
    <xf numFmtId="0" fontId="8" fillId="0" borderId="0" xfId="0" applyFont="1"/>
    <xf numFmtId="17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10" fontId="6" fillId="0" borderId="0" xfId="0" applyNumberFormat="1" applyFont="1"/>
    <xf numFmtId="0" fontId="10" fillId="0" borderId="0" xfId="0" applyFont="1"/>
    <xf numFmtId="10" fontId="0" fillId="0" borderId="3" xfId="0" applyNumberFormat="1" applyBorder="1"/>
    <xf numFmtId="4" fontId="0" fillId="4" borderId="2" xfId="0" applyNumberFormat="1" applyFill="1" applyBorder="1"/>
    <xf numFmtId="174" fontId="0" fillId="0" borderId="0" xfId="0" applyNumberFormat="1"/>
    <xf numFmtId="10" fontId="6" fillId="0" borderId="0" xfId="0" applyNumberFormat="1" applyFont="1" applyAlignment="1">
      <alignment horizontal="center"/>
    </xf>
    <xf numFmtId="165" fontId="6" fillId="4" borderId="2" xfId="0" applyNumberFormat="1" applyFont="1" applyFill="1" applyBorder="1"/>
    <xf numFmtId="10" fontId="4" fillId="0" borderId="0" xfId="0" applyNumberFormat="1" applyFont="1" applyAlignment="1">
      <alignment horizontal="center"/>
    </xf>
    <xf numFmtId="3" fontId="0" fillId="4" borderId="4" xfId="0" applyNumberFormat="1" applyFill="1" applyBorder="1"/>
    <xf numFmtId="9" fontId="6" fillId="0" borderId="0" xfId="0" applyNumberFormat="1" applyFont="1" applyAlignment="1">
      <alignment horizontal="center"/>
    </xf>
    <xf numFmtId="3" fontId="0" fillId="4" borderId="5" xfId="0" applyNumberFormat="1" applyFill="1" applyBorder="1"/>
    <xf numFmtId="164" fontId="7" fillId="0" borderId="0" xfId="0" applyNumberFormat="1" applyFont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4" fillId="5" borderId="0" xfId="0" applyFont="1" applyFill="1"/>
    <xf numFmtId="4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right"/>
    </xf>
    <xf numFmtId="0" fontId="0" fillId="0" borderId="1" xfId="0" applyBorder="1"/>
    <xf numFmtId="175" fontId="11" fillId="0" borderId="0" xfId="0" applyNumberFormat="1" applyFont="1"/>
    <xf numFmtId="3" fontId="11" fillId="0" borderId="0" xfId="0" applyNumberFormat="1" applyFont="1"/>
    <xf numFmtId="3" fontId="0" fillId="0" borderId="3" xfId="0" applyNumberFormat="1" applyBorder="1"/>
    <xf numFmtId="0" fontId="0" fillId="0" borderId="6" xfId="0" applyBorder="1"/>
    <xf numFmtId="3" fontId="0" fillId="4" borderId="7" xfId="0" applyNumberFormat="1" applyFill="1" applyBorder="1"/>
    <xf numFmtId="3" fontId="0" fillId="0" borderId="8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0" fontId="0" fillId="0" borderId="9" xfId="0" applyBorder="1"/>
    <xf numFmtId="4" fontId="0" fillId="4" borderId="10" xfId="0" applyNumberFormat="1" applyFill="1" applyBorder="1"/>
    <xf numFmtId="0" fontId="0" fillId="0" borderId="11" xfId="0" applyBorder="1" applyAlignment="1">
      <alignment horizontal="right"/>
    </xf>
    <xf numFmtId="0" fontId="2" fillId="6" borderId="12" xfId="0" applyFont="1" applyFill="1" applyBorder="1"/>
    <xf numFmtId="170" fontId="0" fillId="0" borderId="1" xfId="0" applyNumberFormat="1" applyBorder="1"/>
    <xf numFmtId="169" fontId="6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" fontId="5" fillId="0" borderId="0" xfId="0" applyNumberFormat="1" applyFont="1"/>
    <xf numFmtId="0" fontId="0" fillId="0" borderId="6" xfId="0" applyBorder="1" applyAlignment="1">
      <alignment horizontal="right"/>
    </xf>
    <xf numFmtId="3" fontId="7" fillId="4" borderId="6" xfId="0" applyNumberFormat="1" applyFont="1" applyFill="1" applyBorder="1"/>
    <xf numFmtId="0" fontId="0" fillId="0" borderId="11" xfId="0" applyBorder="1"/>
    <xf numFmtId="3" fontId="0" fillId="4" borderId="11" xfId="0" applyNumberFormat="1" applyFill="1" applyBorder="1"/>
    <xf numFmtId="165" fontId="2" fillId="6" borderId="13" xfId="0" applyNumberFormat="1" applyFont="1" applyFill="1" applyBorder="1"/>
    <xf numFmtId="165" fontId="0" fillId="0" borderId="1" xfId="0" applyNumberFormat="1" applyBorder="1"/>
    <xf numFmtId="166" fontId="1" fillId="3" borderId="0" xfId="0" applyNumberFormat="1" applyFont="1" applyFill="1"/>
    <xf numFmtId="0" fontId="2" fillId="5" borderId="0" xfId="0" applyFont="1" applyFill="1"/>
    <xf numFmtId="3" fontId="2" fillId="5" borderId="0" xfId="0" applyNumberFormat="1" applyFont="1" applyFill="1"/>
    <xf numFmtId="4" fontId="6" fillId="0" borderId="0" xfId="0" applyNumberFormat="1" applyFont="1"/>
    <xf numFmtId="0" fontId="2" fillId="2" borderId="0" xfId="0" applyFont="1" applyFill="1"/>
    <xf numFmtId="0" fontId="0" fillId="2" borderId="0" xfId="0" applyFill="1"/>
    <xf numFmtId="0" fontId="12" fillId="0" borderId="0" xfId="0" applyFont="1"/>
    <xf numFmtId="10" fontId="12" fillId="0" borderId="0" xfId="0" applyNumberFormat="1" applyFont="1" applyAlignment="1">
      <alignment horizontal="right"/>
    </xf>
    <xf numFmtId="3" fontId="9" fillId="0" borderId="0" xfId="0" applyNumberFormat="1" applyFont="1"/>
    <xf numFmtId="0" fontId="6" fillId="0" borderId="0" xfId="0" applyFont="1"/>
    <xf numFmtId="165" fontId="7" fillId="0" borderId="0" xfId="0" applyNumberFormat="1" applyFont="1"/>
    <xf numFmtId="168" fontId="6" fillId="0" borderId="0" xfId="0" applyNumberFormat="1" applyFont="1"/>
    <xf numFmtId="164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/>
    <xf numFmtId="9" fontId="0" fillId="0" borderId="0" xfId="0" applyNumberFormat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4" fillId="0" borderId="0" xfId="0" applyNumberFormat="1" applyFont="1"/>
    <xf numFmtId="9" fontId="6" fillId="0" borderId="0" xfId="0" applyNumberFormat="1" applyFont="1"/>
    <xf numFmtId="0" fontId="13" fillId="0" borderId="0" xfId="0" applyFont="1" applyAlignment="1">
      <alignment horizontal="left" indent="1"/>
    </xf>
    <xf numFmtId="0" fontId="13" fillId="0" borderId="0" xfId="0" applyFont="1"/>
    <xf numFmtId="164" fontId="13" fillId="0" borderId="0" xfId="0" applyNumberFormat="1" applyFont="1" applyAlignment="1">
      <alignment horizontal="right"/>
    </xf>
    <xf numFmtId="168" fontId="0" fillId="0" borderId="0" xfId="0" applyNumberFormat="1"/>
    <xf numFmtId="0" fontId="13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6" fontId="9" fillId="0" borderId="1" xfId="0" applyNumberFormat="1" applyFont="1" applyBorder="1"/>
    <xf numFmtId="8" fontId="0" fillId="0" borderId="0" xfId="0" applyNumberFormat="1"/>
    <xf numFmtId="3" fontId="4" fillId="2" borderId="0" xfId="0" applyNumberFormat="1" applyFont="1" applyFill="1"/>
    <xf numFmtId="2" fontId="6" fillId="0" borderId="0" xfId="0" applyNumberFormat="1" applyFont="1"/>
    <xf numFmtId="167" fontId="0" fillId="0" borderId="0" xfId="0" applyNumberFormat="1"/>
    <xf numFmtId="176" fontId="0" fillId="0" borderId="0" xfId="0" applyNumberFormat="1"/>
    <xf numFmtId="177" fontId="0" fillId="0" borderId="0" xfId="0" applyNumberFormat="1"/>
    <xf numFmtId="169" fontId="7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C25C-F9E1-4497-943E-9881B0AF6A66}">
  <sheetPr>
    <tabColor theme="9" tint="-0.499984740745262"/>
  </sheetPr>
  <dimension ref="B1:XCZ129"/>
  <sheetViews>
    <sheetView showGridLines="0" zoomScale="85" zoomScaleNormal="85" workbookViewId="0">
      <selection activeCell="M34" sqref="M34"/>
    </sheetView>
  </sheetViews>
  <sheetFormatPr defaultRowHeight="14.5" x14ac:dyDescent="0.35"/>
  <cols>
    <col min="2" max="2" width="27.90625" bestFit="1" customWidth="1"/>
    <col min="3" max="13" width="9.7265625" customWidth="1"/>
  </cols>
  <sheetData>
    <row r="1" spans="2:17" x14ac:dyDescent="0.35">
      <c r="F1" s="7"/>
      <c r="G1" s="7"/>
      <c r="H1" s="7"/>
      <c r="I1" s="11"/>
    </row>
    <row r="2" spans="2:17" ht="5.15" customHeight="1" x14ac:dyDescent="0.35"/>
    <row r="3" spans="2:17" x14ac:dyDescent="0.35">
      <c r="B3" s="43" t="s">
        <v>77</v>
      </c>
      <c r="C3" s="44"/>
      <c r="D3" s="44"/>
      <c r="E3" s="44"/>
      <c r="G3" s="43" t="s">
        <v>78</v>
      </c>
      <c r="H3" s="43"/>
      <c r="I3" s="43"/>
      <c r="J3" s="43"/>
      <c r="K3" s="43"/>
      <c r="L3" s="43"/>
      <c r="M3" s="43"/>
    </row>
    <row r="4" spans="2:17" ht="5.15" customHeight="1" x14ac:dyDescent="0.35"/>
    <row r="5" spans="2:17" x14ac:dyDescent="0.35">
      <c r="B5" t="s">
        <v>79</v>
      </c>
      <c r="C5" s="45">
        <v>2023</v>
      </c>
      <c r="G5" s="21" t="s">
        <v>75</v>
      </c>
      <c r="M5" s="46">
        <f ca="1">TODAY()</f>
        <v>45042</v>
      </c>
    </row>
    <row r="6" spans="2:17" x14ac:dyDescent="0.35">
      <c r="B6" t="s">
        <v>80</v>
      </c>
      <c r="C6" s="16">
        <v>0.03</v>
      </c>
      <c r="G6" s="21" t="s">
        <v>81</v>
      </c>
      <c r="M6" s="47" t="s">
        <v>82</v>
      </c>
    </row>
    <row r="7" spans="2:17" x14ac:dyDescent="0.35">
      <c r="B7" t="s">
        <v>83</v>
      </c>
      <c r="C7" s="16">
        <v>0.06</v>
      </c>
      <c r="G7" s="21" t="s">
        <v>84</v>
      </c>
      <c r="M7" s="47" t="s">
        <v>152</v>
      </c>
    </row>
    <row r="8" spans="2:17" x14ac:dyDescent="0.35">
      <c r="B8" t="s">
        <v>85</v>
      </c>
      <c r="C8" s="38">
        <v>1</v>
      </c>
      <c r="G8" s="21" t="s">
        <v>18</v>
      </c>
      <c r="M8" s="48">
        <v>57</v>
      </c>
    </row>
    <row r="9" spans="2:17" x14ac:dyDescent="0.35">
      <c r="B9" t="s">
        <v>13</v>
      </c>
      <c r="C9" s="7">
        <f>+C6+C7*C8</f>
        <v>0.09</v>
      </c>
      <c r="G9" s="21" t="s">
        <v>86</v>
      </c>
      <c r="M9" s="20">
        <f ca="1">+C63</f>
        <v>94.190648410642879</v>
      </c>
      <c r="O9" s="7"/>
      <c r="P9" s="20"/>
    </row>
    <row r="10" spans="2:17" x14ac:dyDescent="0.35">
      <c r="B10" t="s">
        <v>87</v>
      </c>
      <c r="C10" s="14">
        <v>0.09</v>
      </c>
      <c r="G10" s="21" t="s">
        <v>88</v>
      </c>
      <c r="M10" s="20">
        <f ca="1">+C109</f>
        <v>95.650659652146686</v>
      </c>
      <c r="O10" s="24"/>
    </row>
    <row r="11" spans="2:17" x14ac:dyDescent="0.35">
      <c r="B11" t="s">
        <v>89</v>
      </c>
      <c r="C11" s="16">
        <v>0.03</v>
      </c>
      <c r="G11" s="21" t="s">
        <v>90</v>
      </c>
      <c r="M11" s="7">
        <f ca="1">+B124</f>
        <v>0.17915064635166233</v>
      </c>
    </row>
    <row r="12" spans="2:17" x14ac:dyDescent="0.35">
      <c r="B12" t="s">
        <v>91</v>
      </c>
      <c r="C12" s="14">
        <v>0.03</v>
      </c>
    </row>
    <row r="13" spans="2:17" x14ac:dyDescent="0.35">
      <c r="B13" t="s">
        <v>92</v>
      </c>
      <c r="C13" s="49">
        <f>+C11+C12</f>
        <v>0.06</v>
      </c>
      <c r="Q13" s="7"/>
    </row>
    <row r="14" spans="2:17" ht="5.15" customHeight="1" x14ac:dyDescent="0.35">
      <c r="C14" s="50"/>
    </row>
    <row r="15" spans="2:17" x14ac:dyDescent="0.35">
      <c r="B15" t="s">
        <v>93</v>
      </c>
      <c r="C15" s="14">
        <v>0.23</v>
      </c>
      <c r="G15" s="43" t="s">
        <v>94</v>
      </c>
      <c r="H15" s="44"/>
      <c r="I15" s="44"/>
      <c r="J15" s="44"/>
      <c r="K15" s="44"/>
      <c r="L15" s="44"/>
      <c r="M15" s="44"/>
    </row>
    <row r="16" spans="2:17" ht="5.15" customHeight="1" x14ac:dyDescent="0.35"/>
    <row r="17" spans="2:13" x14ac:dyDescent="0.35">
      <c r="B17" t="s">
        <v>95</v>
      </c>
      <c r="C17" s="51">
        <f>+C13*(1-C15)</f>
        <v>4.6199999999999998E-2</v>
      </c>
      <c r="J17" s="2" t="s">
        <v>73</v>
      </c>
      <c r="K17" s="2" t="s">
        <v>67</v>
      </c>
    </row>
    <row r="18" spans="2:13" x14ac:dyDescent="0.35">
      <c r="B18" t="s">
        <v>96</v>
      </c>
      <c r="C18" s="52">
        <f>+C62</f>
        <v>136.10999999999999</v>
      </c>
      <c r="D18" s="11"/>
      <c r="E18" s="3"/>
      <c r="G18" t="s">
        <v>80</v>
      </c>
      <c r="I18" s="53"/>
      <c r="J18" s="54">
        <f>+$C$6</f>
        <v>0.03</v>
      </c>
      <c r="K18" s="54">
        <f>+$C$6</f>
        <v>0.03</v>
      </c>
    </row>
    <row r="19" spans="2:13" x14ac:dyDescent="0.35">
      <c r="B19" t="s">
        <v>18</v>
      </c>
      <c r="C19" s="55">
        <f>+M8</f>
        <v>57</v>
      </c>
      <c r="D19" s="11"/>
      <c r="E19" s="20"/>
      <c r="G19" t="s">
        <v>97</v>
      </c>
      <c r="I19" s="53"/>
      <c r="J19" s="9">
        <v>-0.01</v>
      </c>
      <c r="K19" s="54">
        <f ca="1">+K20-K18</f>
        <v>-3.1599385327502338E-3</v>
      </c>
    </row>
    <row r="20" spans="2:13" x14ac:dyDescent="0.35">
      <c r="B20" t="s">
        <v>98</v>
      </c>
      <c r="C20" s="3">
        <f>+C19*C18</f>
        <v>7758.2699999999995</v>
      </c>
      <c r="D20" s="11">
        <f>+C20/SUM($C$20:$C$22)</f>
        <v>0.45601286525165352</v>
      </c>
      <c r="G20" t="s">
        <v>99</v>
      </c>
      <c r="I20" s="53"/>
      <c r="J20" s="56">
        <f>+J18+J19</f>
        <v>1.9999999999999997E-2</v>
      </c>
      <c r="K20" s="56">
        <f ca="1">+K21*K24</f>
        <v>2.6840061467249765E-2</v>
      </c>
    </row>
    <row r="21" spans="2:13" x14ac:dyDescent="0.35">
      <c r="B21" t="s">
        <v>100</v>
      </c>
      <c r="C21" s="57">
        <f>-C104</f>
        <v>0</v>
      </c>
      <c r="D21" s="11">
        <f>+C21/SUM($C$20:$C$22)</f>
        <v>0</v>
      </c>
      <c r="G21" t="s">
        <v>101</v>
      </c>
      <c r="J21" s="58">
        <f>+J20/J24</f>
        <v>0.13333333333333333</v>
      </c>
      <c r="K21" s="58">
        <f>+J21</f>
        <v>0.13333333333333333</v>
      </c>
    </row>
    <row r="22" spans="2:13" x14ac:dyDescent="0.35">
      <c r="B22" t="s">
        <v>102</v>
      </c>
      <c r="C22" s="59">
        <f>-C103</f>
        <v>9255</v>
      </c>
      <c r="D22" s="11">
        <f>+C22/SUM($C$20:$C$22)</f>
        <v>0.54398713474834648</v>
      </c>
      <c r="G22" t="s">
        <v>103</v>
      </c>
      <c r="J22" s="5">
        <f ca="1">+L70</f>
        <v>7.5514560895254546E-2</v>
      </c>
      <c r="K22" s="5">
        <f>+L29</f>
        <v>0.09</v>
      </c>
    </row>
    <row r="23" spans="2:13" ht="15.75" customHeight="1" x14ac:dyDescent="0.35">
      <c r="C23" s="122"/>
      <c r="G23" t="s">
        <v>104</v>
      </c>
      <c r="J23" s="5">
        <f ca="1">+J24-J22</f>
        <v>7.4485439104745449E-2</v>
      </c>
      <c r="K23" s="5">
        <f ca="1">+K24-K22</f>
        <v>0.11130046100437324</v>
      </c>
      <c r="L23" s="7"/>
      <c r="M23" s="60"/>
    </row>
    <row r="24" spans="2:13" x14ac:dyDescent="0.35">
      <c r="B24" t="s">
        <v>105</v>
      </c>
      <c r="C24" s="11">
        <f>+(D20*C9)+(D21*C10)+(C17*D22)</f>
        <v>6.6173363498022414E-2</v>
      </c>
      <c r="G24" s="25" t="s">
        <v>106</v>
      </c>
      <c r="H24" s="25"/>
      <c r="I24" s="25"/>
      <c r="J24" s="61">
        <v>0.15</v>
      </c>
      <c r="K24" s="62">
        <f ca="1">(J24-(J25*C17))/(1-J25)</f>
        <v>0.20130046100437324</v>
      </c>
      <c r="L24" s="22"/>
    </row>
    <row r="25" spans="2:13" x14ac:dyDescent="0.35">
      <c r="B25" t="s">
        <v>107</v>
      </c>
      <c r="C25" s="11">
        <f ca="1">AVERAGE(C70:L70)</f>
        <v>6.9713884645685315E-2</v>
      </c>
      <c r="G25" t="s">
        <v>108</v>
      </c>
      <c r="J25" s="22">
        <f ca="1">-L103/L102</f>
        <v>0.33075634122665032</v>
      </c>
      <c r="K25" s="22">
        <f ca="1">+J25</f>
        <v>0.33075634122665032</v>
      </c>
    </row>
    <row r="26" spans="2:13" ht="5.15" customHeight="1" x14ac:dyDescent="0.35"/>
    <row r="27" spans="2:13" x14ac:dyDescent="0.35">
      <c r="B27" s="43" t="s">
        <v>109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 ht="5.15" customHeight="1" x14ac:dyDescent="0.35"/>
    <row r="29" spans="2:13" x14ac:dyDescent="0.35">
      <c r="B29" t="s">
        <v>13</v>
      </c>
      <c r="C29" s="63">
        <f>+C9</f>
        <v>0.09</v>
      </c>
      <c r="D29" s="28">
        <f>C29-($C$29-$L$29)/8</f>
        <v>0.09</v>
      </c>
      <c r="E29" s="28">
        <f t="shared" ref="E29:K29" si="0">D29-($C$29-$L$29)/8</f>
        <v>0.09</v>
      </c>
      <c r="F29" s="28">
        <f t="shared" si="0"/>
        <v>0.09</v>
      </c>
      <c r="G29" s="28">
        <f t="shared" si="0"/>
        <v>0.09</v>
      </c>
      <c r="H29" s="28">
        <f t="shared" si="0"/>
        <v>0.09</v>
      </c>
      <c r="I29" s="28">
        <f t="shared" si="0"/>
        <v>0.09</v>
      </c>
      <c r="J29" s="28">
        <f t="shared" si="0"/>
        <v>0.09</v>
      </c>
      <c r="K29" s="28">
        <f t="shared" si="0"/>
        <v>0.09</v>
      </c>
      <c r="L29" s="16">
        <f>+C9</f>
        <v>0.09</v>
      </c>
      <c r="M29" s="28">
        <f>+L29</f>
        <v>0.09</v>
      </c>
    </row>
    <row r="30" spans="2:13" x14ac:dyDescent="0.35">
      <c r="B30" t="s">
        <v>110</v>
      </c>
      <c r="C30" s="121">
        <f ca="1">IF($C$5&lt;YEAR(TODAY()),1+(DAY(TODAY())+MONTH(TODAY())*30-30+92)/365,(DAY(TODAY())+MONTH(TODAY())*30-30+92)/365)</f>
        <v>0.56986301369863013</v>
      </c>
    </row>
    <row r="31" spans="2:13" x14ac:dyDescent="0.35">
      <c r="B31" t="s">
        <v>111</v>
      </c>
      <c r="C31" s="38">
        <v>0.5</v>
      </c>
    </row>
    <row r="32" spans="2:13" ht="5.15" customHeight="1" x14ac:dyDescent="0.35"/>
    <row r="33" spans="2:16328" x14ac:dyDescent="0.35">
      <c r="B33" s="64" t="s">
        <v>112</v>
      </c>
      <c r="C33" s="64">
        <v>1</v>
      </c>
      <c r="D33" s="64">
        <f>+C33+1</f>
        <v>2</v>
      </c>
      <c r="E33" s="64">
        <f>+D33+1</f>
        <v>3</v>
      </c>
      <c r="F33" s="64">
        <f>+E33+1</f>
        <v>4</v>
      </c>
      <c r="G33" s="64">
        <f>+F33+1</f>
        <v>5</v>
      </c>
      <c r="H33" s="64">
        <f>+G33+1</f>
        <v>6</v>
      </c>
      <c r="I33" s="64">
        <f t="shared" ref="I33:M34" si="1">+H33+1</f>
        <v>7</v>
      </c>
      <c r="J33" s="64">
        <f t="shared" si="1"/>
        <v>8</v>
      </c>
      <c r="K33" s="64">
        <f t="shared" si="1"/>
        <v>9</v>
      </c>
      <c r="L33" s="64">
        <f t="shared" si="1"/>
        <v>10</v>
      </c>
      <c r="M33" s="64">
        <f t="shared" si="1"/>
        <v>11</v>
      </c>
    </row>
    <row r="34" spans="2:16328" x14ac:dyDescent="0.35">
      <c r="B34" s="64" t="s">
        <v>14</v>
      </c>
      <c r="C34" s="64">
        <f>+C5</f>
        <v>2023</v>
      </c>
      <c r="D34" s="64">
        <f>+C34+1</f>
        <v>2024</v>
      </c>
      <c r="E34" s="64">
        <f t="shared" ref="E34:F34" si="2">+D34+1</f>
        <v>2025</v>
      </c>
      <c r="F34" s="64">
        <f t="shared" si="2"/>
        <v>2026</v>
      </c>
      <c r="G34" s="64">
        <f>+F34+1</f>
        <v>2027</v>
      </c>
      <c r="H34" s="64">
        <f t="shared" ref="H34" si="3">+G34+1</f>
        <v>2028</v>
      </c>
      <c r="I34" s="64">
        <f t="shared" si="1"/>
        <v>2029</v>
      </c>
      <c r="J34" s="64">
        <f t="shared" si="1"/>
        <v>2030</v>
      </c>
      <c r="K34" s="64">
        <f t="shared" si="1"/>
        <v>2031</v>
      </c>
      <c r="L34" s="64">
        <f t="shared" si="1"/>
        <v>2032</v>
      </c>
      <c r="M34" s="64">
        <f>+L34+1</f>
        <v>2033</v>
      </c>
    </row>
    <row r="35" spans="2:16328" ht="5.15" customHeight="1" x14ac:dyDescent="0.35"/>
    <row r="36" spans="2:16328" x14ac:dyDescent="0.35">
      <c r="B36" t="s">
        <v>113</v>
      </c>
      <c r="C36" s="29">
        <f>+Model!S110</f>
        <v>5.0595158542676799</v>
      </c>
      <c r="D36" s="29">
        <f ca="1">+Model!T110</f>
        <v>5.6086029285278309</v>
      </c>
      <c r="E36" s="29">
        <f ca="1">+Model!U110</f>
        <v>6.3641832154967428</v>
      </c>
      <c r="F36" s="29">
        <f ca="1">+Model!V110</f>
        <v>6.8731435584923295</v>
      </c>
      <c r="G36" s="29">
        <f ca="1">+Model!W110</f>
        <v>6.4534244779797332</v>
      </c>
      <c r="H36" s="29">
        <f ca="1">+Model!X110</f>
        <v>7.1635326192268964</v>
      </c>
      <c r="I36" s="29">
        <f ca="1">+Model!Y110</f>
        <v>8.0164390270260899</v>
      </c>
      <c r="J36" s="29">
        <f ca="1">+Model!Z110</f>
        <v>10.037690526203253</v>
      </c>
      <c r="K36" s="29">
        <f ca="1">+Model!AA110</f>
        <v>11.387364809566963</v>
      </c>
      <c r="L36" s="29">
        <f ca="1">+Model!AB110</f>
        <v>12.735056365988351</v>
      </c>
      <c r="M36" s="85">
        <f ca="1">+L36*(1+$K$20)</f>
        <v>13.076866061640368</v>
      </c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  <c r="AKP36" s="66"/>
      <c r="AKQ36" s="66"/>
      <c r="AKR36" s="66"/>
      <c r="AKS36" s="66"/>
      <c r="AKT36" s="66"/>
      <c r="AKU36" s="66"/>
      <c r="AKV36" s="66"/>
      <c r="AKW36" s="66"/>
      <c r="AKX36" s="66"/>
      <c r="AKY36" s="66"/>
      <c r="AKZ36" s="66"/>
      <c r="ALA36" s="66"/>
      <c r="ALB36" s="66"/>
      <c r="ALC36" s="66"/>
      <c r="ALD36" s="66"/>
      <c r="ALE36" s="66"/>
      <c r="ALF36" s="66"/>
      <c r="ALG36" s="66"/>
      <c r="ALH36" s="66"/>
      <c r="ALI36" s="66"/>
      <c r="ALJ36" s="66"/>
      <c r="ALK36" s="66"/>
      <c r="ALL36" s="66"/>
      <c r="ALM36" s="66"/>
      <c r="ALN36" s="66"/>
      <c r="ALO36" s="66"/>
      <c r="ALP36" s="66"/>
      <c r="ALQ36" s="66"/>
      <c r="ALR36" s="66"/>
      <c r="ALS36" s="66"/>
      <c r="ALT36" s="66"/>
      <c r="ALU36" s="66"/>
      <c r="ALV36" s="66"/>
      <c r="ALW36" s="66"/>
      <c r="ALX36" s="66"/>
      <c r="ALY36" s="66"/>
      <c r="ALZ36" s="66"/>
      <c r="AMA36" s="66"/>
      <c r="AMB36" s="66"/>
      <c r="AMC36" s="66"/>
      <c r="AMD36" s="66"/>
      <c r="AME36" s="66"/>
      <c r="AMF36" s="66"/>
      <c r="AMG36" s="66"/>
      <c r="AMH36" s="66"/>
      <c r="AMI36" s="66"/>
      <c r="AMJ36" s="66"/>
      <c r="AMK36" s="66"/>
      <c r="AML36" s="66"/>
      <c r="AMM36" s="66"/>
      <c r="AMN36" s="66"/>
      <c r="AMO36" s="66"/>
      <c r="AMP36" s="66"/>
      <c r="AMQ36" s="66"/>
      <c r="AMR36" s="66"/>
      <c r="AMS36" s="66"/>
      <c r="AMT36" s="66"/>
      <c r="AMU36" s="66"/>
      <c r="AMV36" s="66"/>
      <c r="AMW36" s="66"/>
      <c r="AMX36" s="66"/>
      <c r="AMY36" s="66"/>
      <c r="AMZ36" s="66"/>
      <c r="ANA36" s="66"/>
      <c r="ANB36" s="66"/>
      <c r="ANC36" s="66"/>
      <c r="AND36" s="66"/>
      <c r="ANE36" s="66"/>
      <c r="ANF36" s="66"/>
      <c r="ANG36" s="66"/>
      <c r="ANH36" s="66"/>
      <c r="ANI36" s="66"/>
      <c r="ANJ36" s="66"/>
      <c r="ANK36" s="66"/>
      <c r="ANL36" s="66"/>
      <c r="ANM36" s="66"/>
      <c r="ANN36" s="66"/>
      <c r="ANO36" s="66"/>
      <c r="ANP36" s="66"/>
      <c r="ANQ36" s="66"/>
      <c r="ANR36" s="66"/>
      <c r="ANS36" s="66"/>
      <c r="ANT36" s="66"/>
      <c r="ANU36" s="66"/>
      <c r="ANV36" s="66"/>
      <c r="ANW36" s="66"/>
      <c r="ANX36" s="66"/>
      <c r="ANY36" s="66"/>
      <c r="ANZ36" s="66"/>
      <c r="AOA36" s="66"/>
      <c r="AOB36" s="66"/>
      <c r="AOC36" s="66"/>
      <c r="AOD36" s="66"/>
      <c r="AOE36" s="66"/>
      <c r="AOF36" s="66"/>
      <c r="AOG36" s="66"/>
      <c r="AOH36" s="66"/>
      <c r="AOI36" s="66"/>
      <c r="AOJ36" s="66"/>
      <c r="AOK36" s="66"/>
      <c r="AOL36" s="66"/>
      <c r="AOM36" s="66"/>
      <c r="AON36" s="66"/>
      <c r="AOO36" s="66"/>
      <c r="AOP36" s="66"/>
      <c r="AOQ36" s="66"/>
      <c r="AOR36" s="66"/>
      <c r="AOS36" s="66"/>
      <c r="AOT36" s="66"/>
      <c r="AOU36" s="66"/>
      <c r="AOV36" s="66"/>
      <c r="AOW36" s="66"/>
      <c r="AOX36" s="66"/>
      <c r="AOY36" s="66"/>
      <c r="AOZ36" s="66"/>
      <c r="APA36" s="66"/>
      <c r="APB36" s="66"/>
      <c r="APC36" s="66"/>
      <c r="APD36" s="66"/>
      <c r="APE36" s="66"/>
      <c r="APF36" s="66"/>
      <c r="APG36" s="66"/>
      <c r="APH36" s="66"/>
      <c r="API36" s="66"/>
      <c r="APJ36" s="66"/>
      <c r="APK36" s="66"/>
      <c r="APL36" s="66"/>
      <c r="APM36" s="66"/>
      <c r="APN36" s="66"/>
      <c r="APO36" s="66"/>
      <c r="APP36" s="66"/>
      <c r="APQ36" s="66"/>
      <c r="APR36" s="66"/>
      <c r="APS36" s="66"/>
      <c r="APT36" s="66"/>
      <c r="APU36" s="66"/>
      <c r="APV36" s="66"/>
      <c r="APW36" s="66"/>
      <c r="APX36" s="66"/>
      <c r="APY36" s="66"/>
      <c r="APZ36" s="66"/>
      <c r="AQA36" s="66"/>
      <c r="AQB36" s="66"/>
      <c r="AQC36" s="66"/>
      <c r="AQD36" s="66"/>
      <c r="AQE36" s="66"/>
      <c r="AQF36" s="66"/>
      <c r="AQG36" s="66"/>
      <c r="AQH36" s="66"/>
      <c r="AQI36" s="66"/>
      <c r="AQJ36" s="66"/>
      <c r="AQK36" s="66"/>
      <c r="AQL36" s="66"/>
      <c r="AQM36" s="66"/>
      <c r="AQN36" s="66"/>
      <c r="AQO36" s="66"/>
      <c r="AQP36" s="66"/>
      <c r="AQQ36" s="66"/>
      <c r="AQR36" s="66"/>
      <c r="AQS36" s="66"/>
      <c r="AQT36" s="66"/>
      <c r="AQU36" s="66"/>
      <c r="AQV36" s="66"/>
      <c r="AQW36" s="66"/>
      <c r="AQX36" s="66"/>
      <c r="AQY36" s="66"/>
      <c r="AQZ36" s="66"/>
      <c r="ARA36" s="66"/>
      <c r="ARB36" s="66"/>
      <c r="ARC36" s="66"/>
      <c r="ARD36" s="66"/>
      <c r="ARE36" s="66"/>
      <c r="ARF36" s="66"/>
      <c r="ARG36" s="66"/>
      <c r="ARH36" s="66"/>
      <c r="ARI36" s="66"/>
      <c r="ARJ36" s="66"/>
      <c r="ARK36" s="66"/>
      <c r="ARL36" s="66"/>
      <c r="ARM36" s="66"/>
      <c r="ARN36" s="66"/>
      <c r="ARO36" s="66"/>
      <c r="ARP36" s="66"/>
      <c r="ARQ36" s="66"/>
      <c r="ARR36" s="66"/>
      <c r="ARS36" s="66"/>
      <c r="ART36" s="66"/>
      <c r="ARU36" s="66"/>
      <c r="ARV36" s="66"/>
      <c r="ARW36" s="66"/>
      <c r="ARX36" s="66"/>
      <c r="ARY36" s="66"/>
      <c r="ARZ36" s="66"/>
      <c r="ASA36" s="66"/>
      <c r="ASB36" s="66"/>
      <c r="ASC36" s="66"/>
      <c r="ASD36" s="66"/>
      <c r="ASE36" s="66"/>
      <c r="ASF36" s="66"/>
      <c r="ASG36" s="66"/>
      <c r="ASH36" s="66"/>
      <c r="ASI36" s="66"/>
      <c r="ASJ36" s="66"/>
      <c r="ASK36" s="66"/>
      <c r="ASL36" s="66"/>
      <c r="ASM36" s="66"/>
      <c r="ASN36" s="66"/>
      <c r="ASO36" s="66"/>
      <c r="ASP36" s="66"/>
      <c r="ASQ36" s="66"/>
      <c r="ASR36" s="66"/>
      <c r="ASS36" s="66"/>
      <c r="AST36" s="66"/>
      <c r="ASU36" s="66"/>
      <c r="ASV36" s="66"/>
      <c r="ASW36" s="66"/>
      <c r="ASX36" s="66"/>
      <c r="ASY36" s="66"/>
      <c r="ASZ36" s="66"/>
      <c r="ATA36" s="66"/>
      <c r="ATB36" s="66"/>
      <c r="ATC36" s="66"/>
      <c r="ATD36" s="66"/>
      <c r="ATE36" s="66"/>
      <c r="ATF36" s="66"/>
      <c r="ATG36" s="66"/>
      <c r="ATH36" s="66"/>
      <c r="ATI36" s="66"/>
      <c r="ATJ36" s="66"/>
      <c r="ATK36" s="66"/>
      <c r="ATL36" s="66"/>
      <c r="ATM36" s="66"/>
      <c r="ATN36" s="66"/>
      <c r="ATO36" s="66"/>
      <c r="ATP36" s="66"/>
      <c r="ATQ36" s="66"/>
      <c r="ATR36" s="66"/>
      <c r="ATS36" s="66"/>
      <c r="ATT36" s="66"/>
      <c r="ATU36" s="66"/>
      <c r="ATV36" s="66"/>
      <c r="ATW36" s="66"/>
      <c r="ATX36" s="66"/>
      <c r="ATY36" s="66"/>
      <c r="ATZ36" s="66"/>
      <c r="AUA36" s="66"/>
      <c r="AUB36" s="66"/>
      <c r="AUC36" s="66"/>
      <c r="AUD36" s="66"/>
      <c r="AUE36" s="66"/>
      <c r="AUF36" s="66"/>
      <c r="AUG36" s="66"/>
      <c r="AUH36" s="66"/>
      <c r="AUI36" s="66"/>
      <c r="AUJ36" s="66"/>
      <c r="AUK36" s="66"/>
      <c r="AUL36" s="66"/>
      <c r="AUM36" s="66"/>
      <c r="AUN36" s="66"/>
      <c r="AUO36" s="66"/>
      <c r="AUP36" s="66"/>
      <c r="AUQ36" s="66"/>
      <c r="AUR36" s="66"/>
      <c r="AUS36" s="66"/>
      <c r="AUT36" s="66"/>
      <c r="AUU36" s="66"/>
      <c r="AUV36" s="66"/>
      <c r="AUW36" s="66"/>
      <c r="AUX36" s="66"/>
      <c r="AUY36" s="66"/>
      <c r="AUZ36" s="66"/>
      <c r="AVA36" s="66"/>
      <c r="AVB36" s="66"/>
      <c r="AVC36" s="66"/>
      <c r="AVD36" s="66"/>
      <c r="AVE36" s="66"/>
      <c r="AVF36" s="66"/>
      <c r="AVG36" s="66"/>
      <c r="AVH36" s="66"/>
      <c r="AVI36" s="66"/>
      <c r="AVJ36" s="66"/>
      <c r="AVK36" s="66"/>
      <c r="AVL36" s="66"/>
      <c r="AVM36" s="66"/>
      <c r="AVN36" s="66"/>
      <c r="AVO36" s="66"/>
      <c r="AVP36" s="66"/>
      <c r="AVQ36" s="66"/>
      <c r="AVR36" s="66"/>
      <c r="AVS36" s="66"/>
      <c r="AVT36" s="66"/>
      <c r="AVU36" s="66"/>
      <c r="AVV36" s="66"/>
      <c r="AVW36" s="66"/>
      <c r="AVX36" s="66"/>
      <c r="AVY36" s="66"/>
      <c r="AVZ36" s="66"/>
      <c r="AWA36" s="66"/>
      <c r="AWB36" s="66"/>
      <c r="AWC36" s="66"/>
      <c r="AWD36" s="66"/>
      <c r="AWE36" s="66"/>
      <c r="AWF36" s="66"/>
      <c r="AWG36" s="66"/>
      <c r="AWH36" s="66"/>
      <c r="AWI36" s="66"/>
      <c r="AWJ36" s="66"/>
      <c r="AWK36" s="66"/>
      <c r="AWL36" s="66"/>
      <c r="AWM36" s="66"/>
      <c r="AWN36" s="66"/>
      <c r="AWO36" s="66"/>
      <c r="AWP36" s="66"/>
      <c r="AWQ36" s="66"/>
      <c r="AWR36" s="66"/>
      <c r="AWS36" s="66"/>
      <c r="AWT36" s="66"/>
      <c r="AWU36" s="66"/>
      <c r="AWV36" s="66"/>
      <c r="AWW36" s="66"/>
      <c r="AWX36" s="66"/>
      <c r="AWY36" s="66"/>
      <c r="AWZ36" s="66"/>
      <c r="AXA36" s="66"/>
      <c r="AXB36" s="66"/>
      <c r="AXC36" s="66"/>
      <c r="AXD36" s="66"/>
      <c r="AXE36" s="66"/>
      <c r="AXF36" s="66"/>
      <c r="AXG36" s="66"/>
      <c r="AXH36" s="66"/>
      <c r="AXI36" s="66"/>
      <c r="AXJ36" s="66"/>
      <c r="AXK36" s="66"/>
      <c r="AXL36" s="66"/>
      <c r="AXM36" s="66"/>
      <c r="AXN36" s="66"/>
      <c r="AXO36" s="66"/>
      <c r="AXP36" s="66"/>
      <c r="AXQ36" s="66"/>
      <c r="AXR36" s="66"/>
      <c r="AXS36" s="66"/>
      <c r="AXT36" s="66"/>
      <c r="AXU36" s="66"/>
      <c r="AXV36" s="66"/>
      <c r="AXW36" s="66"/>
      <c r="AXX36" s="66"/>
      <c r="AXY36" s="66"/>
      <c r="AXZ36" s="66"/>
      <c r="AYA36" s="66"/>
      <c r="AYB36" s="66"/>
      <c r="AYC36" s="66"/>
      <c r="AYD36" s="66"/>
      <c r="AYE36" s="66"/>
      <c r="AYF36" s="66"/>
      <c r="AYG36" s="66"/>
      <c r="AYH36" s="66"/>
      <c r="AYI36" s="66"/>
      <c r="AYJ36" s="66"/>
      <c r="AYK36" s="66"/>
      <c r="AYL36" s="66"/>
      <c r="AYM36" s="66"/>
      <c r="AYN36" s="66"/>
      <c r="AYO36" s="66"/>
      <c r="AYP36" s="66"/>
      <c r="AYQ36" s="66"/>
      <c r="AYR36" s="66"/>
      <c r="AYS36" s="66"/>
      <c r="AYT36" s="66"/>
      <c r="AYU36" s="66"/>
      <c r="AYV36" s="66"/>
      <c r="AYW36" s="66"/>
      <c r="AYX36" s="66"/>
      <c r="AYY36" s="66"/>
      <c r="AYZ36" s="66"/>
      <c r="AZA36" s="66"/>
      <c r="AZB36" s="66"/>
      <c r="AZC36" s="66"/>
      <c r="AZD36" s="66"/>
      <c r="AZE36" s="66"/>
      <c r="AZF36" s="66"/>
      <c r="AZG36" s="66"/>
      <c r="AZH36" s="66"/>
      <c r="AZI36" s="66"/>
      <c r="AZJ36" s="66"/>
      <c r="AZK36" s="66"/>
      <c r="AZL36" s="66"/>
      <c r="AZM36" s="66"/>
      <c r="AZN36" s="66"/>
      <c r="AZO36" s="66"/>
      <c r="AZP36" s="66"/>
      <c r="AZQ36" s="66"/>
      <c r="AZR36" s="66"/>
      <c r="AZS36" s="66"/>
      <c r="AZT36" s="66"/>
      <c r="AZU36" s="66"/>
      <c r="AZV36" s="66"/>
      <c r="AZW36" s="66"/>
      <c r="AZX36" s="66"/>
      <c r="AZY36" s="66"/>
      <c r="AZZ36" s="66"/>
      <c r="BAA36" s="66"/>
      <c r="BAB36" s="66"/>
      <c r="BAC36" s="66"/>
      <c r="BAD36" s="66"/>
      <c r="BAE36" s="66"/>
      <c r="BAF36" s="66"/>
      <c r="BAG36" s="66"/>
      <c r="BAH36" s="66"/>
      <c r="BAI36" s="66"/>
      <c r="BAJ36" s="66"/>
      <c r="BAK36" s="66"/>
      <c r="BAL36" s="66"/>
      <c r="BAM36" s="66"/>
      <c r="BAN36" s="66"/>
      <c r="BAO36" s="66"/>
      <c r="BAP36" s="66"/>
      <c r="BAQ36" s="66"/>
      <c r="BAR36" s="66"/>
      <c r="BAS36" s="66"/>
      <c r="BAT36" s="66"/>
      <c r="BAU36" s="66"/>
      <c r="BAV36" s="66"/>
      <c r="BAW36" s="66"/>
      <c r="BAX36" s="66"/>
      <c r="BAY36" s="66"/>
      <c r="BAZ36" s="66"/>
      <c r="BBA36" s="66"/>
      <c r="BBB36" s="66"/>
      <c r="BBC36" s="66"/>
      <c r="BBD36" s="66"/>
      <c r="BBE36" s="66"/>
      <c r="BBF36" s="66"/>
      <c r="BBG36" s="66"/>
      <c r="BBH36" s="66"/>
      <c r="BBI36" s="66"/>
      <c r="BBJ36" s="66"/>
      <c r="BBK36" s="66"/>
      <c r="BBL36" s="66"/>
      <c r="BBM36" s="66"/>
      <c r="BBN36" s="66"/>
      <c r="BBO36" s="66"/>
      <c r="BBP36" s="66"/>
      <c r="BBQ36" s="66"/>
      <c r="BBR36" s="66"/>
      <c r="BBS36" s="66"/>
      <c r="BBT36" s="66"/>
      <c r="BBU36" s="66"/>
      <c r="BBV36" s="66"/>
      <c r="BBW36" s="66"/>
      <c r="BBX36" s="66"/>
      <c r="BBY36" s="66"/>
      <c r="BBZ36" s="66"/>
      <c r="BCA36" s="66"/>
      <c r="BCB36" s="66"/>
      <c r="BCC36" s="66"/>
      <c r="BCD36" s="66"/>
      <c r="BCE36" s="66"/>
      <c r="BCF36" s="66"/>
      <c r="BCG36" s="66"/>
      <c r="BCH36" s="66"/>
      <c r="BCI36" s="66"/>
      <c r="BCJ36" s="66"/>
      <c r="BCK36" s="66"/>
      <c r="BCL36" s="66"/>
      <c r="BCM36" s="66"/>
      <c r="BCN36" s="66"/>
      <c r="BCO36" s="66"/>
      <c r="BCP36" s="66"/>
      <c r="BCQ36" s="66"/>
      <c r="BCR36" s="66"/>
      <c r="BCS36" s="66"/>
      <c r="BCT36" s="66"/>
      <c r="BCU36" s="66"/>
      <c r="BCV36" s="66"/>
      <c r="BCW36" s="66"/>
      <c r="BCX36" s="66"/>
      <c r="BCY36" s="66"/>
      <c r="BCZ36" s="66"/>
      <c r="BDA36" s="66"/>
      <c r="BDB36" s="66"/>
      <c r="BDC36" s="66"/>
      <c r="BDD36" s="66"/>
      <c r="BDE36" s="66"/>
      <c r="BDF36" s="66"/>
      <c r="BDG36" s="66"/>
      <c r="BDH36" s="66"/>
      <c r="BDI36" s="66"/>
      <c r="BDJ36" s="66"/>
      <c r="BDK36" s="66"/>
      <c r="BDL36" s="66"/>
      <c r="BDM36" s="66"/>
      <c r="BDN36" s="66"/>
      <c r="BDO36" s="66"/>
      <c r="BDP36" s="66"/>
      <c r="BDQ36" s="66"/>
      <c r="BDR36" s="66"/>
      <c r="BDS36" s="66"/>
      <c r="BDT36" s="66"/>
      <c r="BDU36" s="66"/>
      <c r="BDV36" s="66"/>
      <c r="BDW36" s="66"/>
      <c r="BDX36" s="66"/>
      <c r="BDY36" s="66"/>
      <c r="BDZ36" s="66"/>
      <c r="BEA36" s="66"/>
      <c r="BEB36" s="66"/>
      <c r="BEC36" s="66"/>
      <c r="BED36" s="66"/>
      <c r="BEE36" s="66"/>
      <c r="BEF36" s="66"/>
      <c r="BEG36" s="66"/>
      <c r="BEH36" s="66"/>
      <c r="BEI36" s="66"/>
      <c r="BEJ36" s="66"/>
      <c r="BEK36" s="66"/>
      <c r="BEL36" s="66"/>
      <c r="BEM36" s="66"/>
      <c r="BEN36" s="66"/>
      <c r="BEO36" s="66"/>
      <c r="BEP36" s="66"/>
      <c r="BEQ36" s="66"/>
      <c r="BER36" s="66"/>
      <c r="BES36" s="66"/>
      <c r="BET36" s="66"/>
      <c r="BEU36" s="66"/>
      <c r="BEV36" s="66"/>
      <c r="BEW36" s="66"/>
      <c r="BEX36" s="66"/>
      <c r="BEY36" s="66"/>
      <c r="BEZ36" s="66"/>
      <c r="BFA36" s="66"/>
      <c r="BFB36" s="66"/>
      <c r="BFC36" s="66"/>
      <c r="BFD36" s="66"/>
      <c r="BFE36" s="66"/>
      <c r="BFF36" s="66"/>
      <c r="BFG36" s="66"/>
      <c r="BFH36" s="66"/>
      <c r="BFI36" s="66"/>
      <c r="BFJ36" s="66"/>
      <c r="BFK36" s="66"/>
      <c r="BFL36" s="66"/>
      <c r="BFM36" s="66"/>
      <c r="BFN36" s="66"/>
      <c r="BFO36" s="66"/>
      <c r="BFP36" s="66"/>
      <c r="BFQ36" s="66"/>
      <c r="BFR36" s="66"/>
      <c r="BFS36" s="66"/>
      <c r="BFT36" s="66"/>
      <c r="BFU36" s="66"/>
      <c r="BFV36" s="66"/>
      <c r="BFW36" s="66"/>
      <c r="BFX36" s="66"/>
      <c r="BFY36" s="66"/>
      <c r="BFZ36" s="66"/>
      <c r="BGA36" s="66"/>
      <c r="BGB36" s="66"/>
      <c r="BGC36" s="66"/>
      <c r="BGD36" s="66"/>
      <c r="BGE36" s="66"/>
      <c r="BGF36" s="66"/>
      <c r="BGG36" s="66"/>
      <c r="BGH36" s="66"/>
      <c r="BGI36" s="66"/>
      <c r="BGJ36" s="66"/>
      <c r="BGK36" s="66"/>
      <c r="BGL36" s="66"/>
      <c r="BGM36" s="66"/>
      <c r="BGN36" s="66"/>
      <c r="BGO36" s="66"/>
      <c r="BGP36" s="66"/>
      <c r="BGQ36" s="66"/>
      <c r="BGR36" s="66"/>
      <c r="BGS36" s="66"/>
      <c r="BGT36" s="66"/>
      <c r="BGU36" s="66"/>
      <c r="BGV36" s="66"/>
      <c r="BGW36" s="66"/>
      <c r="BGX36" s="66"/>
      <c r="BGY36" s="66"/>
      <c r="BGZ36" s="66"/>
      <c r="BHA36" s="66"/>
      <c r="BHB36" s="66"/>
      <c r="BHC36" s="66"/>
      <c r="BHD36" s="66"/>
      <c r="BHE36" s="66"/>
      <c r="BHF36" s="66"/>
      <c r="BHG36" s="66"/>
      <c r="BHH36" s="66"/>
      <c r="BHI36" s="66"/>
      <c r="BHJ36" s="66"/>
      <c r="BHK36" s="66"/>
      <c r="BHL36" s="66"/>
      <c r="BHM36" s="66"/>
      <c r="BHN36" s="66"/>
      <c r="BHO36" s="66"/>
      <c r="BHP36" s="66"/>
      <c r="BHQ36" s="66"/>
      <c r="BHR36" s="66"/>
      <c r="BHS36" s="66"/>
      <c r="BHT36" s="66"/>
      <c r="BHU36" s="66"/>
      <c r="BHV36" s="66"/>
      <c r="BHW36" s="66"/>
      <c r="BHX36" s="66"/>
      <c r="BHY36" s="66"/>
      <c r="BHZ36" s="66"/>
      <c r="BIA36" s="66"/>
      <c r="BIB36" s="66"/>
      <c r="BIC36" s="66"/>
      <c r="BID36" s="66"/>
      <c r="BIE36" s="66"/>
      <c r="BIF36" s="66"/>
      <c r="BIG36" s="66"/>
      <c r="BIH36" s="66"/>
      <c r="BII36" s="66"/>
      <c r="BIJ36" s="66"/>
      <c r="BIK36" s="66"/>
      <c r="BIL36" s="66"/>
      <c r="BIM36" s="66"/>
      <c r="BIN36" s="66"/>
      <c r="BIO36" s="66"/>
      <c r="BIP36" s="66"/>
      <c r="BIQ36" s="66"/>
      <c r="BIR36" s="66"/>
      <c r="BIS36" s="66"/>
      <c r="BIT36" s="66"/>
      <c r="BIU36" s="66"/>
      <c r="BIV36" s="66"/>
      <c r="BIW36" s="66"/>
      <c r="BIX36" s="66"/>
      <c r="BIY36" s="66"/>
      <c r="BIZ36" s="66"/>
      <c r="BJA36" s="66"/>
      <c r="BJB36" s="66"/>
      <c r="BJC36" s="66"/>
      <c r="BJD36" s="66"/>
      <c r="BJE36" s="66"/>
      <c r="BJF36" s="66"/>
      <c r="BJG36" s="66"/>
      <c r="BJH36" s="66"/>
      <c r="BJI36" s="66"/>
      <c r="BJJ36" s="66"/>
      <c r="BJK36" s="66"/>
      <c r="BJL36" s="66"/>
      <c r="BJM36" s="66"/>
      <c r="BJN36" s="66"/>
      <c r="BJO36" s="66"/>
      <c r="BJP36" s="66"/>
      <c r="BJQ36" s="66"/>
      <c r="BJR36" s="66"/>
      <c r="BJS36" s="66"/>
      <c r="BJT36" s="66"/>
      <c r="BJU36" s="66"/>
      <c r="BJV36" s="66"/>
      <c r="BJW36" s="66"/>
      <c r="BJX36" s="66"/>
      <c r="BJY36" s="66"/>
      <c r="BJZ36" s="66"/>
      <c r="BKA36" s="66"/>
      <c r="BKB36" s="66"/>
      <c r="BKC36" s="66"/>
      <c r="BKD36" s="66"/>
      <c r="BKE36" s="66"/>
      <c r="BKF36" s="66"/>
      <c r="BKG36" s="66"/>
      <c r="BKH36" s="66"/>
      <c r="BKI36" s="66"/>
      <c r="BKJ36" s="66"/>
      <c r="BKK36" s="66"/>
      <c r="BKL36" s="66"/>
      <c r="BKM36" s="66"/>
      <c r="BKN36" s="66"/>
      <c r="BKO36" s="66"/>
      <c r="BKP36" s="66"/>
      <c r="BKQ36" s="66"/>
      <c r="BKR36" s="66"/>
      <c r="BKS36" s="66"/>
      <c r="BKT36" s="66"/>
      <c r="BKU36" s="66"/>
      <c r="BKV36" s="66"/>
      <c r="BKW36" s="66"/>
      <c r="BKX36" s="66"/>
      <c r="BKY36" s="66"/>
      <c r="BKZ36" s="66"/>
      <c r="BLA36" s="66"/>
      <c r="BLB36" s="66"/>
      <c r="BLC36" s="66"/>
      <c r="BLD36" s="66"/>
      <c r="BLE36" s="66"/>
      <c r="BLF36" s="66"/>
      <c r="BLG36" s="66"/>
      <c r="BLH36" s="66"/>
      <c r="BLI36" s="66"/>
      <c r="BLJ36" s="66"/>
      <c r="BLK36" s="66"/>
      <c r="BLL36" s="66"/>
      <c r="BLM36" s="66"/>
      <c r="BLN36" s="66"/>
      <c r="BLO36" s="66"/>
      <c r="BLP36" s="66"/>
      <c r="BLQ36" s="66"/>
      <c r="BLR36" s="66"/>
      <c r="BLS36" s="66"/>
      <c r="BLT36" s="66"/>
      <c r="BLU36" s="66"/>
      <c r="BLV36" s="66"/>
      <c r="BLW36" s="66"/>
      <c r="BLX36" s="66"/>
      <c r="BLY36" s="66"/>
      <c r="BLZ36" s="66"/>
      <c r="BMA36" s="66"/>
      <c r="BMB36" s="66"/>
      <c r="BMC36" s="66"/>
      <c r="BMD36" s="66"/>
      <c r="BME36" s="66"/>
      <c r="BMF36" s="66"/>
      <c r="BMG36" s="66"/>
      <c r="BMH36" s="66"/>
      <c r="BMI36" s="66"/>
      <c r="BMJ36" s="66"/>
      <c r="BMK36" s="66"/>
      <c r="BML36" s="66"/>
      <c r="BMM36" s="66"/>
      <c r="BMN36" s="66"/>
      <c r="BMO36" s="66"/>
      <c r="BMP36" s="66"/>
      <c r="BMQ36" s="66"/>
      <c r="BMR36" s="66"/>
      <c r="BMS36" s="66"/>
      <c r="BMT36" s="66"/>
      <c r="BMU36" s="66"/>
      <c r="BMV36" s="66"/>
      <c r="BMW36" s="66"/>
      <c r="BMX36" s="66"/>
      <c r="BMY36" s="66"/>
      <c r="BMZ36" s="66"/>
      <c r="BNA36" s="66"/>
      <c r="BNB36" s="66"/>
      <c r="BNC36" s="66"/>
      <c r="BND36" s="66"/>
      <c r="BNE36" s="66"/>
      <c r="BNF36" s="66"/>
      <c r="BNG36" s="66"/>
      <c r="BNH36" s="66"/>
      <c r="BNI36" s="66"/>
      <c r="BNJ36" s="66"/>
      <c r="BNK36" s="66"/>
      <c r="BNL36" s="66"/>
      <c r="BNM36" s="66"/>
      <c r="BNN36" s="66"/>
      <c r="BNO36" s="66"/>
      <c r="BNP36" s="66"/>
      <c r="BNQ36" s="66"/>
      <c r="BNR36" s="66"/>
      <c r="BNS36" s="66"/>
      <c r="BNT36" s="66"/>
      <c r="BNU36" s="66"/>
      <c r="BNV36" s="66"/>
      <c r="BNW36" s="66"/>
      <c r="BNX36" s="66"/>
      <c r="BNY36" s="66"/>
      <c r="BNZ36" s="66"/>
      <c r="BOA36" s="66"/>
      <c r="BOB36" s="66"/>
      <c r="BOC36" s="66"/>
      <c r="BOD36" s="66"/>
      <c r="BOE36" s="66"/>
      <c r="BOF36" s="66"/>
      <c r="BOG36" s="66"/>
      <c r="BOH36" s="66"/>
      <c r="BOI36" s="66"/>
      <c r="BOJ36" s="66"/>
      <c r="BOK36" s="66"/>
      <c r="BOL36" s="66"/>
      <c r="BOM36" s="66"/>
      <c r="BON36" s="66"/>
      <c r="BOO36" s="66"/>
      <c r="BOP36" s="66"/>
      <c r="BOQ36" s="66"/>
      <c r="BOR36" s="66"/>
      <c r="BOS36" s="66"/>
      <c r="BOT36" s="66"/>
      <c r="BOU36" s="66"/>
      <c r="BOV36" s="66"/>
      <c r="BOW36" s="66"/>
      <c r="BOX36" s="66"/>
      <c r="BOY36" s="66"/>
      <c r="BOZ36" s="66"/>
      <c r="BPA36" s="66"/>
      <c r="BPB36" s="66"/>
      <c r="BPC36" s="66"/>
      <c r="BPD36" s="66"/>
      <c r="BPE36" s="66"/>
      <c r="BPF36" s="66"/>
      <c r="BPG36" s="66"/>
      <c r="BPH36" s="66"/>
      <c r="BPI36" s="66"/>
      <c r="BPJ36" s="66"/>
      <c r="BPK36" s="66"/>
      <c r="BPL36" s="66"/>
      <c r="BPM36" s="66"/>
      <c r="BPN36" s="66"/>
      <c r="BPO36" s="66"/>
      <c r="BPP36" s="66"/>
      <c r="BPQ36" s="66"/>
      <c r="BPR36" s="66"/>
      <c r="BPS36" s="66"/>
      <c r="BPT36" s="66"/>
      <c r="BPU36" s="66"/>
      <c r="BPV36" s="66"/>
      <c r="BPW36" s="66"/>
      <c r="BPX36" s="66"/>
      <c r="BPY36" s="66"/>
      <c r="BPZ36" s="66"/>
      <c r="BQA36" s="66"/>
      <c r="BQB36" s="66"/>
      <c r="BQC36" s="66"/>
      <c r="BQD36" s="66"/>
      <c r="BQE36" s="66"/>
      <c r="BQF36" s="66"/>
      <c r="BQG36" s="66"/>
      <c r="BQH36" s="66"/>
      <c r="BQI36" s="66"/>
      <c r="BQJ36" s="66"/>
      <c r="BQK36" s="66"/>
      <c r="BQL36" s="66"/>
      <c r="BQM36" s="66"/>
      <c r="BQN36" s="66"/>
      <c r="BQO36" s="66"/>
      <c r="BQP36" s="66"/>
      <c r="BQQ36" s="66"/>
      <c r="BQR36" s="66"/>
      <c r="BQS36" s="66"/>
      <c r="BQT36" s="66"/>
      <c r="BQU36" s="66"/>
      <c r="BQV36" s="66"/>
      <c r="BQW36" s="66"/>
      <c r="BQX36" s="66"/>
      <c r="BQY36" s="66"/>
      <c r="BQZ36" s="66"/>
      <c r="BRA36" s="66"/>
      <c r="BRB36" s="66"/>
      <c r="BRC36" s="66"/>
      <c r="BRD36" s="66"/>
      <c r="BRE36" s="66"/>
      <c r="BRF36" s="66"/>
      <c r="BRG36" s="66"/>
      <c r="BRH36" s="66"/>
      <c r="BRI36" s="66"/>
      <c r="BRJ36" s="66"/>
      <c r="BRK36" s="66"/>
      <c r="BRL36" s="66"/>
      <c r="BRM36" s="66"/>
      <c r="BRN36" s="66"/>
      <c r="BRO36" s="66"/>
      <c r="BRP36" s="66"/>
      <c r="BRQ36" s="66"/>
      <c r="BRR36" s="66"/>
      <c r="BRS36" s="66"/>
      <c r="BRT36" s="66"/>
      <c r="BRU36" s="66"/>
      <c r="BRV36" s="66"/>
      <c r="BRW36" s="66"/>
      <c r="BRX36" s="66"/>
      <c r="BRY36" s="66"/>
      <c r="BRZ36" s="66"/>
      <c r="BSA36" s="66"/>
      <c r="BSB36" s="66"/>
      <c r="BSC36" s="66"/>
      <c r="BSD36" s="66"/>
      <c r="BSE36" s="66"/>
      <c r="BSF36" s="66"/>
      <c r="BSG36" s="66"/>
      <c r="BSH36" s="66"/>
      <c r="BSI36" s="66"/>
      <c r="BSJ36" s="66"/>
      <c r="BSK36" s="66"/>
      <c r="BSL36" s="66"/>
      <c r="BSM36" s="66"/>
      <c r="BSN36" s="66"/>
      <c r="BSO36" s="66"/>
      <c r="BSP36" s="66"/>
      <c r="BSQ36" s="66"/>
      <c r="BSR36" s="66"/>
      <c r="BSS36" s="66"/>
      <c r="BST36" s="66"/>
      <c r="BSU36" s="66"/>
      <c r="BSV36" s="66"/>
      <c r="BSW36" s="66"/>
      <c r="BSX36" s="66"/>
      <c r="BSY36" s="66"/>
      <c r="BSZ36" s="66"/>
      <c r="BTA36" s="66"/>
      <c r="BTB36" s="66"/>
      <c r="BTC36" s="66"/>
      <c r="BTD36" s="66"/>
      <c r="BTE36" s="66"/>
      <c r="BTF36" s="66"/>
      <c r="BTG36" s="66"/>
      <c r="BTH36" s="66"/>
      <c r="BTI36" s="66"/>
      <c r="BTJ36" s="66"/>
      <c r="BTK36" s="66"/>
      <c r="BTL36" s="66"/>
      <c r="BTM36" s="66"/>
      <c r="BTN36" s="66"/>
      <c r="BTO36" s="66"/>
      <c r="BTP36" s="66"/>
      <c r="BTQ36" s="66"/>
      <c r="BTR36" s="66"/>
      <c r="BTS36" s="66"/>
      <c r="BTT36" s="66"/>
      <c r="BTU36" s="66"/>
      <c r="BTV36" s="66"/>
      <c r="BTW36" s="66"/>
      <c r="BTX36" s="66"/>
      <c r="BTY36" s="66"/>
      <c r="BTZ36" s="66"/>
      <c r="BUA36" s="66"/>
      <c r="BUB36" s="66"/>
      <c r="BUC36" s="66"/>
      <c r="BUD36" s="66"/>
      <c r="BUE36" s="66"/>
      <c r="BUF36" s="66"/>
      <c r="BUG36" s="66"/>
      <c r="BUH36" s="66"/>
      <c r="BUI36" s="66"/>
      <c r="BUJ36" s="66"/>
      <c r="BUK36" s="66"/>
      <c r="BUL36" s="66"/>
      <c r="BUM36" s="66"/>
      <c r="BUN36" s="66"/>
      <c r="BUO36" s="66"/>
      <c r="BUP36" s="66"/>
      <c r="BUQ36" s="66"/>
      <c r="BUR36" s="66"/>
      <c r="BUS36" s="66"/>
      <c r="BUT36" s="66"/>
      <c r="BUU36" s="66"/>
      <c r="BUV36" s="66"/>
      <c r="BUW36" s="66"/>
      <c r="BUX36" s="66"/>
      <c r="BUY36" s="66"/>
      <c r="BUZ36" s="66"/>
      <c r="BVA36" s="66"/>
      <c r="BVB36" s="66"/>
      <c r="BVC36" s="66"/>
      <c r="BVD36" s="66"/>
      <c r="BVE36" s="66"/>
      <c r="BVF36" s="66"/>
      <c r="BVG36" s="66"/>
      <c r="BVH36" s="66"/>
      <c r="BVI36" s="66"/>
      <c r="BVJ36" s="66"/>
      <c r="BVK36" s="66"/>
      <c r="BVL36" s="66"/>
      <c r="BVM36" s="66"/>
      <c r="BVN36" s="66"/>
      <c r="BVO36" s="66"/>
      <c r="BVP36" s="66"/>
      <c r="BVQ36" s="66"/>
      <c r="BVR36" s="66"/>
      <c r="BVS36" s="66"/>
      <c r="BVT36" s="66"/>
      <c r="BVU36" s="66"/>
      <c r="BVV36" s="66"/>
      <c r="BVW36" s="66"/>
      <c r="BVX36" s="66"/>
      <c r="BVY36" s="66"/>
      <c r="BVZ36" s="66"/>
      <c r="BWA36" s="66"/>
      <c r="BWB36" s="66"/>
      <c r="BWC36" s="66"/>
      <c r="BWD36" s="66"/>
      <c r="BWE36" s="66"/>
      <c r="BWF36" s="66"/>
      <c r="BWG36" s="66"/>
      <c r="BWH36" s="66"/>
      <c r="BWI36" s="66"/>
      <c r="BWJ36" s="66"/>
      <c r="BWK36" s="66"/>
      <c r="BWL36" s="66"/>
      <c r="BWM36" s="66"/>
      <c r="BWN36" s="66"/>
      <c r="BWO36" s="66"/>
      <c r="BWP36" s="66"/>
      <c r="BWQ36" s="66"/>
      <c r="BWR36" s="66"/>
      <c r="BWS36" s="66"/>
      <c r="BWT36" s="66"/>
      <c r="BWU36" s="66"/>
      <c r="BWV36" s="66"/>
      <c r="BWW36" s="66"/>
      <c r="BWX36" s="66"/>
      <c r="BWY36" s="66"/>
      <c r="BWZ36" s="66"/>
      <c r="BXA36" s="66"/>
      <c r="BXB36" s="66"/>
      <c r="BXC36" s="66"/>
      <c r="BXD36" s="66"/>
      <c r="BXE36" s="66"/>
      <c r="BXF36" s="66"/>
      <c r="BXG36" s="66"/>
      <c r="BXH36" s="66"/>
      <c r="BXI36" s="66"/>
      <c r="BXJ36" s="66"/>
      <c r="BXK36" s="66"/>
      <c r="BXL36" s="66"/>
      <c r="BXM36" s="66"/>
      <c r="BXN36" s="66"/>
      <c r="BXO36" s="66"/>
      <c r="BXP36" s="66"/>
      <c r="BXQ36" s="66"/>
      <c r="BXR36" s="66"/>
      <c r="BXS36" s="66"/>
      <c r="BXT36" s="66"/>
      <c r="BXU36" s="66"/>
      <c r="BXV36" s="66"/>
      <c r="BXW36" s="66"/>
      <c r="BXX36" s="66"/>
      <c r="BXY36" s="66"/>
      <c r="BXZ36" s="66"/>
      <c r="BYA36" s="66"/>
      <c r="BYB36" s="66"/>
      <c r="BYC36" s="66"/>
      <c r="BYD36" s="66"/>
      <c r="BYE36" s="66"/>
      <c r="BYF36" s="66"/>
      <c r="BYG36" s="66"/>
      <c r="BYH36" s="66"/>
      <c r="BYI36" s="66"/>
      <c r="BYJ36" s="66"/>
      <c r="BYK36" s="66"/>
      <c r="BYL36" s="66"/>
      <c r="BYM36" s="66"/>
      <c r="BYN36" s="66"/>
      <c r="BYO36" s="66"/>
      <c r="BYP36" s="66"/>
      <c r="BYQ36" s="66"/>
      <c r="BYR36" s="66"/>
      <c r="BYS36" s="66"/>
      <c r="BYT36" s="66"/>
      <c r="BYU36" s="66"/>
      <c r="BYV36" s="66"/>
      <c r="BYW36" s="66"/>
      <c r="BYX36" s="66"/>
      <c r="BYY36" s="66"/>
      <c r="BYZ36" s="66"/>
      <c r="BZA36" s="66"/>
      <c r="BZB36" s="66"/>
      <c r="BZC36" s="66"/>
      <c r="BZD36" s="66"/>
      <c r="BZE36" s="66"/>
      <c r="BZF36" s="66"/>
      <c r="BZG36" s="66"/>
      <c r="BZH36" s="66"/>
      <c r="BZI36" s="66"/>
      <c r="BZJ36" s="66"/>
      <c r="BZK36" s="66"/>
      <c r="BZL36" s="66"/>
      <c r="BZM36" s="66"/>
      <c r="BZN36" s="66"/>
      <c r="BZO36" s="66"/>
      <c r="BZP36" s="66"/>
      <c r="BZQ36" s="66"/>
      <c r="BZR36" s="66"/>
      <c r="BZS36" s="66"/>
      <c r="BZT36" s="66"/>
      <c r="BZU36" s="66"/>
      <c r="BZV36" s="66"/>
      <c r="BZW36" s="66"/>
      <c r="BZX36" s="66"/>
      <c r="BZY36" s="66"/>
      <c r="BZZ36" s="66"/>
      <c r="CAA36" s="66"/>
      <c r="CAB36" s="66"/>
      <c r="CAC36" s="66"/>
      <c r="CAD36" s="66"/>
      <c r="CAE36" s="66"/>
      <c r="CAF36" s="66"/>
      <c r="CAG36" s="66"/>
      <c r="CAH36" s="66"/>
      <c r="CAI36" s="66"/>
      <c r="CAJ36" s="66"/>
      <c r="CAK36" s="66"/>
      <c r="CAL36" s="66"/>
      <c r="CAM36" s="66"/>
      <c r="CAN36" s="66"/>
      <c r="CAO36" s="66"/>
      <c r="CAP36" s="66"/>
      <c r="CAQ36" s="66"/>
      <c r="CAR36" s="66"/>
      <c r="CAS36" s="66"/>
      <c r="CAT36" s="66"/>
      <c r="CAU36" s="66"/>
      <c r="CAV36" s="66"/>
      <c r="CAW36" s="66"/>
      <c r="CAX36" s="66"/>
      <c r="CAY36" s="66"/>
      <c r="CAZ36" s="66"/>
      <c r="CBA36" s="66"/>
      <c r="CBB36" s="66"/>
      <c r="CBC36" s="66"/>
      <c r="CBD36" s="66"/>
      <c r="CBE36" s="66"/>
      <c r="CBF36" s="66"/>
      <c r="CBG36" s="66"/>
      <c r="CBH36" s="66"/>
      <c r="CBI36" s="66"/>
      <c r="CBJ36" s="66"/>
      <c r="CBK36" s="66"/>
      <c r="CBL36" s="66"/>
      <c r="CBM36" s="66"/>
      <c r="CBN36" s="66"/>
      <c r="CBO36" s="66"/>
      <c r="CBP36" s="66"/>
      <c r="CBQ36" s="66"/>
      <c r="CBR36" s="66"/>
      <c r="CBS36" s="66"/>
      <c r="CBT36" s="66"/>
      <c r="CBU36" s="66"/>
      <c r="CBV36" s="66"/>
      <c r="CBW36" s="66"/>
      <c r="CBX36" s="66"/>
      <c r="CBY36" s="66"/>
      <c r="CBZ36" s="66"/>
      <c r="CCA36" s="66"/>
      <c r="CCB36" s="66"/>
      <c r="CCC36" s="66"/>
      <c r="CCD36" s="66"/>
      <c r="CCE36" s="66"/>
      <c r="CCF36" s="66"/>
      <c r="CCG36" s="66"/>
      <c r="CCH36" s="66"/>
      <c r="CCI36" s="66"/>
      <c r="CCJ36" s="66"/>
      <c r="CCK36" s="66"/>
      <c r="CCL36" s="66"/>
      <c r="CCM36" s="66"/>
      <c r="CCN36" s="66"/>
      <c r="CCO36" s="66"/>
      <c r="CCP36" s="66"/>
      <c r="CCQ36" s="66"/>
      <c r="CCR36" s="66"/>
      <c r="CCS36" s="66"/>
      <c r="CCT36" s="66"/>
      <c r="CCU36" s="66"/>
      <c r="CCV36" s="66"/>
      <c r="CCW36" s="66"/>
      <c r="CCX36" s="66"/>
      <c r="CCY36" s="66"/>
      <c r="CCZ36" s="66"/>
      <c r="CDA36" s="66"/>
      <c r="CDB36" s="66"/>
      <c r="CDC36" s="66"/>
      <c r="CDD36" s="66"/>
      <c r="CDE36" s="66"/>
      <c r="CDF36" s="66"/>
      <c r="CDG36" s="66"/>
      <c r="CDH36" s="66"/>
      <c r="CDI36" s="66"/>
      <c r="CDJ36" s="66"/>
      <c r="CDK36" s="66"/>
      <c r="CDL36" s="66"/>
      <c r="CDM36" s="66"/>
      <c r="CDN36" s="66"/>
      <c r="CDO36" s="66"/>
      <c r="CDP36" s="66"/>
      <c r="CDQ36" s="66"/>
      <c r="CDR36" s="66"/>
      <c r="CDS36" s="66"/>
      <c r="CDT36" s="66"/>
      <c r="CDU36" s="66"/>
      <c r="CDV36" s="66"/>
      <c r="CDW36" s="66"/>
      <c r="CDX36" s="66"/>
      <c r="CDY36" s="66"/>
      <c r="CDZ36" s="66"/>
      <c r="CEA36" s="66"/>
      <c r="CEB36" s="66"/>
      <c r="CEC36" s="66"/>
      <c r="CED36" s="66"/>
      <c r="CEE36" s="66"/>
      <c r="CEF36" s="66"/>
      <c r="CEG36" s="66"/>
      <c r="CEH36" s="66"/>
      <c r="CEI36" s="66"/>
      <c r="CEJ36" s="66"/>
      <c r="CEK36" s="66"/>
      <c r="CEL36" s="66"/>
      <c r="CEM36" s="66"/>
      <c r="CEN36" s="66"/>
      <c r="CEO36" s="66"/>
      <c r="CEP36" s="66"/>
      <c r="CEQ36" s="66"/>
      <c r="CER36" s="66"/>
      <c r="CES36" s="66"/>
      <c r="CET36" s="66"/>
      <c r="CEU36" s="66"/>
      <c r="CEV36" s="66"/>
      <c r="CEW36" s="66"/>
      <c r="CEX36" s="66"/>
      <c r="CEY36" s="66"/>
      <c r="CEZ36" s="66"/>
      <c r="CFA36" s="66"/>
      <c r="CFB36" s="66"/>
      <c r="CFC36" s="66"/>
      <c r="CFD36" s="66"/>
      <c r="CFE36" s="66"/>
      <c r="CFF36" s="66"/>
      <c r="CFG36" s="66"/>
      <c r="CFH36" s="66"/>
      <c r="CFI36" s="66"/>
      <c r="CFJ36" s="66"/>
      <c r="CFK36" s="66"/>
      <c r="CFL36" s="66"/>
      <c r="CFM36" s="66"/>
      <c r="CFN36" s="66"/>
      <c r="CFO36" s="66"/>
      <c r="CFP36" s="66"/>
      <c r="CFQ36" s="66"/>
      <c r="CFR36" s="66"/>
      <c r="CFS36" s="66"/>
      <c r="CFT36" s="66"/>
      <c r="CFU36" s="66"/>
      <c r="CFV36" s="66"/>
      <c r="CFW36" s="66"/>
      <c r="CFX36" s="66"/>
      <c r="CFY36" s="66"/>
      <c r="CFZ36" s="66"/>
      <c r="CGA36" s="66"/>
      <c r="CGB36" s="66"/>
      <c r="CGC36" s="66"/>
      <c r="CGD36" s="66"/>
      <c r="CGE36" s="66"/>
      <c r="CGF36" s="66"/>
      <c r="CGG36" s="66"/>
      <c r="CGH36" s="66"/>
      <c r="CGI36" s="66"/>
      <c r="CGJ36" s="66"/>
      <c r="CGK36" s="66"/>
      <c r="CGL36" s="66"/>
      <c r="CGM36" s="66"/>
      <c r="CGN36" s="66"/>
      <c r="CGO36" s="66"/>
      <c r="CGP36" s="66"/>
      <c r="CGQ36" s="66"/>
      <c r="CGR36" s="66"/>
      <c r="CGS36" s="66"/>
      <c r="CGT36" s="66"/>
      <c r="CGU36" s="66"/>
      <c r="CGV36" s="66"/>
      <c r="CGW36" s="66"/>
      <c r="CGX36" s="66"/>
      <c r="CGY36" s="66"/>
      <c r="CGZ36" s="66"/>
      <c r="CHA36" s="66"/>
      <c r="CHB36" s="66"/>
      <c r="CHC36" s="66"/>
      <c r="CHD36" s="66"/>
      <c r="CHE36" s="66"/>
      <c r="CHF36" s="66"/>
      <c r="CHG36" s="66"/>
      <c r="CHH36" s="66"/>
      <c r="CHI36" s="66"/>
      <c r="CHJ36" s="66"/>
      <c r="CHK36" s="66"/>
      <c r="CHL36" s="66"/>
      <c r="CHM36" s="66"/>
      <c r="CHN36" s="66"/>
      <c r="CHO36" s="66"/>
      <c r="CHP36" s="66"/>
      <c r="CHQ36" s="66"/>
      <c r="CHR36" s="66"/>
      <c r="CHS36" s="66"/>
      <c r="CHT36" s="66"/>
      <c r="CHU36" s="66"/>
      <c r="CHV36" s="66"/>
      <c r="CHW36" s="66"/>
      <c r="CHX36" s="66"/>
      <c r="CHY36" s="66"/>
      <c r="CHZ36" s="66"/>
      <c r="CIA36" s="66"/>
      <c r="CIB36" s="66"/>
      <c r="CIC36" s="66"/>
      <c r="CID36" s="66"/>
      <c r="CIE36" s="66"/>
      <c r="CIF36" s="66"/>
      <c r="CIG36" s="66"/>
      <c r="CIH36" s="66"/>
      <c r="CII36" s="66"/>
      <c r="CIJ36" s="66"/>
      <c r="CIK36" s="66"/>
      <c r="CIL36" s="66"/>
      <c r="CIM36" s="66"/>
      <c r="CIN36" s="66"/>
      <c r="CIO36" s="66"/>
      <c r="CIP36" s="66"/>
      <c r="CIQ36" s="66"/>
      <c r="CIR36" s="66"/>
      <c r="CIS36" s="66"/>
      <c r="CIT36" s="66"/>
      <c r="CIU36" s="66"/>
      <c r="CIV36" s="66"/>
      <c r="CIW36" s="66"/>
      <c r="CIX36" s="66"/>
      <c r="CIY36" s="66"/>
      <c r="CIZ36" s="66"/>
      <c r="CJA36" s="66"/>
      <c r="CJB36" s="66"/>
      <c r="CJC36" s="66"/>
      <c r="CJD36" s="66"/>
      <c r="CJE36" s="66"/>
      <c r="CJF36" s="66"/>
      <c r="CJG36" s="66"/>
      <c r="CJH36" s="66"/>
      <c r="CJI36" s="66"/>
      <c r="CJJ36" s="66"/>
      <c r="CJK36" s="66"/>
      <c r="CJL36" s="66"/>
      <c r="CJM36" s="66"/>
      <c r="CJN36" s="66"/>
      <c r="CJO36" s="66"/>
      <c r="CJP36" s="66"/>
      <c r="CJQ36" s="66"/>
      <c r="CJR36" s="66"/>
      <c r="CJS36" s="66"/>
      <c r="CJT36" s="66"/>
      <c r="CJU36" s="66"/>
      <c r="CJV36" s="66"/>
      <c r="CJW36" s="66"/>
      <c r="CJX36" s="66"/>
      <c r="CJY36" s="66"/>
      <c r="CJZ36" s="66"/>
      <c r="CKA36" s="66"/>
      <c r="CKB36" s="66"/>
      <c r="CKC36" s="66"/>
      <c r="CKD36" s="66"/>
      <c r="CKE36" s="66"/>
      <c r="CKF36" s="66"/>
      <c r="CKG36" s="66"/>
      <c r="CKH36" s="66"/>
      <c r="CKI36" s="66"/>
      <c r="CKJ36" s="66"/>
      <c r="CKK36" s="66"/>
      <c r="CKL36" s="66"/>
      <c r="CKM36" s="66"/>
      <c r="CKN36" s="66"/>
      <c r="CKO36" s="66"/>
      <c r="CKP36" s="66"/>
      <c r="CKQ36" s="66"/>
      <c r="CKR36" s="66"/>
      <c r="CKS36" s="66"/>
      <c r="CKT36" s="66"/>
      <c r="CKU36" s="66"/>
      <c r="CKV36" s="66"/>
      <c r="CKW36" s="66"/>
      <c r="CKX36" s="66"/>
      <c r="CKY36" s="66"/>
      <c r="CKZ36" s="66"/>
      <c r="CLA36" s="66"/>
      <c r="CLB36" s="66"/>
      <c r="CLC36" s="66"/>
      <c r="CLD36" s="66"/>
      <c r="CLE36" s="66"/>
      <c r="CLF36" s="66"/>
      <c r="CLG36" s="66"/>
      <c r="CLH36" s="66"/>
      <c r="CLI36" s="66"/>
      <c r="CLJ36" s="66"/>
      <c r="CLK36" s="66"/>
      <c r="CLL36" s="66"/>
      <c r="CLM36" s="66"/>
      <c r="CLN36" s="66"/>
      <c r="CLO36" s="66"/>
      <c r="CLP36" s="66"/>
      <c r="CLQ36" s="66"/>
      <c r="CLR36" s="66"/>
      <c r="CLS36" s="66"/>
      <c r="CLT36" s="66"/>
      <c r="CLU36" s="66"/>
      <c r="CLV36" s="66"/>
      <c r="CLW36" s="66"/>
      <c r="CLX36" s="66"/>
      <c r="CLY36" s="66"/>
      <c r="CLZ36" s="66"/>
      <c r="CMA36" s="66"/>
      <c r="CMB36" s="66"/>
      <c r="CMC36" s="66"/>
      <c r="CMD36" s="66"/>
      <c r="CME36" s="66"/>
      <c r="CMF36" s="66"/>
      <c r="CMG36" s="66"/>
      <c r="CMH36" s="66"/>
      <c r="CMI36" s="66"/>
      <c r="CMJ36" s="66"/>
      <c r="CMK36" s="66"/>
      <c r="CML36" s="66"/>
      <c r="CMM36" s="66"/>
      <c r="CMN36" s="66"/>
      <c r="CMO36" s="66"/>
      <c r="CMP36" s="66"/>
      <c r="CMQ36" s="66"/>
      <c r="CMR36" s="66"/>
      <c r="CMS36" s="66"/>
      <c r="CMT36" s="66"/>
      <c r="CMU36" s="66"/>
      <c r="CMV36" s="66"/>
      <c r="CMW36" s="66"/>
      <c r="CMX36" s="66"/>
      <c r="CMY36" s="66"/>
      <c r="CMZ36" s="66"/>
      <c r="CNA36" s="66"/>
      <c r="CNB36" s="66"/>
      <c r="CNC36" s="66"/>
      <c r="CND36" s="66"/>
      <c r="CNE36" s="66"/>
      <c r="CNF36" s="66"/>
      <c r="CNG36" s="66"/>
      <c r="CNH36" s="66"/>
      <c r="CNI36" s="66"/>
      <c r="CNJ36" s="66"/>
      <c r="CNK36" s="66"/>
      <c r="CNL36" s="66"/>
      <c r="CNM36" s="66"/>
      <c r="CNN36" s="66"/>
      <c r="CNO36" s="66"/>
      <c r="CNP36" s="66"/>
      <c r="CNQ36" s="66"/>
      <c r="CNR36" s="66"/>
      <c r="CNS36" s="66"/>
      <c r="CNT36" s="66"/>
      <c r="CNU36" s="66"/>
      <c r="CNV36" s="66"/>
      <c r="CNW36" s="66"/>
      <c r="CNX36" s="66"/>
      <c r="CNY36" s="66"/>
      <c r="CNZ36" s="66"/>
      <c r="COA36" s="66"/>
      <c r="COB36" s="66"/>
      <c r="COC36" s="66"/>
      <c r="COD36" s="66"/>
      <c r="COE36" s="66"/>
      <c r="COF36" s="66"/>
      <c r="COG36" s="66"/>
      <c r="COH36" s="66"/>
      <c r="COI36" s="66"/>
      <c r="COJ36" s="66"/>
      <c r="COK36" s="66"/>
      <c r="COL36" s="66"/>
      <c r="COM36" s="66"/>
      <c r="CON36" s="66"/>
      <c r="COO36" s="66"/>
      <c r="COP36" s="66"/>
      <c r="COQ36" s="66"/>
      <c r="COR36" s="66"/>
      <c r="COS36" s="66"/>
      <c r="COT36" s="66"/>
      <c r="COU36" s="66"/>
      <c r="COV36" s="66"/>
      <c r="COW36" s="66"/>
      <c r="COX36" s="66"/>
      <c r="COY36" s="66"/>
      <c r="COZ36" s="66"/>
      <c r="CPA36" s="66"/>
      <c r="CPB36" s="66"/>
      <c r="CPC36" s="66"/>
      <c r="CPD36" s="66"/>
      <c r="CPE36" s="66"/>
      <c r="CPF36" s="66"/>
      <c r="CPG36" s="66"/>
      <c r="CPH36" s="66"/>
      <c r="CPI36" s="66"/>
      <c r="CPJ36" s="66"/>
      <c r="CPK36" s="66"/>
      <c r="CPL36" s="66"/>
      <c r="CPM36" s="66"/>
      <c r="CPN36" s="66"/>
      <c r="CPO36" s="66"/>
      <c r="CPP36" s="66"/>
      <c r="CPQ36" s="66"/>
      <c r="CPR36" s="66"/>
      <c r="CPS36" s="66"/>
      <c r="CPT36" s="66"/>
      <c r="CPU36" s="66"/>
      <c r="CPV36" s="66"/>
      <c r="CPW36" s="66"/>
      <c r="CPX36" s="66"/>
      <c r="CPY36" s="66"/>
      <c r="CPZ36" s="66"/>
      <c r="CQA36" s="66"/>
      <c r="CQB36" s="66"/>
      <c r="CQC36" s="66"/>
      <c r="CQD36" s="66"/>
      <c r="CQE36" s="66"/>
      <c r="CQF36" s="66"/>
      <c r="CQG36" s="66"/>
      <c r="CQH36" s="66"/>
      <c r="CQI36" s="66"/>
      <c r="CQJ36" s="66"/>
      <c r="CQK36" s="66"/>
      <c r="CQL36" s="66"/>
      <c r="CQM36" s="66"/>
      <c r="CQN36" s="66"/>
      <c r="CQO36" s="66"/>
      <c r="CQP36" s="66"/>
      <c r="CQQ36" s="66"/>
      <c r="CQR36" s="66"/>
      <c r="CQS36" s="66"/>
      <c r="CQT36" s="66"/>
      <c r="CQU36" s="66"/>
      <c r="CQV36" s="66"/>
      <c r="CQW36" s="66"/>
      <c r="CQX36" s="66"/>
      <c r="CQY36" s="66"/>
      <c r="CQZ36" s="66"/>
      <c r="CRA36" s="66"/>
      <c r="CRB36" s="66"/>
      <c r="CRC36" s="66"/>
      <c r="CRD36" s="66"/>
      <c r="CRE36" s="66"/>
      <c r="CRF36" s="66"/>
      <c r="CRG36" s="66"/>
      <c r="CRH36" s="66"/>
      <c r="CRI36" s="66"/>
      <c r="CRJ36" s="66"/>
      <c r="CRK36" s="66"/>
      <c r="CRL36" s="66"/>
      <c r="CRM36" s="66"/>
      <c r="CRN36" s="66"/>
      <c r="CRO36" s="66"/>
      <c r="CRP36" s="66"/>
      <c r="CRQ36" s="66"/>
      <c r="CRR36" s="66"/>
      <c r="CRS36" s="66"/>
      <c r="CRT36" s="66"/>
      <c r="CRU36" s="66"/>
      <c r="CRV36" s="66"/>
      <c r="CRW36" s="66"/>
      <c r="CRX36" s="66"/>
      <c r="CRY36" s="66"/>
      <c r="CRZ36" s="66"/>
      <c r="CSA36" s="66"/>
      <c r="CSB36" s="66"/>
      <c r="CSC36" s="66"/>
      <c r="CSD36" s="66"/>
      <c r="CSE36" s="66"/>
      <c r="CSF36" s="66"/>
      <c r="CSG36" s="66"/>
      <c r="CSH36" s="66"/>
      <c r="CSI36" s="66"/>
      <c r="CSJ36" s="66"/>
      <c r="CSK36" s="66"/>
      <c r="CSL36" s="66"/>
      <c r="CSM36" s="66"/>
      <c r="CSN36" s="66"/>
      <c r="CSO36" s="66"/>
      <c r="CSP36" s="66"/>
      <c r="CSQ36" s="66"/>
      <c r="CSR36" s="66"/>
      <c r="CSS36" s="66"/>
      <c r="CST36" s="66"/>
      <c r="CSU36" s="66"/>
      <c r="CSV36" s="66"/>
      <c r="CSW36" s="66"/>
      <c r="CSX36" s="66"/>
      <c r="CSY36" s="66"/>
      <c r="CSZ36" s="66"/>
      <c r="CTA36" s="66"/>
      <c r="CTB36" s="66"/>
      <c r="CTC36" s="66"/>
      <c r="CTD36" s="66"/>
      <c r="CTE36" s="66"/>
      <c r="CTF36" s="66"/>
      <c r="CTG36" s="66"/>
      <c r="CTH36" s="66"/>
      <c r="CTI36" s="66"/>
      <c r="CTJ36" s="66"/>
      <c r="CTK36" s="66"/>
      <c r="CTL36" s="66"/>
      <c r="CTM36" s="66"/>
      <c r="CTN36" s="66"/>
      <c r="CTO36" s="66"/>
      <c r="CTP36" s="66"/>
      <c r="CTQ36" s="66"/>
      <c r="CTR36" s="66"/>
      <c r="CTS36" s="66"/>
      <c r="CTT36" s="66"/>
      <c r="CTU36" s="66"/>
      <c r="CTV36" s="66"/>
      <c r="CTW36" s="66"/>
      <c r="CTX36" s="66"/>
      <c r="CTY36" s="66"/>
      <c r="CTZ36" s="66"/>
      <c r="CUA36" s="66"/>
      <c r="CUB36" s="66"/>
      <c r="CUC36" s="66"/>
      <c r="CUD36" s="66"/>
      <c r="CUE36" s="66"/>
      <c r="CUF36" s="66"/>
      <c r="CUG36" s="66"/>
      <c r="CUH36" s="66"/>
      <c r="CUI36" s="66"/>
      <c r="CUJ36" s="66"/>
      <c r="CUK36" s="66"/>
      <c r="CUL36" s="66"/>
      <c r="CUM36" s="66"/>
      <c r="CUN36" s="66"/>
      <c r="CUO36" s="66"/>
      <c r="CUP36" s="66"/>
      <c r="CUQ36" s="66"/>
      <c r="CUR36" s="66"/>
      <c r="CUS36" s="66"/>
      <c r="CUT36" s="66"/>
      <c r="CUU36" s="66"/>
      <c r="CUV36" s="66"/>
      <c r="CUW36" s="66"/>
      <c r="CUX36" s="66"/>
      <c r="CUY36" s="66"/>
      <c r="CUZ36" s="66"/>
      <c r="CVA36" s="66"/>
      <c r="CVB36" s="66"/>
      <c r="CVC36" s="66"/>
      <c r="CVD36" s="66"/>
      <c r="CVE36" s="66"/>
      <c r="CVF36" s="66"/>
      <c r="CVG36" s="66"/>
      <c r="CVH36" s="66"/>
      <c r="CVI36" s="66"/>
      <c r="CVJ36" s="66"/>
      <c r="CVK36" s="66"/>
      <c r="CVL36" s="66"/>
      <c r="CVM36" s="66"/>
      <c r="CVN36" s="66"/>
      <c r="CVO36" s="66"/>
      <c r="CVP36" s="66"/>
      <c r="CVQ36" s="66"/>
      <c r="CVR36" s="66"/>
      <c r="CVS36" s="66"/>
      <c r="CVT36" s="66"/>
      <c r="CVU36" s="66"/>
      <c r="CVV36" s="66"/>
      <c r="CVW36" s="66"/>
      <c r="CVX36" s="66"/>
      <c r="CVY36" s="66"/>
      <c r="CVZ36" s="66"/>
      <c r="CWA36" s="66"/>
      <c r="CWB36" s="66"/>
      <c r="CWC36" s="66"/>
      <c r="CWD36" s="66"/>
      <c r="CWE36" s="66"/>
      <c r="CWF36" s="66"/>
      <c r="CWG36" s="66"/>
      <c r="CWH36" s="66"/>
      <c r="CWI36" s="66"/>
      <c r="CWJ36" s="66"/>
      <c r="CWK36" s="66"/>
      <c r="CWL36" s="66"/>
      <c r="CWM36" s="66"/>
      <c r="CWN36" s="66"/>
      <c r="CWO36" s="66"/>
      <c r="CWP36" s="66"/>
      <c r="CWQ36" s="66"/>
      <c r="CWR36" s="66"/>
      <c r="CWS36" s="66"/>
      <c r="CWT36" s="66"/>
      <c r="CWU36" s="66"/>
      <c r="CWV36" s="66"/>
      <c r="CWW36" s="66"/>
      <c r="CWX36" s="66"/>
      <c r="CWY36" s="66"/>
      <c r="CWZ36" s="66"/>
      <c r="CXA36" s="66"/>
      <c r="CXB36" s="66"/>
      <c r="CXC36" s="66"/>
      <c r="CXD36" s="66"/>
      <c r="CXE36" s="66"/>
      <c r="CXF36" s="66"/>
      <c r="CXG36" s="66"/>
      <c r="CXH36" s="66"/>
      <c r="CXI36" s="66"/>
      <c r="CXJ36" s="66"/>
      <c r="CXK36" s="66"/>
      <c r="CXL36" s="66"/>
      <c r="CXM36" s="66"/>
      <c r="CXN36" s="66"/>
      <c r="CXO36" s="66"/>
      <c r="CXP36" s="66"/>
      <c r="CXQ36" s="66"/>
      <c r="CXR36" s="66"/>
      <c r="CXS36" s="66"/>
      <c r="CXT36" s="66"/>
      <c r="CXU36" s="66"/>
      <c r="CXV36" s="66"/>
      <c r="CXW36" s="66"/>
      <c r="CXX36" s="66"/>
      <c r="CXY36" s="66"/>
      <c r="CXZ36" s="66"/>
      <c r="CYA36" s="66"/>
      <c r="CYB36" s="66"/>
      <c r="CYC36" s="66"/>
      <c r="CYD36" s="66"/>
      <c r="CYE36" s="66"/>
      <c r="CYF36" s="66"/>
      <c r="CYG36" s="66"/>
      <c r="CYH36" s="66"/>
      <c r="CYI36" s="66"/>
      <c r="CYJ36" s="66"/>
      <c r="CYK36" s="66"/>
      <c r="CYL36" s="66"/>
      <c r="CYM36" s="66"/>
      <c r="CYN36" s="66"/>
      <c r="CYO36" s="66"/>
      <c r="CYP36" s="66"/>
      <c r="CYQ36" s="66"/>
      <c r="CYR36" s="66"/>
      <c r="CYS36" s="66"/>
      <c r="CYT36" s="66"/>
      <c r="CYU36" s="66"/>
      <c r="CYV36" s="66"/>
      <c r="CYW36" s="66"/>
      <c r="CYX36" s="66"/>
      <c r="CYY36" s="66"/>
      <c r="CYZ36" s="66"/>
      <c r="CZA36" s="66"/>
      <c r="CZB36" s="66"/>
      <c r="CZC36" s="66"/>
      <c r="CZD36" s="66"/>
      <c r="CZE36" s="66"/>
      <c r="CZF36" s="66"/>
      <c r="CZG36" s="66"/>
      <c r="CZH36" s="66"/>
      <c r="CZI36" s="66"/>
      <c r="CZJ36" s="66"/>
      <c r="CZK36" s="66"/>
      <c r="CZL36" s="66"/>
      <c r="CZM36" s="66"/>
      <c r="CZN36" s="66"/>
      <c r="CZO36" s="66"/>
      <c r="CZP36" s="66"/>
      <c r="CZQ36" s="66"/>
      <c r="CZR36" s="66"/>
      <c r="CZS36" s="66"/>
      <c r="CZT36" s="66"/>
      <c r="CZU36" s="66"/>
      <c r="CZV36" s="66"/>
      <c r="CZW36" s="66"/>
      <c r="CZX36" s="66"/>
      <c r="CZY36" s="66"/>
      <c r="CZZ36" s="66"/>
      <c r="DAA36" s="66"/>
      <c r="DAB36" s="66"/>
      <c r="DAC36" s="66"/>
      <c r="DAD36" s="66"/>
      <c r="DAE36" s="66"/>
      <c r="DAF36" s="66"/>
      <c r="DAG36" s="66"/>
      <c r="DAH36" s="66"/>
      <c r="DAI36" s="66"/>
      <c r="DAJ36" s="66"/>
      <c r="DAK36" s="66"/>
      <c r="DAL36" s="66"/>
      <c r="DAM36" s="66"/>
      <c r="DAN36" s="66"/>
      <c r="DAO36" s="66"/>
      <c r="DAP36" s="66"/>
      <c r="DAQ36" s="66"/>
      <c r="DAR36" s="66"/>
      <c r="DAS36" s="66"/>
      <c r="DAT36" s="66"/>
      <c r="DAU36" s="66"/>
      <c r="DAV36" s="66"/>
      <c r="DAW36" s="66"/>
      <c r="DAX36" s="66"/>
      <c r="DAY36" s="66"/>
      <c r="DAZ36" s="66"/>
      <c r="DBA36" s="66"/>
      <c r="DBB36" s="66"/>
      <c r="DBC36" s="66"/>
      <c r="DBD36" s="66"/>
      <c r="DBE36" s="66"/>
      <c r="DBF36" s="66"/>
      <c r="DBG36" s="66"/>
      <c r="DBH36" s="66"/>
      <c r="DBI36" s="66"/>
      <c r="DBJ36" s="66"/>
      <c r="DBK36" s="66"/>
      <c r="DBL36" s="66"/>
      <c r="DBM36" s="66"/>
      <c r="DBN36" s="66"/>
      <c r="DBO36" s="66"/>
      <c r="DBP36" s="66"/>
      <c r="DBQ36" s="66"/>
      <c r="DBR36" s="66"/>
      <c r="DBS36" s="66"/>
      <c r="DBT36" s="66"/>
      <c r="DBU36" s="66"/>
      <c r="DBV36" s="66"/>
      <c r="DBW36" s="66"/>
      <c r="DBX36" s="66"/>
      <c r="DBY36" s="66"/>
      <c r="DBZ36" s="66"/>
      <c r="DCA36" s="66"/>
      <c r="DCB36" s="66"/>
      <c r="DCC36" s="66"/>
      <c r="DCD36" s="66"/>
      <c r="DCE36" s="66"/>
      <c r="DCF36" s="66"/>
      <c r="DCG36" s="66"/>
      <c r="DCH36" s="66"/>
      <c r="DCI36" s="66"/>
      <c r="DCJ36" s="66"/>
      <c r="DCK36" s="66"/>
      <c r="DCL36" s="66"/>
      <c r="DCM36" s="66"/>
      <c r="DCN36" s="66"/>
      <c r="DCO36" s="66"/>
      <c r="DCP36" s="66"/>
      <c r="DCQ36" s="66"/>
      <c r="DCR36" s="66"/>
      <c r="DCS36" s="66"/>
      <c r="DCT36" s="66"/>
      <c r="DCU36" s="66"/>
      <c r="DCV36" s="66"/>
      <c r="DCW36" s="66"/>
      <c r="DCX36" s="66"/>
      <c r="DCY36" s="66"/>
      <c r="DCZ36" s="66"/>
      <c r="DDA36" s="66"/>
      <c r="DDB36" s="66"/>
      <c r="DDC36" s="66"/>
      <c r="DDD36" s="66"/>
      <c r="DDE36" s="66"/>
      <c r="DDF36" s="66"/>
      <c r="DDG36" s="66"/>
      <c r="DDH36" s="66"/>
      <c r="DDI36" s="66"/>
      <c r="DDJ36" s="66"/>
      <c r="DDK36" s="66"/>
      <c r="DDL36" s="66"/>
      <c r="DDM36" s="66"/>
      <c r="DDN36" s="66"/>
      <c r="DDO36" s="66"/>
      <c r="DDP36" s="66"/>
      <c r="DDQ36" s="66"/>
      <c r="DDR36" s="66"/>
      <c r="DDS36" s="66"/>
      <c r="DDT36" s="66"/>
      <c r="DDU36" s="66"/>
      <c r="DDV36" s="66"/>
      <c r="DDW36" s="66"/>
      <c r="DDX36" s="66"/>
      <c r="DDY36" s="66"/>
      <c r="DDZ36" s="66"/>
      <c r="DEA36" s="66"/>
      <c r="DEB36" s="66"/>
      <c r="DEC36" s="66"/>
      <c r="DED36" s="66"/>
      <c r="DEE36" s="66"/>
      <c r="DEF36" s="66"/>
      <c r="DEG36" s="66"/>
      <c r="DEH36" s="66"/>
      <c r="DEI36" s="66"/>
      <c r="DEJ36" s="66"/>
      <c r="DEK36" s="66"/>
      <c r="DEL36" s="66"/>
      <c r="DEM36" s="66"/>
      <c r="DEN36" s="66"/>
      <c r="DEO36" s="66"/>
      <c r="DEP36" s="66"/>
      <c r="DEQ36" s="66"/>
      <c r="DER36" s="66"/>
      <c r="DES36" s="66"/>
      <c r="DET36" s="66"/>
      <c r="DEU36" s="66"/>
      <c r="DEV36" s="66"/>
      <c r="DEW36" s="66"/>
      <c r="DEX36" s="66"/>
      <c r="DEY36" s="66"/>
      <c r="DEZ36" s="66"/>
      <c r="DFA36" s="66"/>
      <c r="DFB36" s="66"/>
      <c r="DFC36" s="66"/>
      <c r="DFD36" s="66"/>
      <c r="DFE36" s="66"/>
      <c r="DFF36" s="66"/>
      <c r="DFG36" s="66"/>
      <c r="DFH36" s="66"/>
      <c r="DFI36" s="66"/>
      <c r="DFJ36" s="66"/>
      <c r="DFK36" s="66"/>
      <c r="DFL36" s="66"/>
      <c r="DFM36" s="66"/>
      <c r="DFN36" s="66"/>
      <c r="DFO36" s="66"/>
      <c r="DFP36" s="66"/>
      <c r="DFQ36" s="66"/>
      <c r="DFR36" s="66"/>
      <c r="DFS36" s="66"/>
      <c r="DFT36" s="66"/>
      <c r="DFU36" s="66"/>
      <c r="DFV36" s="66"/>
      <c r="DFW36" s="66"/>
      <c r="DFX36" s="66"/>
      <c r="DFY36" s="66"/>
      <c r="DFZ36" s="66"/>
      <c r="DGA36" s="66"/>
      <c r="DGB36" s="66"/>
      <c r="DGC36" s="66"/>
      <c r="DGD36" s="66"/>
      <c r="DGE36" s="66"/>
      <c r="DGF36" s="66"/>
      <c r="DGG36" s="66"/>
      <c r="DGH36" s="66"/>
      <c r="DGI36" s="66"/>
      <c r="DGJ36" s="66"/>
      <c r="DGK36" s="66"/>
      <c r="DGL36" s="66"/>
      <c r="DGM36" s="66"/>
      <c r="DGN36" s="66"/>
      <c r="DGO36" s="66"/>
      <c r="DGP36" s="66"/>
      <c r="DGQ36" s="66"/>
      <c r="DGR36" s="66"/>
      <c r="DGS36" s="66"/>
      <c r="DGT36" s="66"/>
      <c r="DGU36" s="66"/>
      <c r="DGV36" s="66"/>
      <c r="DGW36" s="66"/>
      <c r="DGX36" s="66"/>
      <c r="DGY36" s="66"/>
      <c r="DGZ36" s="66"/>
      <c r="DHA36" s="66"/>
      <c r="DHB36" s="66"/>
      <c r="DHC36" s="66"/>
      <c r="DHD36" s="66"/>
      <c r="DHE36" s="66"/>
      <c r="DHF36" s="66"/>
      <c r="DHG36" s="66"/>
      <c r="DHH36" s="66"/>
      <c r="DHI36" s="66"/>
      <c r="DHJ36" s="66"/>
      <c r="DHK36" s="66"/>
      <c r="DHL36" s="66"/>
      <c r="DHM36" s="66"/>
      <c r="DHN36" s="66"/>
      <c r="DHO36" s="66"/>
      <c r="DHP36" s="66"/>
      <c r="DHQ36" s="66"/>
      <c r="DHR36" s="66"/>
      <c r="DHS36" s="66"/>
      <c r="DHT36" s="66"/>
      <c r="DHU36" s="66"/>
      <c r="DHV36" s="66"/>
      <c r="DHW36" s="66"/>
      <c r="DHX36" s="66"/>
      <c r="DHY36" s="66"/>
      <c r="DHZ36" s="66"/>
      <c r="DIA36" s="66"/>
      <c r="DIB36" s="66"/>
      <c r="DIC36" s="66"/>
      <c r="DID36" s="66"/>
      <c r="DIE36" s="66"/>
      <c r="DIF36" s="66"/>
      <c r="DIG36" s="66"/>
      <c r="DIH36" s="66"/>
      <c r="DII36" s="66"/>
      <c r="DIJ36" s="66"/>
      <c r="DIK36" s="66"/>
      <c r="DIL36" s="66"/>
      <c r="DIM36" s="66"/>
      <c r="DIN36" s="66"/>
      <c r="DIO36" s="66"/>
      <c r="DIP36" s="66"/>
      <c r="DIQ36" s="66"/>
      <c r="DIR36" s="66"/>
      <c r="DIS36" s="66"/>
      <c r="DIT36" s="66"/>
      <c r="DIU36" s="66"/>
      <c r="DIV36" s="66"/>
      <c r="DIW36" s="66"/>
      <c r="DIX36" s="66"/>
      <c r="DIY36" s="66"/>
      <c r="DIZ36" s="66"/>
      <c r="DJA36" s="66"/>
      <c r="DJB36" s="66"/>
      <c r="DJC36" s="66"/>
      <c r="DJD36" s="66"/>
      <c r="DJE36" s="66"/>
      <c r="DJF36" s="66"/>
      <c r="DJG36" s="66"/>
      <c r="DJH36" s="66"/>
      <c r="DJI36" s="66"/>
      <c r="DJJ36" s="66"/>
      <c r="DJK36" s="66"/>
      <c r="DJL36" s="66"/>
      <c r="DJM36" s="66"/>
      <c r="DJN36" s="66"/>
      <c r="DJO36" s="66"/>
      <c r="DJP36" s="66"/>
      <c r="DJQ36" s="66"/>
      <c r="DJR36" s="66"/>
      <c r="DJS36" s="66"/>
      <c r="DJT36" s="66"/>
      <c r="DJU36" s="66"/>
      <c r="DJV36" s="66"/>
      <c r="DJW36" s="66"/>
      <c r="DJX36" s="66"/>
      <c r="DJY36" s="66"/>
      <c r="DJZ36" s="66"/>
      <c r="DKA36" s="66"/>
      <c r="DKB36" s="66"/>
      <c r="DKC36" s="66"/>
      <c r="DKD36" s="66"/>
      <c r="DKE36" s="66"/>
      <c r="DKF36" s="66"/>
      <c r="DKG36" s="66"/>
      <c r="DKH36" s="66"/>
      <c r="DKI36" s="66"/>
      <c r="DKJ36" s="66"/>
      <c r="DKK36" s="66"/>
      <c r="DKL36" s="66"/>
      <c r="DKM36" s="66"/>
      <c r="DKN36" s="66"/>
      <c r="DKO36" s="66"/>
      <c r="DKP36" s="66"/>
      <c r="DKQ36" s="66"/>
      <c r="DKR36" s="66"/>
      <c r="DKS36" s="66"/>
      <c r="DKT36" s="66"/>
      <c r="DKU36" s="66"/>
      <c r="DKV36" s="66"/>
      <c r="DKW36" s="66"/>
      <c r="DKX36" s="66"/>
      <c r="DKY36" s="66"/>
      <c r="DKZ36" s="66"/>
      <c r="DLA36" s="66"/>
      <c r="DLB36" s="66"/>
      <c r="DLC36" s="66"/>
      <c r="DLD36" s="66"/>
      <c r="DLE36" s="66"/>
      <c r="DLF36" s="66"/>
      <c r="DLG36" s="66"/>
      <c r="DLH36" s="66"/>
      <c r="DLI36" s="66"/>
      <c r="DLJ36" s="66"/>
      <c r="DLK36" s="66"/>
      <c r="DLL36" s="66"/>
      <c r="DLM36" s="66"/>
      <c r="DLN36" s="66"/>
      <c r="DLO36" s="66"/>
      <c r="DLP36" s="66"/>
      <c r="DLQ36" s="66"/>
      <c r="DLR36" s="66"/>
      <c r="DLS36" s="66"/>
      <c r="DLT36" s="66"/>
      <c r="DLU36" s="66"/>
      <c r="DLV36" s="66"/>
      <c r="DLW36" s="66"/>
      <c r="DLX36" s="66"/>
      <c r="DLY36" s="66"/>
      <c r="DLZ36" s="66"/>
      <c r="DMA36" s="66"/>
      <c r="DMB36" s="66"/>
      <c r="DMC36" s="66"/>
      <c r="DMD36" s="66"/>
      <c r="DME36" s="66"/>
      <c r="DMF36" s="66"/>
      <c r="DMG36" s="66"/>
      <c r="DMH36" s="66"/>
      <c r="DMI36" s="66"/>
      <c r="DMJ36" s="66"/>
      <c r="DMK36" s="66"/>
      <c r="DML36" s="66"/>
      <c r="DMM36" s="66"/>
      <c r="DMN36" s="66"/>
      <c r="DMO36" s="66"/>
      <c r="DMP36" s="66"/>
      <c r="DMQ36" s="66"/>
      <c r="DMR36" s="66"/>
      <c r="DMS36" s="66"/>
      <c r="DMT36" s="66"/>
      <c r="DMU36" s="66"/>
      <c r="DMV36" s="66"/>
      <c r="DMW36" s="66"/>
      <c r="DMX36" s="66"/>
      <c r="DMY36" s="66"/>
      <c r="DMZ36" s="66"/>
      <c r="DNA36" s="66"/>
      <c r="DNB36" s="66"/>
      <c r="DNC36" s="66"/>
      <c r="DND36" s="66"/>
      <c r="DNE36" s="66"/>
      <c r="DNF36" s="66"/>
      <c r="DNG36" s="66"/>
      <c r="DNH36" s="66"/>
      <c r="DNI36" s="66"/>
      <c r="DNJ36" s="66"/>
      <c r="DNK36" s="66"/>
      <c r="DNL36" s="66"/>
      <c r="DNM36" s="66"/>
      <c r="DNN36" s="66"/>
      <c r="DNO36" s="66"/>
      <c r="DNP36" s="66"/>
      <c r="DNQ36" s="66"/>
      <c r="DNR36" s="66"/>
      <c r="DNS36" s="66"/>
      <c r="DNT36" s="66"/>
      <c r="DNU36" s="66"/>
      <c r="DNV36" s="66"/>
      <c r="DNW36" s="66"/>
      <c r="DNX36" s="66"/>
      <c r="DNY36" s="66"/>
      <c r="DNZ36" s="66"/>
      <c r="DOA36" s="66"/>
      <c r="DOB36" s="66"/>
      <c r="DOC36" s="66"/>
      <c r="DOD36" s="66"/>
      <c r="DOE36" s="66"/>
      <c r="DOF36" s="66"/>
      <c r="DOG36" s="66"/>
      <c r="DOH36" s="66"/>
      <c r="DOI36" s="66"/>
      <c r="DOJ36" s="66"/>
      <c r="DOK36" s="66"/>
      <c r="DOL36" s="66"/>
      <c r="DOM36" s="66"/>
      <c r="DON36" s="66"/>
      <c r="DOO36" s="66"/>
      <c r="DOP36" s="66"/>
      <c r="DOQ36" s="66"/>
      <c r="DOR36" s="66"/>
      <c r="DOS36" s="66"/>
      <c r="DOT36" s="66"/>
      <c r="DOU36" s="66"/>
      <c r="DOV36" s="66"/>
      <c r="DOW36" s="66"/>
      <c r="DOX36" s="66"/>
      <c r="DOY36" s="66"/>
      <c r="DOZ36" s="66"/>
      <c r="DPA36" s="66"/>
      <c r="DPB36" s="66"/>
      <c r="DPC36" s="66"/>
      <c r="DPD36" s="66"/>
      <c r="DPE36" s="66"/>
      <c r="DPF36" s="66"/>
      <c r="DPG36" s="66"/>
      <c r="DPH36" s="66"/>
      <c r="DPI36" s="66"/>
      <c r="DPJ36" s="66"/>
      <c r="DPK36" s="66"/>
      <c r="DPL36" s="66"/>
      <c r="DPM36" s="66"/>
      <c r="DPN36" s="66"/>
      <c r="DPO36" s="66"/>
      <c r="DPP36" s="66"/>
      <c r="DPQ36" s="66"/>
      <c r="DPR36" s="66"/>
      <c r="DPS36" s="66"/>
      <c r="DPT36" s="66"/>
      <c r="DPU36" s="66"/>
      <c r="DPV36" s="66"/>
      <c r="DPW36" s="66"/>
      <c r="DPX36" s="66"/>
      <c r="DPY36" s="66"/>
      <c r="DPZ36" s="66"/>
      <c r="DQA36" s="66"/>
      <c r="DQB36" s="66"/>
      <c r="DQC36" s="66"/>
      <c r="DQD36" s="66"/>
      <c r="DQE36" s="66"/>
      <c r="DQF36" s="66"/>
      <c r="DQG36" s="66"/>
      <c r="DQH36" s="66"/>
      <c r="DQI36" s="66"/>
      <c r="DQJ36" s="66"/>
      <c r="DQK36" s="66"/>
      <c r="DQL36" s="66"/>
      <c r="DQM36" s="66"/>
      <c r="DQN36" s="66"/>
      <c r="DQO36" s="66"/>
      <c r="DQP36" s="66"/>
      <c r="DQQ36" s="66"/>
      <c r="DQR36" s="66"/>
      <c r="DQS36" s="66"/>
      <c r="DQT36" s="66"/>
      <c r="DQU36" s="66"/>
      <c r="DQV36" s="66"/>
      <c r="DQW36" s="66"/>
      <c r="DQX36" s="66"/>
      <c r="DQY36" s="66"/>
      <c r="DQZ36" s="66"/>
      <c r="DRA36" s="66"/>
      <c r="DRB36" s="66"/>
      <c r="DRC36" s="66"/>
      <c r="DRD36" s="66"/>
      <c r="DRE36" s="66"/>
      <c r="DRF36" s="66"/>
      <c r="DRG36" s="66"/>
      <c r="DRH36" s="66"/>
      <c r="DRI36" s="66"/>
      <c r="DRJ36" s="66"/>
      <c r="DRK36" s="66"/>
      <c r="DRL36" s="66"/>
      <c r="DRM36" s="66"/>
      <c r="DRN36" s="66"/>
      <c r="DRO36" s="66"/>
      <c r="DRP36" s="66"/>
      <c r="DRQ36" s="66"/>
      <c r="DRR36" s="66"/>
      <c r="DRS36" s="66"/>
      <c r="DRT36" s="66"/>
      <c r="DRU36" s="66"/>
      <c r="DRV36" s="66"/>
      <c r="DRW36" s="66"/>
      <c r="DRX36" s="66"/>
      <c r="DRY36" s="66"/>
      <c r="DRZ36" s="66"/>
      <c r="DSA36" s="66"/>
      <c r="DSB36" s="66"/>
      <c r="DSC36" s="66"/>
      <c r="DSD36" s="66"/>
      <c r="DSE36" s="66"/>
      <c r="DSF36" s="66"/>
      <c r="DSG36" s="66"/>
      <c r="DSH36" s="66"/>
      <c r="DSI36" s="66"/>
      <c r="DSJ36" s="66"/>
      <c r="DSK36" s="66"/>
      <c r="DSL36" s="66"/>
      <c r="DSM36" s="66"/>
      <c r="DSN36" s="66"/>
      <c r="DSO36" s="66"/>
      <c r="DSP36" s="66"/>
      <c r="DSQ36" s="66"/>
      <c r="DSR36" s="66"/>
      <c r="DSS36" s="66"/>
      <c r="DST36" s="66"/>
      <c r="DSU36" s="66"/>
      <c r="DSV36" s="66"/>
      <c r="DSW36" s="66"/>
      <c r="DSX36" s="66"/>
      <c r="DSY36" s="66"/>
      <c r="DSZ36" s="66"/>
      <c r="DTA36" s="66"/>
      <c r="DTB36" s="66"/>
      <c r="DTC36" s="66"/>
      <c r="DTD36" s="66"/>
      <c r="DTE36" s="66"/>
      <c r="DTF36" s="66"/>
      <c r="DTG36" s="66"/>
      <c r="DTH36" s="66"/>
      <c r="DTI36" s="66"/>
      <c r="DTJ36" s="66"/>
      <c r="DTK36" s="66"/>
      <c r="DTL36" s="66"/>
      <c r="DTM36" s="66"/>
      <c r="DTN36" s="66"/>
      <c r="DTO36" s="66"/>
      <c r="DTP36" s="66"/>
      <c r="DTQ36" s="66"/>
      <c r="DTR36" s="66"/>
      <c r="DTS36" s="66"/>
      <c r="DTT36" s="66"/>
      <c r="DTU36" s="66"/>
      <c r="DTV36" s="66"/>
      <c r="DTW36" s="66"/>
      <c r="DTX36" s="66"/>
      <c r="DTY36" s="66"/>
      <c r="DTZ36" s="66"/>
      <c r="DUA36" s="66"/>
      <c r="DUB36" s="66"/>
      <c r="DUC36" s="66"/>
      <c r="DUD36" s="66"/>
      <c r="DUE36" s="66"/>
      <c r="DUF36" s="66"/>
      <c r="DUG36" s="66"/>
      <c r="DUH36" s="66"/>
      <c r="DUI36" s="66"/>
      <c r="DUJ36" s="66"/>
      <c r="DUK36" s="66"/>
      <c r="DUL36" s="66"/>
      <c r="DUM36" s="66"/>
      <c r="DUN36" s="66"/>
      <c r="DUO36" s="66"/>
      <c r="DUP36" s="66"/>
      <c r="DUQ36" s="66"/>
      <c r="DUR36" s="66"/>
      <c r="DUS36" s="66"/>
      <c r="DUT36" s="66"/>
      <c r="DUU36" s="66"/>
      <c r="DUV36" s="66"/>
      <c r="DUW36" s="66"/>
      <c r="DUX36" s="66"/>
      <c r="DUY36" s="66"/>
      <c r="DUZ36" s="66"/>
      <c r="DVA36" s="66"/>
      <c r="DVB36" s="66"/>
      <c r="DVC36" s="66"/>
      <c r="DVD36" s="66"/>
      <c r="DVE36" s="66"/>
      <c r="DVF36" s="66"/>
      <c r="DVG36" s="66"/>
      <c r="DVH36" s="66"/>
      <c r="DVI36" s="66"/>
      <c r="DVJ36" s="66"/>
      <c r="DVK36" s="66"/>
      <c r="DVL36" s="66"/>
      <c r="DVM36" s="66"/>
      <c r="DVN36" s="66"/>
      <c r="DVO36" s="66"/>
      <c r="DVP36" s="66"/>
      <c r="DVQ36" s="66"/>
      <c r="DVR36" s="66"/>
      <c r="DVS36" s="66"/>
      <c r="DVT36" s="66"/>
      <c r="DVU36" s="66"/>
      <c r="DVV36" s="66"/>
      <c r="DVW36" s="66"/>
      <c r="DVX36" s="66"/>
      <c r="DVY36" s="66"/>
      <c r="DVZ36" s="66"/>
      <c r="DWA36" s="66"/>
      <c r="DWB36" s="66"/>
      <c r="DWC36" s="66"/>
      <c r="DWD36" s="66"/>
      <c r="DWE36" s="66"/>
      <c r="DWF36" s="66"/>
      <c r="DWG36" s="66"/>
      <c r="DWH36" s="66"/>
      <c r="DWI36" s="66"/>
      <c r="DWJ36" s="66"/>
      <c r="DWK36" s="66"/>
      <c r="DWL36" s="66"/>
      <c r="DWM36" s="66"/>
      <c r="DWN36" s="66"/>
      <c r="DWO36" s="66"/>
      <c r="DWP36" s="66"/>
      <c r="DWQ36" s="66"/>
      <c r="DWR36" s="66"/>
      <c r="DWS36" s="66"/>
      <c r="DWT36" s="66"/>
      <c r="DWU36" s="66"/>
      <c r="DWV36" s="66"/>
      <c r="DWW36" s="66"/>
      <c r="DWX36" s="66"/>
      <c r="DWY36" s="66"/>
      <c r="DWZ36" s="66"/>
      <c r="DXA36" s="66"/>
      <c r="DXB36" s="66"/>
      <c r="DXC36" s="66"/>
      <c r="DXD36" s="66"/>
      <c r="DXE36" s="66"/>
      <c r="DXF36" s="66"/>
      <c r="DXG36" s="66"/>
      <c r="DXH36" s="66"/>
      <c r="DXI36" s="66"/>
      <c r="DXJ36" s="66"/>
      <c r="DXK36" s="66"/>
      <c r="DXL36" s="66"/>
      <c r="DXM36" s="66"/>
      <c r="DXN36" s="66"/>
      <c r="DXO36" s="66"/>
      <c r="DXP36" s="66"/>
      <c r="DXQ36" s="66"/>
      <c r="DXR36" s="66"/>
      <c r="DXS36" s="66"/>
      <c r="DXT36" s="66"/>
      <c r="DXU36" s="66"/>
      <c r="DXV36" s="66"/>
      <c r="DXW36" s="66"/>
      <c r="DXX36" s="66"/>
      <c r="DXY36" s="66"/>
      <c r="DXZ36" s="66"/>
      <c r="DYA36" s="66"/>
      <c r="DYB36" s="66"/>
      <c r="DYC36" s="66"/>
      <c r="DYD36" s="66"/>
      <c r="DYE36" s="66"/>
      <c r="DYF36" s="66"/>
      <c r="DYG36" s="66"/>
      <c r="DYH36" s="66"/>
      <c r="DYI36" s="66"/>
      <c r="DYJ36" s="66"/>
      <c r="DYK36" s="66"/>
      <c r="DYL36" s="66"/>
      <c r="DYM36" s="66"/>
      <c r="DYN36" s="66"/>
      <c r="DYO36" s="66"/>
      <c r="DYP36" s="66"/>
      <c r="DYQ36" s="66"/>
      <c r="DYR36" s="66"/>
      <c r="DYS36" s="66"/>
      <c r="DYT36" s="66"/>
      <c r="DYU36" s="66"/>
      <c r="DYV36" s="66"/>
      <c r="DYW36" s="66"/>
      <c r="DYX36" s="66"/>
      <c r="DYY36" s="66"/>
      <c r="DYZ36" s="66"/>
      <c r="DZA36" s="66"/>
      <c r="DZB36" s="66"/>
      <c r="DZC36" s="66"/>
      <c r="DZD36" s="66"/>
      <c r="DZE36" s="66"/>
      <c r="DZF36" s="66"/>
      <c r="DZG36" s="66"/>
      <c r="DZH36" s="66"/>
      <c r="DZI36" s="66"/>
      <c r="DZJ36" s="66"/>
      <c r="DZK36" s="66"/>
      <c r="DZL36" s="66"/>
      <c r="DZM36" s="66"/>
      <c r="DZN36" s="66"/>
      <c r="DZO36" s="66"/>
      <c r="DZP36" s="66"/>
      <c r="DZQ36" s="66"/>
      <c r="DZR36" s="66"/>
      <c r="DZS36" s="66"/>
      <c r="DZT36" s="66"/>
      <c r="DZU36" s="66"/>
      <c r="DZV36" s="66"/>
      <c r="DZW36" s="66"/>
      <c r="DZX36" s="66"/>
      <c r="DZY36" s="66"/>
      <c r="DZZ36" s="66"/>
      <c r="EAA36" s="66"/>
      <c r="EAB36" s="66"/>
      <c r="EAC36" s="66"/>
      <c r="EAD36" s="66"/>
      <c r="EAE36" s="66"/>
      <c r="EAF36" s="66"/>
      <c r="EAG36" s="66"/>
      <c r="EAH36" s="66"/>
      <c r="EAI36" s="66"/>
      <c r="EAJ36" s="66"/>
      <c r="EAK36" s="66"/>
      <c r="EAL36" s="66"/>
      <c r="EAM36" s="66"/>
      <c r="EAN36" s="66"/>
      <c r="EAO36" s="66"/>
      <c r="EAP36" s="66"/>
      <c r="EAQ36" s="66"/>
      <c r="EAR36" s="66"/>
      <c r="EAS36" s="66"/>
      <c r="EAT36" s="66"/>
      <c r="EAU36" s="66"/>
      <c r="EAV36" s="66"/>
      <c r="EAW36" s="66"/>
      <c r="EAX36" s="66"/>
      <c r="EAY36" s="66"/>
      <c r="EAZ36" s="66"/>
      <c r="EBA36" s="66"/>
      <c r="EBB36" s="66"/>
      <c r="EBC36" s="66"/>
      <c r="EBD36" s="66"/>
      <c r="EBE36" s="66"/>
      <c r="EBF36" s="66"/>
      <c r="EBG36" s="66"/>
      <c r="EBH36" s="66"/>
      <c r="EBI36" s="66"/>
      <c r="EBJ36" s="66"/>
      <c r="EBK36" s="66"/>
      <c r="EBL36" s="66"/>
      <c r="EBM36" s="66"/>
      <c r="EBN36" s="66"/>
      <c r="EBO36" s="66"/>
      <c r="EBP36" s="66"/>
      <c r="EBQ36" s="66"/>
      <c r="EBR36" s="66"/>
      <c r="EBS36" s="66"/>
      <c r="EBT36" s="66"/>
      <c r="EBU36" s="66"/>
      <c r="EBV36" s="66"/>
      <c r="EBW36" s="66"/>
      <c r="EBX36" s="66"/>
      <c r="EBY36" s="66"/>
      <c r="EBZ36" s="66"/>
      <c r="ECA36" s="66"/>
      <c r="ECB36" s="66"/>
      <c r="ECC36" s="66"/>
      <c r="ECD36" s="66"/>
      <c r="ECE36" s="66"/>
      <c r="ECF36" s="66"/>
      <c r="ECG36" s="66"/>
      <c r="ECH36" s="66"/>
      <c r="ECI36" s="66"/>
      <c r="ECJ36" s="66"/>
      <c r="ECK36" s="66"/>
      <c r="ECL36" s="66"/>
      <c r="ECM36" s="66"/>
      <c r="ECN36" s="66"/>
      <c r="ECO36" s="66"/>
      <c r="ECP36" s="66"/>
      <c r="ECQ36" s="66"/>
      <c r="ECR36" s="66"/>
      <c r="ECS36" s="66"/>
      <c r="ECT36" s="66"/>
      <c r="ECU36" s="66"/>
      <c r="ECV36" s="66"/>
      <c r="ECW36" s="66"/>
      <c r="ECX36" s="66"/>
      <c r="ECY36" s="66"/>
      <c r="ECZ36" s="66"/>
      <c r="EDA36" s="66"/>
      <c r="EDB36" s="66"/>
      <c r="EDC36" s="66"/>
      <c r="EDD36" s="66"/>
      <c r="EDE36" s="66"/>
      <c r="EDF36" s="66"/>
      <c r="EDG36" s="66"/>
      <c r="EDH36" s="66"/>
      <c r="EDI36" s="66"/>
      <c r="EDJ36" s="66"/>
      <c r="EDK36" s="66"/>
      <c r="EDL36" s="66"/>
      <c r="EDM36" s="66"/>
      <c r="EDN36" s="66"/>
      <c r="EDO36" s="66"/>
      <c r="EDP36" s="66"/>
      <c r="EDQ36" s="66"/>
      <c r="EDR36" s="66"/>
      <c r="EDS36" s="66"/>
      <c r="EDT36" s="66"/>
      <c r="EDU36" s="66"/>
      <c r="EDV36" s="66"/>
      <c r="EDW36" s="66"/>
      <c r="EDX36" s="66"/>
      <c r="EDY36" s="66"/>
      <c r="EDZ36" s="66"/>
      <c r="EEA36" s="66"/>
      <c r="EEB36" s="66"/>
      <c r="EEC36" s="66"/>
      <c r="EED36" s="66"/>
      <c r="EEE36" s="66"/>
      <c r="EEF36" s="66"/>
      <c r="EEG36" s="66"/>
      <c r="EEH36" s="66"/>
      <c r="EEI36" s="66"/>
      <c r="EEJ36" s="66"/>
      <c r="EEK36" s="66"/>
      <c r="EEL36" s="66"/>
      <c r="EEM36" s="66"/>
      <c r="EEN36" s="66"/>
      <c r="EEO36" s="66"/>
      <c r="EEP36" s="66"/>
      <c r="EEQ36" s="66"/>
      <c r="EER36" s="66"/>
      <c r="EES36" s="66"/>
      <c r="EET36" s="66"/>
      <c r="EEU36" s="66"/>
      <c r="EEV36" s="66"/>
      <c r="EEW36" s="66"/>
      <c r="EEX36" s="66"/>
      <c r="EEY36" s="66"/>
      <c r="EEZ36" s="66"/>
      <c r="EFA36" s="66"/>
      <c r="EFB36" s="66"/>
      <c r="EFC36" s="66"/>
      <c r="EFD36" s="66"/>
      <c r="EFE36" s="66"/>
      <c r="EFF36" s="66"/>
      <c r="EFG36" s="66"/>
      <c r="EFH36" s="66"/>
      <c r="EFI36" s="66"/>
      <c r="EFJ36" s="66"/>
      <c r="EFK36" s="66"/>
      <c r="EFL36" s="66"/>
      <c r="EFM36" s="66"/>
      <c r="EFN36" s="66"/>
      <c r="EFO36" s="66"/>
      <c r="EFP36" s="66"/>
      <c r="EFQ36" s="66"/>
      <c r="EFR36" s="66"/>
      <c r="EFS36" s="66"/>
      <c r="EFT36" s="66"/>
      <c r="EFU36" s="66"/>
      <c r="EFV36" s="66"/>
      <c r="EFW36" s="66"/>
      <c r="EFX36" s="66"/>
      <c r="EFY36" s="66"/>
      <c r="EFZ36" s="66"/>
      <c r="EGA36" s="66"/>
      <c r="EGB36" s="66"/>
      <c r="EGC36" s="66"/>
      <c r="EGD36" s="66"/>
      <c r="EGE36" s="66"/>
      <c r="EGF36" s="66"/>
      <c r="EGG36" s="66"/>
      <c r="EGH36" s="66"/>
      <c r="EGI36" s="66"/>
      <c r="EGJ36" s="66"/>
      <c r="EGK36" s="66"/>
      <c r="EGL36" s="66"/>
      <c r="EGM36" s="66"/>
      <c r="EGN36" s="66"/>
      <c r="EGO36" s="66"/>
      <c r="EGP36" s="66"/>
      <c r="EGQ36" s="66"/>
      <c r="EGR36" s="66"/>
      <c r="EGS36" s="66"/>
      <c r="EGT36" s="66"/>
      <c r="EGU36" s="66"/>
      <c r="EGV36" s="66"/>
      <c r="EGW36" s="66"/>
      <c r="EGX36" s="66"/>
      <c r="EGY36" s="66"/>
      <c r="EGZ36" s="66"/>
      <c r="EHA36" s="66"/>
      <c r="EHB36" s="66"/>
      <c r="EHC36" s="66"/>
      <c r="EHD36" s="66"/>
      <c r="EHE36" s="66"/>
      <c r="EHF36" s="66"/>
      <c r="EHG36" s="66"/>
      <c r="EHH36" s="66"/>
      <c r="EHI36" s="66"/>
      <c r="EHJ36" s="66"/>
      <c r="EHK36" s="66"/>
      <c r="EHL36" s="66"/>
      <c r="EHM36" s="66"/>
      <c r="EHN36" s="66"/>
      <c r="EHO36" s="66"/>
      <c r="EHP36" s="66"/>
      <c r="EHQ36" s="66"/>
      <c r="EHR36" s="66"/>
      <c r="EHS36" s="66"/>
      <c r="EHT36" s="66"/>
      <c r="EHU36" s="66"/>
      <c r="EHV36" s="66"/>
      <c r="EHW36" s="66"/>
      <c r="EHX36" s="66"/>
      <c r="EHY36" s="66"/>
      <c r="EHZ36" s="66"/>
      <c r="EIA36" s="66"/>
      <c r="EIB36" s="66"/>
      <c r="EIC36" s="66"/>
      <c r="EID36" s="66"/>
      <c r="EIE36" s="66"/>
      <c r="EIF36" s="66"/>
      <c r="EIG36" s="66"/>
      <c r="EIH36" s="66"/>
      <c r="EII36" s="66"/>
      <c r="EIJ36" s="66"/>
      <c r="EIK36" s="66"/>
      <c r="EIL36" s="66"/>
      <c r="EIM36" s="66"/>
      <c r="EIN36" s="66"/>
      <c r="EIO36" s="66"/>
      <c r="EIP36" s="66"/>
      <c r="EIQ36" s="66"/>
      <c r="EIR36" s="66"/>
      <c r="EIS36" s="66"/>
      <c r="EIT36" s="66"/>
      <c r="EIU36" s="66"/>
      <c r="EIV36" s="66"/>
      <c r="EIW36" s="66"/>
      <c r="EIX36" s="66"/>
      <c r="EIY36" s="66"/>
      <c r="EIZ36" s="66"/>
      <c r="EJA36" s="66"/>
      <c r="EJB36" s="66"/>
      <c r="EJC36" s="66"/>
      <c r="EJD36" s="66"/>
      <c r="EJE36" s="66"/>
      <c r="EJF36" s="66"/>
      <c r="EJG36" s="66"/>
      <c r="EJH36" s="66"/>
      <c r="EJI36" s="66"/>
      <c r="EJJ36" s="66"/>
      <c r="EJK36" s="66"/>
      <c r="EJL36" s="66"/>
      <c r="EJM36" s="66"/>
      <c r="EJN36" s="66"/>
      <c r="EJO36" s="66"/>
      <c r="EJP36" s="66"/>
      <c r="EJQ36" s="66"/>
      <c r="EJR36" s="66"/>
      <c r="EJS36" s="66"/>
      <c r="EJT36" s="66"/>
      <c r="EJU36" s="66"/>
      <c r="EJV36" s="66"/>
      <c r="EJW36" s="66"/>
      <c r="EJX36" s="66"/>
      <c r="EJY36" s="66"/>
      <c r="EJZ36" s="66"/>
      <c r="EKA36" s="66"/>
      <c r="EKB36" s="66"/>
      <c r="EKC36" s="66"/>
      <c r="EKD36" s="66"/>
      <c r="EKE36" s="66"/>
      <c r="EKF36" s="66"/>
      <c r="EKG36" s="66"/>
      <c r="EKH36" s="66"/>
      <c r="EKI36" s="66"/>
      <c r="EKJ36" s="66"/>
      <c r="EKK36" s="66"/>
      <c r="EKL36" s="66"/>
      <c r="EKM36" s="66"/>
      <c r="EKN36" s="66"/>
      <c r="EKO36" s="66"/>
      <c r="EKP36" s="66"/>
      <c r="EKQ36" s="66"/>
      <c r="EKR36" s="66"/>
      <c r="EKS36" s="66"/>
      <c r="EKT36" s="66"/>
      <c r="EKU36" s="66"/>
      <c r="EKV36" s="66"/>
      <c r="EKW36" s="66"/>
      <c r="EKX36" s="66"/>
      <c r="EKY36" s="66"/>
      <c r="EKZ36" s="66"/>
      <c r="ELA36" s="66"/>
      <c r="ELB36" s="66"/>
      <c r="ELC36" s="66"/>
      <c r="ELD36" s="66"/>
      <c r="ELE36" s="66"/>
      <c r="ELF36" s="66"/>
      <c r="ELG36" s="66"/>
      <c r="ELH36" s="66"/>
      <c r="ELI36" s="66"/>
      <c r="ELJ36" s="66"/>
      <c r="ELK36" s="66"/>
      <c r="ELL36" s="66"/>
      <c r="ELM36" s="66"/>
      <c r="ELN36" s="66"/>
      <c r="ELO36" s="66"/>
      <c r="ELP36" s="66"/>
      <c r="ELQ36" s="66"/>
      <c r="ELR36" s="66"/>
      <c r="ELS36" s="66"/>
      <c r="ELT36" s="66"/>
      <c r="ELU36" s="66"/>
      <c r="ELV36" s="66"/>
      <c r="ELW36" s="66"/>
      <c r="ELX36" s="66"/>
      <c r="ELY36" s="66"/>
      <c r="ELZ36" s="66"/>
      <c r="EMA36" s="66"/>
      <c r="EMB36" s="66"/>
      <c r="EMC36" s="66"/>
      <c r="EMD36" s="66"/>
      <c r="EME36" s="66"/>
      <c r="EMF36" s="66"/>
      <c r="EMG36" s="66"/>
      <c r="EMH36" s="66"/>
      <c r="EMI36" s="66"/>
      <c r="EMJ36" s="66"/>
      <c r="EMK36" s="66"/>
      <c r="EML36" s="66"/>
      <c r="EMM36" s="66"/>
      <c r="EMN36" s="66"/>
      <c r="EMO36" s="66"/>
      <c r="EMP36" s="66"/>
      <c r="EMQ36" s="66"/>
      <c r="EMR36" s="66"/>
      <c r="EMS36" s="66"/>
      <c r="EMT36" s="66"/>
      <c r="EMU36" s="66"/>
      <c r="EMV36" s="66"/>
      <c r="EMW36" s="66"/>
      <c r="EMX36" s="66"/>
      <c r="EMY36" s="66"/>
      <c r="EMZ36" s="66"/>
      <c r="ENA36" s="66"/>
      <c r="ENB36" s="66"/>
      <c r="ENC36" s="66"/>
      <c r="END36" s="66"/>
      <c r="ENE36" s="66"/>
      <c r="ENF36" s="66"/>
      <c r="ENG36" s="66"/>
      <c r="ENH36" s="66"/>
      <c r="ENI36" s="66"/>
      <c r="ENJ36" s="66"/>
      <c r="ENK36" s="66"/>
      <c r="ENL36" s="66"/>
      <c r="ENM36" s="66"/>
      <c r="ENN36" s="66"/>
      <c r="ENO36" s="66"/>
      <c r="ENP36" s="66"/>
      <c r="ENQ36" s="66"/>
      <c r="ENR36" s="66"/>
      <c r="ENS36" s="66"/>
      <c r="ENT36" s="66"/>
      <c r="ENU36" s="66"/>
      <c r="ENV36" s="66"/>
      <c r="ENW36" s="66"/>
      <c r="ENX36" s="66"/>
      <c r="ENY36" s="66"/>
      <c r="ENZ36" s="66"/>
      <c r="EOA36" s="66"/>
      <c r="EOB36" s="66"/>
      <c r="EOC36" s="66"/>
      <c r="EOD36" s="66"/>
      <c r="EOE36" s="66"/>
      <c r="EOF36" s="66"/>
      <c r="EOG36" s="66"/>
      <c r="EOH36" s="66"/>
      <c r="EOI36" s="66"/>
      <c r="EOJ36" s="66"/>
      <c r="EOK36" s="66"/>
      <c r="EOL36" s="66"/>
      <c r="EOM36" s="66"/>
      <c r="EON36" s="66"/>
      <c r="EOO36" s="66"/>
      <c r="EOP36" s="66"/>
      <c r="EOQ36" s="66"/>
      <c r="EOR36" s="66"/>
      <c r="EOS36" s="66"/>
      <c r="EOT36" s="66"/>
      <c r="EOU36" s="66"/>
      <c r="EOV36" s="66"/>
      <c r="EOW36" s="66"/>
      <c r="EOX36" s="66"/>
      <c r="EOY36" s="66"/>
      <c r="EOZ36" s="66"/>
      <c r="EPA36" s="66"/>
      <c r="EPB36" s="66"/>
      <c r="EPC36" s="66"/>
      <c r="EPD36" s="66"/>
      <c r="EPE36" s="66"/>
      <c r="EPF36" s="66"/>
      <c r="EPG36" s="66"/>
      <c r="EPH36" s="66"/>
      <c r="EPI36" s="66"/>
      <c r="EPJ36" s="66"/>
      <c r="EPK36" s="66"/>
      <c r="EPL36" s="66"/>
      <c r="EPM36" s="66"/>
      <c r="EPN36" s="66"/>
      <c r="EPO36" s="66"/>
      <c r="EPP36" s="66"/>
      <c r="EPQ36" s="66"/>
      <c r="EPR36" s="66"/>
      <c r="EPS36" s="66"/>
      <c r="EPT36" s="66"/>
      <c r="EPU36" s="66"/>
      <c r="EPV36" s="66"/>
      <c r="EPW36" s="66"/>
      <c r="EPX36" s="66"/>
      <c r="EPY36" s="66"/>
      <c r="EPZ36" s="66"/>
      <c r="EQA36" s="66"/>
      <c r="EQB36" s="66"/>
      <c r="EQC36" s="66"/>
      <c r="EQD36" s="66"/>
      <c r="EQE36" s="66"/>
      <c r="EQF36" s="66"/>
      <c r="EQG36" s="66"/>
      <c r="EQH36" s="66"/>
      <c r="EQI36" s="66"/>
      <c r="EQJ36" s="66"/>
      <c r="EQK36" s="66"/>
      <c r="EQL36" s="66"/>
      <c r="EQM36" s="66"/>
      <c r="EQN36" s="66"/>
      <c r="EQO36" s="66"/>
      <c r="EQP36" s="66"/>
      <c r="EQQ36" s="66"/>
      <c r="EQR36" s="66"/>
      <c r="EQS36" s="66"/>
      <c r="EQT36" s="66"/>
      <c r="EQU36" s="66"/>
      <c r="EQV36" s="66"/>
      <c r="EQW36" s="66"/>
      <c r="EQX36" s="66"/>
      <c r="EQY36" s="66"/>
      <c r="EQZ36" s="66"/>
      <c r="ERA36" s="66"/>
      <c r="ERB36" s="66"/>
      <c r="ERC36" s="66"/>
      <c r="ERD36" s="66"/>
      <c r="ERE36" s="66"/>
      <c r="ERF36" s="66"/>
      <c r="ERG36" s="66"/>
      <c r="ERH36" s="66"/>
      <c r="ERI36" s="66"/>
      <c r="ERJ36" s="66"/>
      <c r="ERK36" s="66"/>
      <c r="ERL36" s="66"/>
      <c r="ERM36" s="66"/>
      <c r="ERN36" s="66"/>
      <c r="ERO36" s="66"/>
      <c r="ERP36" s="66"/>
      <c r="ERQ36" s="66"/>
      <c r="ERR36" s="66"/>
      <c r="ERS36" s="66"/>
      <c r="ERT36" s="66"/>
      <c r="ERU36" s="66"/>
      <c r="ERV36" s="66"/>
      <c r="ERW36" s="66"/>
      <c r="ERX36" s="66"/>
      <c r="ERY36" s="66"/>
      <c r="ERZ36" s="66"/>
      <c r="ESA36" s="66"/>
      <c r="ESB36" s="66"/>
      <c r="ESC36" s="66"/>
      <c r="ESD36" s="66"/>
      <c r="ESE36" s="66"/>
      <c r="ESF36" s="66"/>
      <c r="ESG36" s="66"/>
      <c r="ESH36" s="66"/>
      <c r="ESI36" s="66"/>
      <c r="ESJ36" s="66"/>
      <c r="ESK36" s="66"/>
      <c r="ESL36" s="66"/>
      <c r="ESM36" s="66"/>
      <c r="ESN36" s="66"/>
      <c r="ESO36" s="66"/>
      <c r="ESP36" s="66"/>
      <c r="ESQ36" s="66"/>
      <c r="ESR36" s="66"/>
      <c r="ESS36" s="66"/>
      <c r="EST36" s="66"/>
      <c r="ESU36" s="66"/>
      <c r="ESV36" s="66"/>
      <c r="ESW36" s="66"/>
      <c r="ESX36" s="66"/>
      <c r="ESY36" s="66"/>
      <c r="ESZ36" s="66"/>
      <c r="ETA36" s="66"/>
      <c r="ETB36" s="66"/>
      <c r="ETC36" s="66"/>
      <c r="ETD36" s="66"/>
      <c r="ETE36" s="66"/>
      <c r="ETF36" s="66"/>
      <c r="ETG36" s="66"/>
      <c r="ETH36" s="66"/>
      <c r="ETI36" s="66"/>
      <c r="ETJ36" s="66"/>
      <c r="ETK36" s="66"/>
      <c r="ETL36" s="66"/>
      <c r="ETM36" s="66"/>
      <c r="ETN36" s="66"/>
      <c r="ETO36" s="66"/>
      <c r="ETP36" s="66"/>
      <c r="ETQ36" s="66"/>
      <c r="ETR36" s="66"/>
      <c r="ETS36" s="66"/>
      <c r="ETT36" s="66"/>
      <c r="ETU36" s="66"/>
      <c r="ETV36" s="66"/>
      <c r="ETW36" s="66"/>
      <c r="ETX36" s="66"/>
      <c r="ETY36" s="66"/>
      <c r="ETZ36" s="66"/>
      <c r="EUA36" s="66"/>
      <c r="EUB36" s="66"/>
      <c r="EUC36" s="66"/>
      <c r="EUD36" s="66"/>
      <c r="EUE36" s="66"/>
      <c r="EUF36" s="66"/>
      <c r="EUG36" s="66"/>
      <c r="EUH36" s="66"/>
      <c r="EUI36" s="66"/>
      <c r="EUJ36" s="66"/>
      <c r="EUK36" s="66"/>
      <c r="EUL36" s="66"/>
      <c r="EUM36" s="66"/>
      <c r="EUN36" s="66"/>
      <c r="EUO36" s="66"/>
      <c r="EUP36" s="66"/>
      <c r="EUQ36" s="66"/>
      <c r="EUR36" s="66"/>
      <c r="EUS36" s="66"/>
      <c r="EUT36" s="66"/>
      <c r="EUU36" s="66"/>
      <c r="EUV36" s="66"/>
      <c r="EUW36" s="66"/>
      <c r="EUX36" s="66"/>
      <c r="EUY36" s="66"/>
      <c r="EUZ36" s="66"/>
      <c r="EVA36" s="66"/>
      <c r="EVB36" s="66"/>
      <c r="EVC36" s="66"/>
      <c r="EVD36" s="66"/>
      <c r="EVE36" s="66"/>
      <c r="EVF36" s="66"/>
      <c r="EVG36" s="66"/>
      <c r="EVH36" s="66"/>
      <c r="EVI36" s="66"/>
      <c r="EVJ36" s="66"/>
      <c r="EVK36" s="66"/>
      <c r="EVL36" s="66"/>
      <c r="EVM36" s="66"/>
      <c r="EVN36" s="66"/>
      <c r="EVO36" s="66"/>
      <c r="EVP36" s="66"/>
      <c r="EVQ36" s="66"/>
      <c r="EVR36" s="66"/>
      <c r="EVS36" s="66"/>
      <c r="EVT36" s="66"/>
      <c r="EVU36" s="66"/>
      <c r="EVV36" s="66"/>
      <c r="EVW36" s="66"/>
      <c r="EVX36" s="66"/>
      <c r="EVY36" s="66"/>
      <c r="EVZ36" s="66"/>
      <c r="EWA36" s="66"/>
      <c r="EWB36" s="66"/>
      <c r="EWC36" s="66"/>
      <c r="EWD36" s="66"/>
      <c r="EWE36" s="66"/>
      <c r="EWF36" s="66"/>
      <c r="EWG36" s="66"/>
      <c r="EWH36" s="66"/>
      <c r="EWI36" s="66"/>
      <c r="EWJ36" s="66"/>
      <c r="EWK36" s="66"/>
      <c r="EWL36" s="66"/>
      <c r="EWM36" s="66"/>
      <c r="EWN36" s="66"/>
      <c r="EWO36" s="66"/>
      <c r="EWP36" s="66"/>
      <c r="EWQ36" s="66"/>
      <c r="EWR36" s="66"/>
      <c r="EWS36" s="66"/>
      <c r="EWT36" s="66"/>
      <c r="EWU36" s="66"/>
      <c r="EWV36" s="66"/>
      <c r="EWW36" s="66"/>
      <c r="EWX36" s="66"/>
      <c r="EWY36" s="66"/>
      <c r="EWZ36" s="66"/>
      <c r="EXA36" s="66"/>
      <c r="EXB36" s="66"/>
      <c r="EXC36" s="66"/>
      <c r="EXD36" s="66"/>
      <c r="EXE36" s="66"/>
      <c r="EXF36" s="66"/>
      <c r="EXG36" s="66"/>
      <c r="EXH36" s="66"/>
      <c r="EXI36" s="66"/>
      <c r="EXJ36" s="66"/>
      <c r="EXK36" s="66"/>
      <c r="EXL36" s="66"/>
      <c r="EXM36" s="66"/>
      <c r="EXN36" s="66"/>
      <c r="EXO36" s="66"/>
      <c r="EXP36" s="66"/>
      <c r="EXQ36" s="66"/>
      <c r="EXR36" s="66"/>
      <c r="EXS36" s="66"/>
      <c r="EXT36" s="66"/>
      <c r="EXU36" s="66"/>
      <c r="EXV36" s="66"/>
      <c r="EXW36" s="66"/>
      <c r="EXX36" s="66"/>
      <c r="EXY36" s="66"/>
      <c r="EXZ36" s="66"/>
      <c r="EYA36" s="66"/>
      <c r="EYB36" s="66"/>
      <c r="EYC36" s="66"/>
      <c r="EYD36" s="66"/>
      <c r="EYE36" s="66"/>
      <c r="EYF36" s="66"/>
      <c r="EYG36" s="66"/>
      <c r="EYH36" s="66"/>
      <c r="EYI36" s="66"/>
      <c r="EYJ36" s="66"/>
      <c r="EYK36" s="66"/>
      <c r="EYL36" s="66"/>
      <c r="EYM36" s="66"/>
      <c r="EYN36" s="66"/>
      <c r="EYO36" s="66"/>
      <c r="EYP36" s="66"/>
      <c r="EYQ36" s="66"/>
      <c r="EYR36" s="66"/>
      <c r="EYS36" s="66"/>
      <c r="EYT36" s="66"/>
      <c r="EYU36" s="66"/>
      <c r="EYV36" s="66"/>
      <c r="EYW36" s="66"/>
      <c r="EYX36" s="66"/>
      <c r="EYY36" s="66"/>
      <c r="EYZ36" s="66"/>
      <c r="EZA36" s="66"/>
      <c r="EZB36" s="66"/>
      <c r="EZC36" s="66"/>
      <c r="EZD36" s="66"/>
      <c r="EZE36" s="66"/>
      <c r="EZF36" s="66"/>
      <c r="EZG36" s="66"/>
      <c r="EZH36" s="66"/>
      <c r="EZI36" s="66"/>
      <c r="EZJ36" s="66"/>
      <c r="EZK36" s="66"/>
      <c r="EZL36" s="66"/>
      <c r="EZM36" s="66"/>
      <c r="EZN36" s="66"/>
      <c r="EZO36" s="66"/>
      <c r="EZP36" s="66"/>
      <c r="EZQ36" s="66"/>
      <c r="EZR36" s="66"/>
      <c r="EZS36" s="66"/>
      <c r="EZT36" s="66"/>
      <c r="EZU36" s="66"/>
      <c r="EZV36" s="66"/>
      <c r="EZW36" s="66"/>
      <c r="EZX36" s="66"/>
      <c r="EZY36" s="66"/>
      <c r="EZZ36" s="66"/>
      <c r="FAA36" s="66"/>
      <c r="FAB36" s="66"/>
      <c r="FAC36" s="66"/>
      <c r="FAD36" s="66"/>
      <c r="FAE36" s="66"/>
      <c r="FAF36" s="66"/>
      <c r="FAG36" s="66"/>
      <c r="FAH36" s="66"/>
      <c r="FAI36" s="66"/>
      <c r="FAJ36" s="66"/>
      <c r="FAK36" s="66"/>
      <c r="FAL36" s="66"/>
      <c r="FAM36" s="66"/>
      <c r="FAN36" s="66"/>
      <c r="FAO36" s="66"/>
      <c r="FAP36" s="66"/>
      <c r="FAQ36" s="66"/>
      <c r="FAR36" s="66"/>
      <c r="FAS36" s="66"/>
      <c r="FAT36" s="66"/>
      <c r="FAU36" s="66"/>
      <c r="FAV36" s="66"/>
      <c r="FAW36" s="66"/>
      <c r="FAX36" s="66"/>
      <c r="FAY36" s="66"/>
      <c r="FAZ36" s="66"/>
      <c r="FBA36" s="66"/>
      <c r="FBB36" s="66"/>
      <c r="FBC36" s="66"/>
      <c r="FBD36" s="66"/>
      <c r="FBE36" s="66"/>
      <c r="FBF36" s="66"/>
      <c r="FBG36" s="66"/>
      <c r="FBH36" s="66"/>
      <c r="FBI36" s="66"/>
      <c r="FBJ36" s="66"/>
      <c r="FBK36" s="66"/>
      <c r="FBL36" s="66"/>
      <c r="FBM36" s="66"/>
      <c r="FBN36" s="66"/>
      <c r="FBO36" s="66"/>
      <c r="FBP36" s="66"/>
      <c r="FBQ36" s="66"/>
      <c r="FBR36" s="66"/>
      <c r="FBS36" s="66"/>
      <c r="FBT36" s="66"/>
      <c r="FBU36" s="66"/>
      <c r="FBV36" s="66"/>
      <c r="FBW36" s="66"/>
      <c r="FBX36" s="66"/>
      <c r="FBY36" s="66"/>
      <c r="FBZ36" s="66"/>
      <c r="FCA36" s="66"/>
      <c r="FCB36" s="66"/>
      <c r="FCC36" s="66"/>
      <c r="FCD36" s="66"/>
      <c r="FCE36" s="66"/>
      <c r="FCF36" s="66"/>
      <c r="FCG36" s="66"/>
      <c r="FCH36" s="66"/>
      <c r="FCI36" s="66"/>
      <c r="FCJ36" s="66"/>
      <c r="FCK36" s="66"/>
      <c r="FCL36" s="66"/>
      <c r="FCM36" s="66"/>
      <c r="FCN36" s="66"/>
      <c r="FCO36" s="66"/>
      <c r="FCP36" s="66"/>
      <c r="FCQ36" s="66"/>
      <c r="FCR36" s="66"/>
      <c r="FCS36" s="66"/>
      <c r="FCT36" s="66"/>
      <c r="FCU36" s="66"/>
      <c r="FCV36" s="66"/>
      <c r="FCW36" s="66"/>
      <c r="FCX36" s="66"/>
      <c r="FCY36" s="66"/>
      <c r="FCZ36" s="66"/>
      <c r="FDA36" s="66"/>
      <c r="FDB36" s="66"/>
      <c r="FDC36" s="66"/>
      <c r="FDD36" s="66"/>
      <c r="FDE36" s="66"/>
      <c r="FDF36" s="66"/>
      <c r="FDG36" s="66"/>
      <c r="FDH36" s="66"/>
      <c r="FDI36" s="66"/>
      <c r="FDJ36" s="66"/>
      <c r="FDK36" s="66"/>
      <c r="FDL36" s="66"/>
      <c r="FDM36" s="66"/>
      <c r="FDN36" s="66"/>
      <c r="FDO36" s="66"/>
      <c r="FDP36" s="66"/>
      <c r="FDQ36" s="66"/>
      <c r="FDR36" s="66"/>
      <c r="FDS36" s="66"/>
      <c r="FDT36" s="66"/>
      <c r="FDU36" s="66"/>
      <c r="FDV36" s="66"/>
      <c r="FDW36" s="66"/>
      <c r="FDX36" s="66"/>
      <c r="FDY36" s="66"/>
      <c r="FDZ36" s="66"/>
      <c r="FEA36" s="66"/>
      <c r="FEB36" s="66"/>
      <c r="FEC36" s="66"/>
      <c r="FED36" s="66"/>
      <c r="FEE36" s="66"/>
      <c r="FEF36" s="66"/>
      <c r="FEG36" s="66"/>
      <c r="FEH36" s="66"/>
      <c r="FEI36" s="66"/>
      <c r="FEJ36" s="66"/>
      <c r="FEK36" s="66"/>
      <c r="FEL36" s="66"/>
      <c r="FEM36" s="66"/>
      <c r="FEN36" s="66"/>
      <c r="FEO36" s="66"/>
      <c r="FEP36" s="66"/>
      <c r="FEQ36" s="66"/>
      <c r="FER36" s="66"/>
      <c r="FES36" s="66"/>
      <c r="FET36" s="66"/>
      <c r="FEU36" s="66"/>
      <c r="FEV36" s="66"/>
      <c r="FEW36" s="66"/>
      <c r="FEX36" s="66"/>
      <c r="FEY36" s="66"/>
      <c r="FEZ36" s="66"/>
      <c r="FFA36" s="66"/>
      <c r="FFB36" s="66"/>
      <c r="FFC36" s="66"/>
      <c r="FFD36" s="66"/>
      <c r="FFE36" s="66"/>
      <c r="FFF36" s="66"/>
      <c r="FFG36" s="66"/>
      <c r="FFH36" s="66"/>
      <c r="FFI36" s="66"/>
      <c r="FFJ36" s="66"/>
      <c r="FFK36" s="66"/>
      <c r="FFL36" s="66"/>
      <c r="FFM36" s="66"/>
      <c r="FFN36" s="66"/>
      <c r="FFO36" s="66"/>
      <c r="FFP36" s="66"/>
      <c r="FFQ36" s="66"/>
      <c r="FFR36" s="66"/>
      <c r="FFS36" s="66"/>
      <c r="FFT36" s="66"/>
      <c r="FFU36" s="66"/>
      <c r="FFV36" s="66"/>
      <c r="FFW36" s="66"/>
      <c r="FFX36" s="66"/>
      <c r="FFY36" s="66"/>
      <c r="FFZ36" s="66"/>
      <c r="FGA36" s="66"/>
      <c r="FGB36" s="66"/>
      <c r="FGC36" s="66"/>
      <c r="FGD36" s="66"/>
      <c r="FGE36" s="66"/>
      <c r="FGF36" s="66"/>
      <c r="FGG36" s="66"/>
      <c r="FGH36" s="66"/>
      <c r="FGI36" s="66"/>
      <c r="FGJ36" s="66"/>
      <c r="FGK36" s="66"/>
      <c r="FGL36" s="66"/>
      <c r="FGM36" s="66"/>
      <c r="FGN36" s="66"/>
      <c r="FGO36" s="66"/>
      <c r="FGP36" s="66"/>
      <c r="FGQ36" s="66"/>
      <c r="FGR36" s="66"/>
      <c r="FGS36" s="66"/>
      <c r="FGT36" s="66"/>
      <c r="FGU36" s="66"/>
      <c r="FGV36" s="66"/>
      <c r="FGW36" s="66"/>
      <c r="FGX36" s="66"/>
      <c r="FGY36" s="66"/>
      <c r="FGZ36" s="66"/>
      <c r="FHA36" s="66"/>
      <c r="FHB36" s="66"/>
      <c r="FHC36" s="66"/>
      <c r="FHD36" s="66"/>
      <c r="FHE36" s="66"/>
      <c r="FHF36" s="66"/>
      <c r="FHG36" s="66"/>
      <c r="FHH36" s="66"/>
      <c r="FHI36" s="66"/>
      <c r="FHJ36" s="66"/>
      <c r="FHK36" s="66"/>
      <c r="FHL36" s="66"/>
      <c r="FHM36" s="66"/>
      <c r="FHN36" s="66"/>
      <c r="FHO36" s="66"/>
      <c r="FHP36" s="66"/>
      <c r="FHQ36" s="66"/>
      <c r="FHR36" s="66"/>
      <c r="FHS36" s="66"/>
      <c r="FHT36" s="66"/>
      <c r="FHU36" s="66"/>
      <c r="FHV36" s="66"/>
      <c r="FHW36" s="66"/>
      <c r="FHX36" s="66"/>
      <c r="FHY36" s="66"/>
      <c r="FHZ36" s="66"/>
      <c r="FIA36" s="66"/>
      <c r="FIB36" s="66"/>
      <c r="FIC36" s="66"/>
      <c r="FID36" s="66"/>
      <c r="FIE36" s="66"/>
      <c r="FIF36" s="66"/>
      <c r="FIG36" s="66"/>
      <c r="FIH36" s="66"/>
      <c r="FII36" s="66"/>
      <c r="FIJ36" s="66"/>
      <c r="FIK36" s="66"/>
      <c r="FIL36" s="66"/>
      <c r="FIM36" s="66"/>
      <c r="FIN36" s="66"/>
      <c r="FIO36" s="66"/>
      <c r="FIP36" s="66"/>
      <c r="FIQ36" s="66"/>
      <c r="FIR36" s="66"/>
      <c r="FIS36" s="66"/>
      <c r="FIT36" s="66"/>
      <c r="FIU36" s="66"/>
      <c r="FIV36" s="66"/>
      <c r="FIW36" s="66"/>
      <c r="FIX36" s="66"/>
      <c r="FIY36" s="66"/>
      <c r="FIZ36" s="66"/>
      <c r="FJA36" s="66"/>
      <c r="FJB36" s="66"/>
      <c r="FJC36" s="66"/>
      <c r="FJD36" s="66"/>
      <c r="FJE36" s="66"/>
      <c r="FJF36" s="66"/>
      <c r="FJG36" s="66"/>
      <c r="FJH36" s="66"/>
      <c r="FJI36" s="66"/>
      <c r="FJJ36" s="66"/>
      <c r="FJK36" s="66"/>
      <c r="FJL36" s="66"/>
      <c r="FJM36" s="66"/>
      <c r="FJN36" s="66"/>
      <c r="FJO36" s="66"/>
      <c r="FJP36" s="66"/>
      <c r="FJQ36" s="66"/>
      <c r="FJR36" s="66"/>
      <c r="FJS36" s="66"/>
      <c r="FJT36" s="66"/>
      <c r="FJU36" s="66"/>
      <c r="FJV36" s="66"/>
      <c r="FJW36" s="66"/>
      <c r="FJX36" s="66"/>
      <c r="FJY36" s="66"/>
      <c r="FJZ36" s="66"/>
      <c r="FKA36" s="66"/>
      <c r="FKB36" s="66"/>
      <c r="FKC36" s="66"/>
      <c r="FKD36" s="66"/>
      <c r="FKE36" s="66"/>
      <c r="FKF36" s="66"/>
      <c r="FKG36" s="66"/>
      <c r="FKH36" s="66"/>
      <c r="FKI36" s="66"/>
      <c r="FKJ36" s="66"/>
      <c r="FKK36" s="66"/>
      <c r="FKL36" s="66"/>
      <c r="FKM36" s="66"/>
      <c r="FKN36" s="66"/>
      <c r="FKO36" s="66"/>
      <c r="FKP36" s="66"/>
      <c r="FKQ36" s="66"/>
      <c r="FKR36" s="66"/>
      <c r="FKS36" s="66"/>
      <c r="FKT36" s="66"/>
      <c r="FKU36" s="66"/>
      <c r="FKV36" s="66"/>
      <c r="FKW36" s="66"/>
      <c r="FKX36" s="66"/>
      <c r="FKY36" s="66"/>
      <c r="FKZ36" s="66"/>
      <c r="FLA36" s="66"/>
      <c r="FLB36" s="66"/>
      <c r="FLC36" s="66"/>
      <c r="FLD36" s="66"/>
      <c r="FLE36" s="66"/>
      <c r="FLF36" s="66"/>
      <c r="FLG36" s="66"/>
      <c r="FLH36" s="66"/>
      <c r="FLI36" s="66"/>
      <c r="FLJ36" s="66"/>
      <c r="FLK36" s="66"/>
      <c r="FLL36" s="66"/>
      <c r="FLM36" s="66"/>
      <c r="FLN36" s="66"/>
      <c r="FLO36" s="66"/>
      <c r="FLP36" s="66"/>
      <c r="FLQ36" s="66"/>
      <c r="FLR36" s="66"/>
      <c r="FLS36" s="66"/>
      <c r="FLT36" s="66"/>
      <c r="FLU36" s="66"/>
      <c r="FLV36" s="66"/>
      <c r="FLW36" s="66"/>
      <c r="FLX36" s="66"/>
      <c r="FLY36" s="66"/>
      <c r="FLZ36" s="66"/>
      <c r="FMA36" s="66"/>
      <c r="FMB36" s="66"/>
      <c r="FMC36" s="66"/>
      <c r="FMD36" s="66"/>
      <c r="FME36" s="66"/>
      <c r="FMF36" s="66"/>
      <c r="FMG36" s="66"/>
      <c r="FMH36" s="66"/>
      <c r="FMI36" s="66"/>
      <c r="FMJ36" s="66"/>
      <c r="FMK36" s="66"/>
      <c r="FML36" s="66"/>
      <c r="FMM36" s="66"/>
      <c r="FMN36" s="66"/>
      <c r="FMO36" s="66"/>
      <c r="FMP36" s="66"/>
      <c r="FMQ36" s="66"/>
      <c r="FMR36" s="66"/>
      <c r="FMS36" s="66"/>
      <c r="FMT36" s="66"/>
      <c r="FMU36" s="66"/>
      <c r="FMV36" s="66"/>
      <c r="FMW36" s="66"/>
      <c r="FMX36" s="66"/>
      <c r="FMY36" s="66"/>
      <c r="FMZ36" s="66"/>
      <c r="FNA36" s="66"/>
      <c r="FNB36" s="66"/>
      <c r="FNC36" s="66"/>
      <c r="FND36" s="66"/>
      <c r="FNE36" s="66"/>
      <c r="FNF36" s="66"/>
      <c r="FNG36" s="66"/>
      <c r="FNH36" s="66"/>
      <c r="FNI36" s="66"/>
      <c r="FNJ36" s="66"/>
      <c r="FNK36" s="66"/>
      <c r="FNL36" s="66"/>
      <c r="FNM36" s="66"/>
      <c r="FNN36" s="66"/>
      <c r="FNO36" s="66"/>
      <c r="FNP36" s="66"/>
      <c r="FNQ36" s="66"/>
      <c r="FNR36" s="66"/>
      <c r="FNS36" s="66"/>
      <c r="FNT36" s="66"/>
      <c r="FNU36" s="66"/>
      <c r="FNV36" s="66"/>
      <c r="FNW36" s="66"/>
      <c r="FNX36" s="66"/>
      <c r="FNY36" s="66"/>
      <c r="FNZ36" s="66"/>
      <c r="FOA36" s="66"/>
      <c r="FOB36" s="66"/>
      <c r="FOC36" s="66"/>
      <c r="FOD36" s="66"/>
      <c r="FOE36" s="66"/>
      <c r="FOF36" s="66"/>
      <c r="FOG36" s="66"/>
      <c r="FOH36" s="66"/>
      <c r="FOI36" s="66"/>
      <c r="FOJ36" s="66"/>
      <c r="FOK36" s="66"/>
      <c r="FOL36" s="66"/>
      <c r="FOM36" s="66"/>
      <c r="FON36" s="66"/>
      <c r="FOO36" s="66"/>
      <c r="FOP36" s="66"/>
      <c r="FOQ36" s="66"/>
      <c r="FOR36" s="66"/>
      <c r="FOS36" s="66"/>
      <c r="FOT36" s="66"/>
      <c r="FOU36" s="66"/>
      <c r="FOV36" s="66"/>
      <c r="FOW36" s="66"/>
      <c r="FOX36" s="66"/>
      <c r="FOY36" s="66"/>
      <c r="FOZ36" s="66"/>
      <c r="FPA36" s="66"/>
      <c r="FPB36" s="66"/>
      <c r="FPC36" s="66"/>
      <c r="FPD36" s="66"/>
      <c r="FPE36" s="66"/>
      <c r="FPF36" s="66"/>
      <c r="FPG36" s="66"/>
      <c r="FPH36" s="66"/>
      <c r="FPI36" s="66"/>
      <c r="FPJ36" s="66"/>
      <c r="FPK36" s="66"/>
      <c r="FPL36" s="66"/>
      <c r="FPM36" s="66"/>
      <c r="FPN36" s="66"/>
      <c r="FPO36" s="66"/>
      <c r="FPP36" s="66"/>
      <c r="FPQ36" s="66"/>
      <c r="FPR36" s="66"/>
      <c r="FPS36" s="66"/>
      <c r="FPT36" s="66"/>
      <c r="FPU36" s="66"/>
      <c r="FPV36" s="66"/>
      <c r="FPW36" s="66"/>
      <c r="FPX36" s="66"/>
      <c r="FPY36" s="66"/>
      <c r="FPZ36" s="66"/>
      <c r="FQA36" s="66"/>
      <c r="FQB36" s="66"/>
      <c r="FQC36" s="66"/>
      <c r="FQD36" s="66"/>
      <c r="FQE36" s="66"/>
      <c r="FQF36" s="66"/>
      <c r="FQG36" s="66"/>
      <c r="FQH36" s="66"/>
      <c r="FQI36" s="66"/>
      <c r="FQJ36" s="66"/>
      <c r="FQK36" s="66"/>
      <c r="FQL36" s="66"/>
      <c r="FQM36" s="66"/>
      <c r="FQN36" s="66"/>
      <c r="FQO36" s="66"/>
      <c r="FQP36" s="66"/>
      <c r="FQQ36" s="66"/>
      <c r="FQR36" s="66"/>
      <c r="FQS36" s="66"/>
      <c r="FQT36" s="66"/>
      <c r="FQU36" s="66"/>
      <c r="FQV36" s="66"/>
      <c r="FQW36" s="66"/>
      <c r="FQX36" s="66"/>
      <c r="FQY36" s="66"/>
      <c r="FQZ36" s="66"/>
      <c r="FRA36" s="66"/>
      <c r="FRB36" s="66"/>
      <c r="FRC36" s="66"/>
      <c r="FRD36" s="66"/>
      <c r="FRE36" s="66"/>
      <c r="FRF36" s="66"/>
      <c r="FRG36" s="66"/>
      <c r="FRH36" s="66"/>
      <c r="FRI36" s="66"/>
      <c r="FRJ36" s="66"/>
      <c r="FRK36" s="66"/>
      <c r="FRL36" s="66"/>
      <c r="FRM36" s="66"/>
      <c r="FRN36" s="66"/>
      <c r="FRO36" s="66"/>
      <c r="FRP36" s="66"/>
      <c r="FRQ36" s="66"/>
      <c r="FRR36" s="66"/>
      <c r="FRS36" s="66"/>
      <c r="FRT36" s="66"/>
      <c r="FRU36" s="66"/>
      <c r="FRV36" s="66"/>
      <c r="FRW36" s="66"/>
      <c r="FRX36" s="66"/>
      <c r="FRY36" s="66"/>
      <c r="FRZ36" s="66"/>
      <c r="FSA36" s="66"/>
      <c r="FSB36" s="66"/>
      <c r="FSC36" s="66"/>
      <c r="FSD36" s="66"/>
      <c r="FSE36" s="66"/>
      <c r="FSF36" s="66"/>
      <c r="FSG36" s="66"/>
      <c r="FSH36" s="66"/>
      <c r="FSI36" s="66"/>
      <c r="FSJ36" s="66"/>
      <c r="FSK36" s="66"/>
      <c r="FSL36" s="66"/>
      <c r="FSM36" s="66"/>
      <c r="FSN36" s="66"/>
      <c r="FSO36" s="66"/>
      <c r="FSP36" s="66"/>
      <c r="FSQ36" s="66"/>
      <c r="FSR36" s="66"/>
      <c r="FSS36" s="66"/>
      <c r="FST36" s="66"/>
      <c r="FSU36" s="66"/>
      <c r="FSV36" s="66"/>
      <c r="FSW36" s="66"/>
      <c r="FSX36" s="66"/>
      <c r="FSY36" s="66"/>
      <c r="FSZ36" s="66"/>
      <c r="FTA36" s="66"/>
      <c r="FTB36" s="66"/>
      <c r="FTC36" s="66"/>
      <c r="FTD36" s="66"/>
      <c r="FTE36" s="66"/>
      <c r="FTF36" s="66"/>
      <c r="FTG36" s="66"/>
      <c r="FTH36" s="66"/>
      <c r="FTI36" s="66"/>
      <c r="FTJ36" s="66"/>
      <c r="FTK36" s="66"/>
      <c r="FTL36" s="66"/>
      <c r="FTM36" s="66"/>
      <c r="FTN36" s="66"/>
      <c r="FTO36" s="66"/>
      <c r="FTP36" s="66"/>
      <c r="FTQ36" s="66"/>
      <c r="FTR36" s="66"/>
      <c r="FTS36" s="66"/>
      <c r="FTT36" s="66"/>
      <c r="FTU36" s="66"/>
      <c r="FTV36" s="66"/>
      <c r="FTW36" s="66"/>
      <c r="FTX36" s="66"/>
      <c r="FTY36" s="66"/>
      <c r="FTZ36" s="66"/>
      <c r="FUA36" s="66"/>
      <c r="FUB36" s="66"/>
      <c r="FUC36" s="66"/>
      <c r="FUD36" s="66"/>
      <c r="FUE36" s="66"/>
      <c r="FUF36" s="66"/>
      <c r="FUG36" s="66"/>
      <c r="FUH36" s="66"/>
      <c r="FUI36" s="66"/>
      <c r="FUJ36" s="66"/>
      <c r="FUK36" s="66"/>
      <c r="FUL36" s="66"/>
      <c r="FUM36" s="66"/>
      <c r="FUN36" s="66"/>
      <c r="FUO36" s="66"/>
      <c r="FUP36" s="66"/>
      <c r="FUQ36" s="66"/>
      <c r="FUR36" s="66"/>
      <c r="FUS36" s="66"/>
      <c r="FUT36" s="66"/>
      <c r="FUU36" s="66"/>
      <c r="FUV36" s="66"/>
      <c r="FUW36" s="66"/>
      <c r="FUX36" s="66"/>
      <c r="FUY36" s="66"/>
      <c r="FUZ36" s="66"/>
      <c r="FVA36" s="66"/>
      <c r="FVB36" s="66"/>
      <c r="FVC36" s="66"/>
      <c r="FVD36" s="66"/>
      <c r="FVE36" s="66"/>
      <c r="FVF36" s="66"/>
      <c r="FVG36" s="66"/>
      <c r="FVH36" s="66"/>
      <c r="FVI36" s="66"/>
      <c r="FVJ36" s="66"/>
      <c r="FVK36" s="66"/>
      <c r="FVL36" s="66"/>
      <c r="FVM36" s="66"/>
      <c r="FVN36" s="66"/>
      <c r="FVO36" s="66"/>
      <c r="FVP36" s="66"/>
      <c r="FVQ36" s="66"/>
      <c r="FVR36" s="66"/>
      <c r="FVS36" s="66"/>
      <c r="FVT36" s="66"/>
      <c r="FVU36" s="66"/>
      <c r="FVV36" s="66"/>
      <c r="FVW36" s="66"/>
      <c r="FVX36" s="66"/>
      <c r="FVY36" s="66"/>
      <c r="FVZ36" s="66"/>
      <c r="FWA36" s="66"/>
      <c r="FWB36" s="66"/>
      <c r="FWC36" s="66"/>
      <c r="FWD36" s="66"/>
      <c r="FWE36" s="66"/>
      <c r="FWF36" s="66"/>
      <c r="FWG36" s="66"/>
      <c r="FWH36" s="66"/>
      <c r="FWI36" s="66"/>
      <c r="FWJ36" s="66"/>
      <c r="FWK36" s="66"/>
      <c r="FWL36" s="66"/>
      <c r="FWM36" s="66"/>
      <c r="FWN36" s="66"/>
      <c r="FWO36" s="66"/>
      <c r="FWP36" s="66"/>
      <c r="FWQ36" s="66"/>
      <c r="FWR36" s="66"/>
      <c r="FWS36" s="66"/>
      <c r="FWT36" s="66"/>
      <c r="FWU36" s="66"/>
      <c r="FWV36" s="66"/>
      <c r="FWW36" s="66"/>
      <c r="FWX36" s="66"/>
      <c r="FWY36" s="66"/>
      <c r="FWZ36" s="66"/>
      <c r="FXA36" s="66"/>
      <c r="FXB36" s="66"/>
      <c r="FXC36" s="66"/>
      <c r="FXD36" s="66"/>
      <c r="FXE36" s="66"/>
      <c r="FXF36" s="66"/>
      <c r="FXG36" s="66"/>
      <c r="FXH36" s="66"/>
      <c r="FXI36" s="66"/>
      <c r="FXJ36" s="66"/>
      <c r="FXK36" s="66"/>
      <c r="FXL36" s="66"/>
      <c r="FXM36" s="66"/>
      <c r="FXN36" s="66"/>
      <c r="FXO36" s="66"/>
      <c r="FXP36" s="66"/>
      <c r="FXQ36" s="66"/>
      <c r="FXR36" s="66"/>
      <c r="FXS36" s="66"/>
      <c r="FXT36" s="66"/>
      <c r="FXU36" s="66"/>
      <c r="FXV36" s="66"/>
      <c r="FXW36" s="66"/>
      <c r="FXX36" s="66"/>
      <c r="FXY36" s="66"/>
      <c r="FXZ36" s="66"/>
      <c r="FYA36" s="66"/>
      <c r="FYB36" s="66"/>
      <c r="FYC36" s="66"/>
      <c r="FYD36" s="66"/>
      <c r="FYE36" s="66"/>
      <c r="FYF36" s="66"/>
      <c r="FYG36" s="66"/>
      <c r="FYH36" s="66"/>
      <c r="FYI36" s="66"/>
      <c r="FYJ36" s="66"/>
      <c r="FYK36" s="66"/>
      <c r="FYL36" s="66"/>
      <c r="FYM36" s="66"/>
      <c r="FYN36" s="66"/>
      <c r="FYO36" s="66"/>
      <c r="FYP36" s="66"/>
      <c r="FYQ36" s="66"/>
      <c r="FYR36" s="66"/>
      <c r="FYS36" s="66"/>
      <c r="FYT36" s="66"/>
      <c r="FYU36" s="66"/>
      <c r="FYV36" s="66"/>
      <c r="FYW36" s="66"/>
      <c r="FYX36" s="66"/>
      <c r="FYY36" s="66"/>
      <c r="FYZ36" s="66"/>
      <c r="FZA36" s="66"/>
      <c r="FZB36" s="66"/>
      <c r="FZC36" s="66"/>
      <c r="FZD36" s="66"/>
      <c r="FZE36" s="66"/>
      <c r="FZF36" s="66"/>
      <c r="FZG36" s="66"/>
      <c r="FZH36" s="66"/>
      <c r="FZI36" s="66"/>
      <c r="FZJ36" s="66"/>
      <c r="FZK36" s="66"/>
      <c r="FZL36" s="66"/>
      <c r="FZM36" s="66"/>
      <c r="FZN36" s="66"/>
      <c r="FZO36" s="66"/>
      <c r="FZP36" s="66"/>
      <c r="FZQ36" s="66"/>
      <c r="FZR36" s="66"/>
      <c r="FZS36" s="66"/>
      <c r="FZT36" s="66"/>
      <c r="FZU36" s="66"/>
      <c r="FZV36" s="66"/>
      <c r="FZW36" s="66"/>
      <c r="FZX36" s="66"/>
      <c r="FZY36" s="66"/>
      <c r="FZZ36" s="66"/>
      <c r="GAA36" s="66"/>
      <c r="GAB36" s="66"/>
      <c r="GAC36" s="66"/>
      <c r="GAD36" s="66"/>
      <c r="GAE36" s="66"/>
      <c r="GAF36" s="66"/>
      <c r="GAG36" s="66"/>
      <c r="GAH36" s="66"/>
      <c r="GAI36" s="66"/>
      <c r="GAJ36" s="66"/>
      <c r="GAK36" s="66"/>
      <c r="GAL36" s="66"/>
      <c r="GAM36" s="66"/>
      <c r="GAN36" s="66"/>
      <c r="GAO36" s="66"/>
      <c r="GAP36" s="66"/>
      <c r="GAQ36" s="66"/>
      <c r="GAR36" s="66"/>
      <c r="GAS36" s="66"/>
      <c r="GAT36" s="66"/>
      <c r="GAU36" s="66"/>
      <c r="GAV36" s="66"/>
      <c r="GAW36" s="66"/>
      <c r="GAX36" s="66"/>
      <c r="GAY36" s="66"/>
      <c r="GAZ36" s="66"/>
      <c r="GBA36" s="66"/>
      <c r="GBB36" s="66"/>
      <c r="GBC36" s="66"/>
      <c r="GBD36" s="66"/>
      <c r="GBE36" s="66"/>
      <c r="GBF36" s="66"/>
      <c r="GBG36" s="66"/>
      <c r="GBH36" s="66"/>
      <c r="GBI36" s="66"/>
      <c r="GBJ36" s="66"/>
      <c r="GBK36" s="66"/>
      <c r="GBL36" s="66"/>
      <c r="GBM36" s="66"/>
      <c r="GBN36" s="66"/>
      <c r="GBO36" s="66"/>
      <c r="GBP36" s="66"/>
      <c r="GBQ36" s="66"/>
      <c r="GBR36" s="66"/>
      <c r="GBS36" s="66"/>
      <c r="GBT36" s="66"/>
      <c r="GBU36" s="66"/>
      <c r="GBV36" s="66"/>
      <c r="GBW36" s="66"/>
      <c r="GBX36" s="66"/>
      <c r="GBY36" s="66"/>
      <c r="GBZ36" s="66"/>
      <c r="GCA36" s="66"/>
      <c r="GCB36" s="66"/>
      <c r="GCC36" s="66"/>
      <c r="GCD36" s="66"/>
      <c r="GCE36" s="66"/>
      <c r="GCF36" s="66"/>
      <c r="GCG36" s="66"/>
      <c r="GCH36" s="66"/>
      <c r="GCI36" s="66"/>
      <c r="GCJ36" s="66"/>
      <c r="GCK36" s="66"/>
      <c r="GCL36" s="66"/>
      <c r="GCM36" s="66"/>
      <c r="GCN36" s="66"/>
      <c r="GCO36" s="66"/>
      <c r="GCP36" s="66"/>
      <c r="GCQ36" s="66"/>
      <c r="GCR36" s="66"/>
      <c r="GCS36" s="66"/>
      <c r="GCT36" s="66"/>
      <c r="GCU36" s="66"/>
      <c r="GCV36" s="66"/>
      <c r="GCW36" s="66"/>
      <c r="GCX36" s="66"/>
      <c r="GCY36" s="66"/>
      <c r="GCZ36" s="66"/>
      <c r="GDA36" s="66"/>
      <c r="GDB36" s="66"/>
      <c r="GDC36" s="66"/>
      <c r="GDD36" s="66"/>
      <c r="GDE36" s="66"/>
      <c r="GDF36" s="66"/>
      <c r="GDG36" s="66"/>
      <c r="GDH36" s="66"/>
      <c r="GDI36" s="66"/>
      <c r="GDJ36" s="66"/>
      <c r="GDK36" s="66"/>
      <c r="GDL36" s="66"/>
      <c r="GDM36" s="66"/>
      <c r="GDN36" s="66"/>
      <c r="GDO36" s="66"/>
      <c r="GDP36" s="66"/>
      <c r="GDQ36" s="66"/>
      <c r="GDR36" s="66"/>
      <c r="GDS36" s="66"/>
      <c r="GDT36" s="66"/>
      <c r="GDU36" s="66"/>
      <c r="GDV36" s="66"/>
      <c r="GDW36" s="66"/>
      <c r="GDX36" s="66"/>
      <c r="GDY36" s="66"/>
      <c r="GDZ36" s="66"/>
      <c r="GEA36" s="66"/>
      <c r="GEB36" s="66"/>
      <c r="GEC36" s="66"/>
      <c r="GED36" s="66"/>
      <c r="GEE36" s="66"/>
      <c r="GEF36" s="66"/>
      <c r="GEG36" s="66"/>
      <c r="GEH36" s="66"/>
      <c r="GEI36" s="66"/>
      <c r="GEJ36" s="66"/>
      <c r="GEK36" s="66"/>
      <c r="GEL36" s="66"/>
      <c r="GEM36" s="66"/>
      <c r="GEN36" s="66"/>
      <c r="GEO36" s="66"/>
      <c r="GEP36" s="66"/>
      <c r="GEQ36" s="66"/>
      <c r="GER36" s="66"/>
      <c r="GES36" s="66"/>
      <c r="GET36" s="66"/>
      <c r="GEU36" s="66"/>
      <c r="GEV36" s="66"/>
      <c r="GEW36" s="66"/>
      <c r="GEX36" s="66"/>
      <c r="GEY36" s="66"/>
      <c r="GEZ36" s="66"/>
      <c r="GFA36" s="66"/>
      <c r="GFB36" s="66"/>
      <c r="GFC36" s="66"/>
      <c r="GFD36" s="66"/>
      <c r="GFE36" s="66"/>
      <c r="GFF36" s="66"/>
      <c r="GFG36" s="66"/>
      <c r="GFH36" s="66"/>
      <c r="GFI36" s="66"/>
      <c r="GFJ36" s="66"/>
      <c r="GFK36" s="66"/>
      <c r="GFL36" s="66"/>
      <c r="GFM36" s="66"/>
      <c r="GFN36" s="66"/>
      <c r="GFO36" s="66"/>
      <c r="GFP36" s="66"/>
      <c r="GFQ36" s="66"/>
      <c r="GFR36" s="66"/>
      <c r="GFS36" s="66"/>
      <c r="GFT36" s="66"/>
      <c r="GFU36" s="66"/>
      <c r="GFV36" s="66"/>
      <c r="GFW36" s="66"/>
      <c r="GFX36" s="66"/>
      <c r="GFY36" s="66"/>
      <c r="GFZ36" s="66"/>
      <c r="GGA36" s="66"/>
      <c r="GGB36" s="66"/>
      <c r="GGC36" s="66"/>
      <c r="GGD36" s="66"/>
      <c r="GGE36" s="66"/>
      <c r="GGF36" s="66"/>
      <c r="GGG36" s="66"/>
      <c r="GGH36" s="66"/>
      <c r="GGI36" s="66"/>
      <c r="GGJ36" s="66"/>
      <c r="GGK36" s="66"/>
      <c r="GGL36" s="66"/>
      <c r="GGM36" s="66"/>
      <c r="GGN36" s="66"/>
      <c r="GGO36" s="66"/>
      <c r="GGP36" s="66"/>
      <c r="GGQ36" s="66"/>
      <c r="GGR36" s="66"/>
      <c r="GGS36" s="66"/>
      <c r="GGT36" s="66"/>
      <c r="GGU36" s="66"/>
      <c r="GGV36" s="66"/>
      <c r="GGW36" s="66"/>
      <c r="GGX36" s="66"/>
      <c r="GGY36" s="66"/>
      <c r="GGZ36" s="66"/>
      <c r="GHA36" s="66"/>
      <c r="GHB36" s="66"/>
      <c r="GHC36" s="66"/>
      <c r="GHD36" s="66"/>
      <c r="GHE36" s="66"/>
      <c r="GHF36" s="66"/>
      <c r="GHG36" s="66"/>
      <c r="GHH36" s="66"/>
      <c r="GHI36" s="66"/>
      <c r="GHJ36" s="66"/>
      <c r="GHK36" s="66"/>
      <c r="GHL36" s="66"/>
      <c r="GHM36" s="66"/>
      <c r="GHN36" s="66"/>
      <c r="GHO36" s="66"/>
      <c r="GHP36" s="66"/>
      <c r="GHQ36" s="66"/>
      <c r="GHR36" s="66"/>
      <c r="GHS36" s="66"/>
      <c r="GHT36" s="66"/>
      <c r="GHU36" s="66"/>
      <c r="GHV36" s="66"/>
      <c r="GHW36" s="66"/>
      <c r="GHX36" s="66"/>
      <c r="GHY36" s="66"/>
      <c r="GHZ36" s="66"/>
      <c r="GIA36" s="66"/>
      <c r="GIB36" s="66"/>
      <c r="GIC36" s="66"/>
      <c r="GID36" s="66"/>
      <c r="GIE36" s="66"/>
      <c r="GIF36" s="66"/>
      <c r="GIG36" s="66"/>
      <c r="GIH36" s="66"/>
      <c r="GII36" s="66"/>
      <c r="GIJ36" s="66"/>
      <c r="GIK36" s="66"/>
      <c r="GIL36" s="66"/>
      <c r="GIM36" s="66"/>
      <c r="GIN36" s="66"/>
      <c r="GIO36" s="66"/>
      <c r="GIP36" s="66"/>
      <c r="GIQ36" s="66"/>
      <c r="GIR36" s="66"/>
      <c r="GIS36" s="66"/>
      <c r="GIT36" s="66"/>
      <c r="GIU36" s="66"/>
      <c r="GIV36" s="66"/>
      <c r="GIW36" s="66"/>
      <c r="GIX36" s="66"/>
      <c r="GIY36" s="66"/>
      <c r="GIZ36" s="66"/>
      <c r="GJA36" s="66"/>
      <c r="GJB36" s="66"/>
      <c r="GJC36" s="66"/>
      <c r="GJD36" s="66"/>
      <c r="GJE36" s="66"/>
      <c r="GJF36" s="66"/>
      <c r="GJG36" s="66"/>
      <c r="GJH36" s="66"/>
      <c r="GJI36" s="66"/>
      <c r="GJJ36" s="66"/>
      <c r="GJK36" s="66"/>
      <c r="GJL36" s="66"/>
      <c r="GJM36" s="66"/>
      <c r="GJN36" s="66"/>
      <c r="GJO36" s="66"/>
      <c r="GJP36" s="66"/>
      <c r="GJQ36" s="66"/>
      <c r="GJR36" s="66"/>
      <c r="GJS36" s="66"/>
      <c r="GJT36" s="66"/>
      <c r="GJU36" s="66"/>
      <c r="GJV36" s="66"/>
      <c r="GJW36" s="66"/>
      <c r="GJX36" s="66"/>
      <c r="GJY36" s="66"/>
      <c r="GJZ36" s="66"/>
      <c r="GKA36" s="66"/>
      <c r="GKB36" s="66"/>
      <c r="GKC36" s="66"/>
      <c r="GKD36" s="66"/>
      <c r="GKE36" s="66"/>
      <c r="GKF36" s="66"/>
      <c r="GKG36" s="66"/>
      <c r="GKH36" s="66"/>
      <c r="GKI36" s="66"/>
      <c r="GKJ36" s="66"/>
      <c r="GKK36" s="66"/>
      <c r="GKL36" s="66"/>
      <c r="GKM36" s="66"/>
      <c r="GKN36" s="66"/>
      <c r="GKO36" s="66"/>
      <c r="GKP36" s="66"/>
      <c r="GKQ36" s="66"/>
      <c r="GKR36" s="66"/>
      <c r="GKS36" s="66"/>
      <c r="GKT36" s="66"/>
      <c r="GKU36" s="66"/>
      <c r="GKV36" s="66"/>
      <c r="GKW36" s="66"/>
      <c r="GKX36" s="66"/>
      <c r="GKY36" s="66"/>
      <c r="GKZ36" s="66"/>
      <c r="GLA36" s="66"/>
      <c r="GLB36" s="66"/>
      <c r="GLC36" s="66"/>
      <c r="GLD36" s="66"/>
      <c r="GLE36" s="66"/>
      <c r="GLF36" s="66"/>
      <c r="GLG36" s="66"/>
      <c r="GLH36" s="66"/>
      <c r="GLI36" s="66"/>
      <c r="GLJ36" s="66"/>
      <c r="GLK36" s="66"/>
      <c r="GLL36" s="66"/>
      <c r="GLM36" s="66"/>
      <c r="GLN36" s="66"/>
      <c r="GLO36" s="66"/>
      <c r="GLP36" s="66"/>
      <c r="GLQ36" s="66"/>
      <c r="GLR36" s="66"/>
      <c r="GLS36" s="66"/>
      <c r="GLT36" s="66"/>
      <c r="GLU36" s="66"/>
      <c r="GLV36" s="66"/>
      <c r="GLW36" s="66"/>
      <c r="GLX36" s="66"/>
      <c r="GLY36" s="66"/>
      <c r="GLZ36" s="66"/>
      <c r="GMA36" s="66"/>
      <c r="GMB36" s="66"/>
      <c r="GMC36" s="66"/>
      <c r="GMD36" s="66"/>
      <c r="GME36" s="66"/>
      <c r="GMF36" s="66"/>
      <c r="GMG36" s="66"/>
      <c r="GMH36" s="66"/>
      <c r="GMI36" s="66"/>
      <c r="GMJ36" s="66"/>
      <c r="GMK36" s="66"/>
      <c r="GML36" s="66"/>
      <c r="GMM36" s="66"/>
      <c r="GMN36" s="66"/>
      <c r="GMO36" s="66"/>
      <c r="GMP36" s="66"/>
      <c r="GMQ36" s="66"/>
      <c r="GMR36" s="66"/>
      <c r="GMS36" s="66"/>
      <c r="GMT36" s="66"/>
      <c r="GMU36" s="66"/>
      <c r="GMV36" s="66"/>
      <c r="GMW36" s="66"/>
      <c r="GMX36" s="66"/>
      <c r="GMY36" s="66"/>
      <c r="GMZ36" s="66"/>
      <c r="GNA36" s="66"/>
      <c r="GNB36" s="66"/>
      <c r="GNC36" s="66"/>
      <c r="GND36" s="66"/>
      <c r="GNE36" s="66"/>
      <c r="GNF36" s="66"/>
      <c r="GNG36" s="66"/>
      <c r="GNH36" s="66"/>
      <c r="GNI36" s="66"/>
      <c r="GNJ36" s="66"/>
      <c r="GNK36" s="66"/>
      <c r="GNL36" s="66"/>
      <c r="GNM36" s="66"/>
      <c r="GNN36" s="66"/>
      <c r="GNO36" s="66"/>
      <c r="GNP36" s="66"/>
      <c r="GNQ36" s="66"/>
      <c r="GNR36" s="66"/>
      <c r="GNS36" s="66"/>
      <c r="GNT36" s="66"/>
      <c r="GNU36" s="66"/>
      <c r="GNV36" s="66"/>
      <c r="GNW36" s="66"/>
      <c r="GNX36" s="66"/>
      <c r="GNY36" s="66"/>
      <c r="GNZ36" s="66"/>
      <c r="GOA36" s="66"/>
      <c r="GOB36" s="66"/>
      <c r="GOC36" s="66"/>
      <c r="GOD36" s="66"/>
      <c r="GOE36" s="66"/>
      <c r="GOF36" s="66"/>
      <c r="GOG36" s="66"/>
      <c r="GOH36" s="66"/>
      <c r="GOI36" s="66"/>
      <c r="GOJ36" s="66"/>
      <c r="GOK36" s="66"/>
      <c r="GOL36" s="66"/>
      <c r="GOM36" s="66"/>
      <c r="GON36" s="66"/>
      <c r="GOO36" s="66"/>
      <c r="GOP36" s="66"/>
      <c r="GOQ36" s="66"/>
      <c r="GOR36" s="66"/>
      <c r="GOS36" s="66"/>
      <c r="GOT36" s="66"/>
      <c r="GOU36" s="66"/>
      <c r="GOV36" s="66"/>
      <c r="GOW36" s="66"/>
      <c r="GOX36" s="66"/>
      <c r="GOY36" s="66"/>
      <c r="GOZ36" s="66"/>
      <c r="GPA36" s="66"/>
      <c r="GPB36" s="66"/>
      <c r="GPC36" s="66"/>
      <c r="GPD36" s="66"/>
      <c r="GPE36" s="66"/>
      <c r="GPF36" s="66"/>
      <c r="GPG36" s="66"/>
      <c r="GPH36" s="66"/>
      <c r="GPI36" s="66"/>
      <c r="GPJ36" s="66"/>
      <c r="GPK36" s="66"/>
      <c r="GPL36" s="66"/>
      <c r="GPM36" s="66"/>
      <c r="GPN36" s="66"/>
      <c r="GPO36" s="66"/>
      <c r="GPP36" s="66"/>
      <c r="GPQ36" s="66"/>
      <c r="GPR36" s="66"/>
      <c r="GPS36" s="66"/>
      <c r="GPT36" s="66"/>
      <c r="GPU36" s="66"/>
      <c r="GPV36" s="66"/>
      <c r="GPW36" s="66"/>
      <c r="GPX36" s="66"/>
      <c r="GPY36" s="66"/>
      <c r="GPZ36" s="66"/>
      <c r="GQA36" s="66"/>
      <c r="GQB36" s="66"/>
      <c r="GQC36" s="66"/>
      <c r="GQD36" s="66"/>
      <c r="GQE36" s="66"/>
      <c r="GQF36" s="66"/>
      <c r="GQG36" s="66"/>
      <c r="GQH36" s="66"/>
      <c r="GQI36" s="66"/>
      <c r="GQJ36" s="66"/>
      <c r="GQK36" s="66"/>
      <c r="GQL36" s="66"/>
      <c r="GQM36" s="66"/>
      <c r="GQN36" s="66"/>
      <c r="GQO36" s="66"/>
      <c r="GQP36" s="66"/>
      <c r="GQQ36" s="66"/>
      <c r="GQR36" s="66"/>
      <c r="GQS36" s="66"/>
      <c r="GQT36" s="66"/>
      <c r="GQU36" s="66"/>
      <c r="GQV36" s="66"/>
      <c r="GQW36" s="66"/>
      <c r="GQX36" s="66"/>
      <c r="GQY36" s="66"/>
      <c r="GQZ36" s="66"/>
      <c r="GRA36" s="66"/>
      <c r="GRB36" s="66"/>
      <c r="GRC36" s="66"/>
      <c r="GRD36" s="66"/>
      <c r="GRE36" s="66"/>
      <c r="GRF36" s="66"/>
      <c r="GRG36" s="66"/>
      <c r="GRH36" s="66"/>
      <c r="GRI36" s="66"/>
      <c r="GRJ36" s="66"/>
      <c r="GRK36" s="66"/>
      <c r="GRL36" s="66"/>
      <c r="GRM36" s="66"/>
      <c r="GRN36" s="66"/>
      <c r="GRO36" s="66"/>
      <c r="GRP36" s="66"/>
      <c r="GRQ36" s="66"/>
      <c r="GRR36" s="66"/>
      <c r="GRS36" s="66"/>
      <c r="GRT36" s="66"/>
      <c r="GRU36" s="66"/>
      <c r="GRV36" s="66"/>
      <c r="GRW36" s="66"/>
      <c r="GRX36" s="66"/>
      <c r="GRY36" s="66"/>
      <c r="GRZ36" s="66"/>
      <c r="GSA36" s="66"/>
      <c r="GSB36" s="66"/>
      <c r="GSC36" s="66"/>
      <c r="GSD36" s="66"/>
      <c r="GSE36" s="66"/>
      <c r="GSF36" s="66"/>
      <c r="GSG36" s="66"/>
      <c r="GSH36" s="66"/>
      <c r="GSI36" s="66"/>
      <c r="GSJ36" s="66"/>
      <c r="GSK36" s="66"/>
      <c r="GSL36" s="66"/>
      <c r="GSM36" s="66"/>
      <c r="GSN36" s="66"/>
      <c r="GSO36" s="66"/>
      <c r="GSP36" s="66"/>
      <c r="GSQ36" s="66"/>
      <c r="GSR36" s="66"/>
      <c r="GSS36" s="66"/>
      <c r="GST36" s="66"/>
      <c r="GSU36" s="66"/>
      <c r="GSV36" s="66"/>
      <c r="GSW36" s="66"/>
      <c r="GSX36" s="66"/>
      <c r="GSY36" s="66"/>
      <c r="GSZ36" s="66"/>
      <c r="GTA36" s="66"/>
      <c r="GTB36" s="66"/>
      <c r="GTC36" s="66"/>
      <c r="GTD36" s="66"/>
      <c r="GTE36" s="66"/>
      <c r="GTF36" s="66"/>
      <c r="GTG36" s="66"/>
      <c r="GTH36" s="66"/>
      <c r="GTI36" s="66"/>
      <c r="GTJ36" s="66"/>
      <c r="GTK36" s="66"/>
      <c r="GTL36" s="66"/>
      <c r="GTM36" s="66"/>
      <c r="GTN36" s="66"/>
      <c r="GTO36" s="66"/>
      <c r="GTP36" s="66"/>
      <c r="GTQ36" s="66"/>
      <c r="GTR36" s="66"/>
      <c r="GTS36" s="66"/>
      <c r="GTT36" s="66"/>
      <c r="GTU36" s="66"/>
      <c r="GTV36" s="66"/>
      <c r="GTW36" s="66"/>
      <c r="GTX36" s="66"/>
      <c r="GTY36" s="66"/>
      <c r="GTZ36" s="66"/>
      <c r="GUA36" s="66"/>
      <c r="GUB36" s="66"/>
      <c r="GUC36" s="66"/>
      <c r="GUD36" s="66"/>
      <c r="GUE36" s="66"/>
      <c r="GUF36" s="66"/>
      <c r="GUG36" s="66"/>
      <c r="GUH36" s="66"/>
      <c r="GUI36" s="66"/>
      <c r="GUJ36" s="66"/>
      <c r="GUK36" s="66"/>
      <c r="GUL36" s="66"/>
      <c r="GUM36" s="66"/>
      <c r="GUN36" s="66"/>
      <c r="GUO36" s="66"/>
      <c r="GUP36" s="66"/>
      <c r="GUQ36" s="66"/>
      <c r="GUR36" s="66"/>
      <c r="GUS36" s="66"/>
      <c r="GUT36" s="66"/>
      <c r="GUU36" s="66"/>
      <c r="GUV36" s="66"/>
      <c r="GUW36" s="66"/>
      <c r="GUX36" s="66"/>
      <c r="GUY36" s="66"/>
      <c r="GUZ36" s="66"/>
      <c r="GVA36" s="66"/>
      <c r="GVB36" s="66"/>
      <c r="GVC36" s="66"/>
      <c r="GVD36" s="66"/>
      <c r="GVE36" s="66"/>
      <c r="GVF36" s="66"/>
      <c r="GVG36" s="66"/>
      <c r="GVH36" s="66"/>
      <c r="GVI36" s="66"/>
      <c r="GVJ36" s="66"/>
      <c r="GVK36" s="66"/>
      <c r="GVL36" s="66"/>
      <c r="GVM36" s="66"/>
      <c r="GVN36" s="66"/>
      <c r="GVO36" s="66"/>
      <c r="GVP36" s="66"/>
      <c r="GVQ36" s="66"/>
      <c r="GVR36" s="66"/>
      <c r="GVS36" s="66"/>
      <c r="GVT36" s="66"/>
      <c r="GVU36" s="66"/>
      <c r="GVV36" s="66"/>
      <c r="GVW36" s="66"/>
      <c r="GVX36" s="66"/>
      <c r="GVY36" s="66"/>
      <c r="GVZ36" s="66"/>
      <c r="GWA36" s="66"/>
      <c r="GWB36" s="66"/>
      <c r="GWC36" s="66"/>
      <c r="GWD36" s="66"/>
      <c r="GWE36" s="66"/>
      <c r="GWF36" s="66"/>
      <c r="GWG36" s="66"/>
      <c r="GWH36" s="66"/>
      <c r="GWI36" s="66"/>
      <c r="GWJ36" s="66"/>
      <c r="GWK36" s="66"/>
      <c r="GWL36" s="66"/>
      <c r="GWM36" s="66"/>
      <c r="GWN36" s="66"/>
      <c r="GWO36" s="66"/>
      <c r="GWP36" s="66"/>
      <c r="GWQ36" s="66"/>
      <c r="GWR36" s="66"/>
      <c r="GWS36" s="66"/>
      <c r="GWT36" s="66"/>
      <c r="GWU36" s="66"/>
      <c r="GWV36" s="66"/>
      <c r="GWW36" s="66"/>
      <c r="GWX36" s="66"/>
      <c r="GWY36" s="66"/>
      <c r="GWZ36" s="66"/>
      <c r="GXA36" s="66"/>
      <c r="GXB36" s="66"/>
      <c r="GXC36" s="66"/>
      <c r="GXD36" s="66"/>
      <c r="GXE36" s="66"/>
      <c r="GXF36" s="66"/>
      <c r="GXG36" s="66"/>
      <c r="GXH36" s="66"/>
      <c r="GXI36" s="66"/>
      <c r="GXJ36" s="66"/>
      <c r="GXK36" s="66"/>
      <c r="GXL36" s="66"/>
      <c r="GXM36" s="66"/>
      <c r="GXN36" s="66"/>
      <c r="GXO36" s="66"/>
      <c r="GXP36" s="66"/>
      <c r="GXQ36" s="66"/>
      <c r="GXR36" s="66"/>
      <c r="GXS36" s="66"/>
      <c r="GXT36" s="66"/>
      <c r="GXU36" s="66"/>
      <c r="GXV36" s="66"/>
      <c r="GXW36" s="66"/>
      <c r="GXX36" s="66"/>
      <c r="GXY36" s="66"/>
      <c r="GXZ36" s="66"/>
      <c r="GYA36" s="66"/>
      <c r="GYB36" s="66"/>
      <c r="GYC36" s="66"/>
      <c r="GYD36" s="66"/>
      <c r="GYE36" s="66"/>
      <c r="GYF36" s="66"/>
      <c r="GYG36" s="66"/>
      <c r="GYH36" s="66"/>
      <c r="GYI36" s="66"/>
      <c r="GYJ36" s="66"/>
      <c r="GYK36" s="66"/>
      <c r="GYL36" s="66"/>
      <c r="GYM36" s="66"/>
      <c r="GYN36" s="66"/>
      <c r="GYO36" s="66"/>
      <c r="GYP36" s="66"/>
      <c r="GYQ36" s="66"/>
      <c r="GYR36" s="66"/>
      <c r="GYS36" s="66"/>
      <c r="GYT36" s="66"/>
      <c r="GYU36" s="66"/>
      <c r="GYV36" s="66"/>
      <c r="GYW36" s="66"/>
      <c r="GYX36" s="66"/>
      <c r="GYY36" s="66"/>
      <c r="GYZ36" s="66"/>
      <c r="GZA36" s="66"/>
      <c r="GZB36" s="66"/>
      <c r="GZC36" s="66"/>
      <c r="GZD36" s="66"/>
      <c r="GZE36" s="66"/>
      <c r="GZF36" s="66"/>
      <c r="GZG36" s="66"/>
      <c r="GZH36" s="66"/>
      <c r="GZI36" s="66"/>
      <c r="GZJ36" s="66"/>
      <c r="GZK36" s="66"/>
      <c r="GZL36" s="66"/>
      <c r="GZM36" s="66"/>
      <c r="GZN36" s="66"/>
      <c r="GZO36" s="66"/>
      <c r="GZP36" s="66"/>
      <c r="GZQ36" s="66"/>
      <c r="GZR36" s="66"/>
      <c r="GZS36" s="66"/>
      <c r="GZT36" s="66"/>
      <c r="GZU36" s="66"/>
      <c r="GZV36" s="66"/>
      <c r="GZW36" s="66"/>
      <c r="GZX36" s="66"/>
      <c r="GZY36" s="66"/>
      <c r="GZZ36" s="66"/>
      <c r="HAA36" s="66"/>
      <c r="HAB36" s="66"/>
      <c r="HAC36" s="66"/>
      <c r="HAD36" s="66"/>
      <c r="HAE36" s="66"/>
      <c r="HAF36" s="66"/>
      <c r="HAG36" s="66"/>
      <c r="HAH36" s="66"/>
      <c r="HAI36" s="66"/>
      <c r="HAJ36" s="66"/>
      <c r="HAK36" s="66"/>
      <c r="HAL36" s="66"/>
      <c r="HAM36" s="66"/>
      <c r="HAN36" s="66"/>
      <c r="HAO36" s="66"/>
      <c r="HAP36" s="66"/>
      <c r="HAQ36" s="66"/>
      <c r="HAR36" s="66"/>
      <c r="HAS36" s="66"/>
      <c r="HAT36" s="66"/>
      <c r="HAU36" s="66"/>
      <c r="HAV36" s="66"/>
      <c r="HAW36" s="66"/>
      <c r="HAX36" s="66"/>
      <c r="HAY36" s="66"/>
      <c r="HAZ36" s="66"/>
      <c r="HBA36" s="66"/>
      <c r="HBB36" s="66"/>
      <c r="HBC36" s="66"/>
      <c r="HBD36" s="66"/>
      <c r="HBE36" s="66"/>
      <c r="HBF36" s="66"/>
      <c r="HBG36" s="66"/>
      <c r="HBH36" s="66"/>
      <c r="HBI36" s="66"/>
      <c r="HBJ36" s="66"/>
      <c r="HBK36" s="66"/>
      <c r="HBL36" s="66"/>
      <c r="HBM36" s="66"/>
      <c r="HBN36" s="66"/>
      <c r="HBO36" s="66"/>
      <c r="HBP36" s="66"/>
      <c r="HBQ36" s="66"/>
      <c r="HBR36" s="66"/>
      <c r="HBS36" s="66"/>
      <c r="HBT36" s="66"/>
      <c r="HBU36" s="66"/>
      <c r="HBV36" s="66"/>
      <c r="HBW36" s="66"/>
      <c r="HBX36" s="66"/>
      <c r="HBY36" s="66"/>
      <c r="HBZ36" s="66"/>
      <c r="HCA36" s="66"/>
      <c r="HCB36" s="66"/>
      <c r="HCC36" s="66"/>
      <c r="HCD36" s="66"/>
      <c r="HCE36" s="66"/>
      <c r="HCF36" s="66"/>
      <c r="HCG36" s="66"/>
      <c r="HCH36" s="66"/>
      <c r="HCI36" s="66"/>
      <c r="HCJ36" s="66"/>
      <c r="HCK36" s="66"/>
      <c r="HCL36" s="66"/>
      <c r="HCM36" s="66"/>
      <c r="HCN36" s="66"/>
      <c r="HCO36" s="66"/>
      <c r="HCP36" s="66"/>
      <c r="HCQ36" s="66"/>
      <c r="HCR36" s="66"/>
      <c r="HCS36" s="66"/>
      <c r="HCT36" s="66"/>
      <c r="HCU36" s="66"/>
      <c r="HCV36" s="66"/>
      <c r="HCW36" s="66"/>
      <c r="HCX36" s="66"/>
      <c r="HCY36" s="66"/>
      <c r="HCZ36" s="66"/>
      <c r="HDA36" s="66"/>
      <c r="HDB36" s="66"/>
      <c r="HDC36" s="66"/>
      <c r="HDD36" s="66"/>
      <c r="HDE36" s="66"/>
      <c r="HDF36" s="66"/>
      <c r="HDG36" s="66"/>
      <c r="HDH36" s="66"/>
      <c r="HDI36" s="66"/>
      <c r="HDJ36" s="66"/>
      <c r="HDK36" s="66"/>
      <c r="HDL36" s="66"/>
      <c r="HDM36" s="66"/>
      <c r="HDN36" s="66"/>
      <c r="HDO36" s="66"/>
      <c r="HDP36" s="66"/>
      <c r="HDQ36" s="66"/>
      <c r="HDR36" s="66"/>
      <c r="HDS36" s="66"/>
      <c r="HDT36" s="66"/>
      <c r="HDU36" s="66"/>
      <c r="HDV36" s="66"/>
      <c r="HDW36" s="66"/>
      <c r="HDX36" s="66"/>
      <c r="HDY36" s="66"/>
      <c r="HDZ36" s="66"/>
      <c r="HEA36" s="66"/>
      <c r="HEB36" s="66"/>
      <c r="HEC36" s="66"/>
      <c r="HED36" s="66"/>
      <c r="HEE36" s="66"/>
      <c r="HEF36" s="66"/>
      <c r="HEG36" s="66"/>
      <c r="HEH36" s="66"/>
      <c r="HEI36" s="66"/>
      <c r="HEJ36" s="66"/>
      <c r="HEK36" s="66"/>
      <c r="HEL36" s="66"/>
      <c r="HEM36" s="66"/>
      <c r="HEN36" s="66"/>
      <c r="HEO36" s="66"/>
      <c r="HEP36" s="66"/>
      <c r="HEQ36" s="66"/>
      <c r="HER36" s="66"/>
      <c r="HES36" s="66"/>
      <c r="HET36" s="66"/>
      <c r="HEU36" s="66"/>
      <c r="HEV36" s="66"/>
      <c r="HEW36" s="66"/>
      <c r="HEX36" s="66"/>
      <c r="HEY36" s="66"/>
      <c r="HEZ36" s="66"/>
      <c r="HFA36" s="66"/>
      <c r="HFB36" s="66"/>
      <c r="HFC36" s="66"/>
      <c r="HFD36" s="66"/>
      <c r="HFE36" s="66"/>
      <c r="HFF36" s="66"/>
      <c r="HFG36" s="66"/>
      <c r="HFH36" s="66"/>
      <c r="HFI36" s="66"/>
      <c r="HFJ36" s="66"/>
      <c r="HFK36" s="66"/>
      <c r="HFL36" s="66"/>
      <c r="HFM36" s="66"/>
      <c r="HFN36" s="66"/>
      <c r="HFO36" s="66"/>
      <c r="HFP36" s="66"/>
      <c r="HFQ36" s="66"/>
      <c r="HFR36" s="66"/>
      <c r="HFS36" s="66"/>
      <c r="HFT36" s="66"/>
      <c r="HFU36" s="66"/>
      <c r="HFV36" s="66"/>
      <c r="HFW36" s="66"/>
      <c r="HFX36" s="66"/>
      <c r="HFY36" s="66"/>
      <c r="HFZ36" s="66"/>
      <c r="HGA36" s="66"/>
      <c r="HGB36" s="66"/>
      <c r="HGC36" s="66"/>
      <c r="HGD36" s="66"/>
      <c r="HGE36" s="66"/>
      <c r="HGF36" s="66"/>
      <c r="HGG36" s="66"/>
      <c r="HGH36" s="66"/>
      <c r="HGI36" s="66"/>
      <c r="HGJ36" s="66"/>
      <c r="HGK36" s="66"/>
      <c r="HGL36" s="66"/>
      <c r="HGM36" s="66"/>
      <c r="HGN36" s="66"/>
      <c r="HGO36" s="66"/>
      <c r="HGP36" s="66"/>
      <c r="HGQ36" s="66"/>
      <c r="HGR36" s="66"/>
      <c r="HGS36" s="66"/>
      <c r="HGT36" s="66"/>
      <c r="HGU36" s="66"/>
      <c r="HGV36" s="66"/>
      <c r="HGW36" s="66"/>
      <c r="HGX36" s="66"/>
      <c r="HGY36" s="66"/>
      <c r="HGZ36" s="66"/>
      <c r="HHA36" s="66"/>
      <c r="HHB36" s="66"/>
      <c r="HHC36" s="66"/>
      <c r="HHD36" s="66"/>
      <c r="HHE36" s="66"/>
      <c r="HHF36" s="66"/>
      <c r="HHG36" s="66"/>
      <c r="HHH36" s="66"/>
      <c r="HHI36" s="66"/>
      <c r="HHJ36" s="66"/>
      <c r="HHK36" s="66"/>
      <c r="HHL36" s="66"/>
      <c r="HHM36" s="66"/>
      <c r="HHN36" s="66"/>
      <c r="HHO36" s="66"/>
      <c r="HHP36" s="66"/>
      <c r="HHQ36" s="66"/>
      <c r="HHR36" s="66"/>
      <c r="HHS36" s="66"/>
      <c r="HHT36" s="66"/>
      <c r="HHU36" s="66"/>
      <c r="HHV36" s="66"/>
      <c r="HHW36" s="66"/>
      <c r="HHX36" s="66"/>
      <c r="HHY36" s="66"/>
      <c r="HHZ36" s="66"/>
      <c r="HIA36" s="66"/>
      <c r="HIB36" s="66"/>
      <c r="HIC36" s="66"/>
      <c r="HID36" s="66"/>
      <c r="HIE36" s="66"/>
      <c r="HIF36" s="66"/>
      <c r="HIG36" s="66"/>
      <c r="HIH36" s="66"/>
      <c r="HII36" s="66"/>
      <c r="HIJ36" s="66"/>
      <c r="HIK36" s="66"/>
      <c r="HIL36" s="66"/>
      <c r="HIM36" s="66"/>
      <c r="HIN36" s="66"/>
      <c r="HIO36" s="66"/>
      <c r="HIP36" s="66"/>
      <c r="HIQ36" s="66"/>
      <c r="HIR36" s="66"/>
      <c r="HIS36" s="66"/>
      <c r="HIT36" s="66"/>
      <c r="HIU36" s="66"/>
      <c r="HIV36" s="66"/>
      <c r="HIW36" s="66"/>
      <c r="HIX36" s="66"/>
      <c r="HIY36" s="66"/>
      <c r="HIZ36" s="66"/>
      <c r="HJA36" s="66"/>
      <c r="HJB36" s="66"/>
      <c r="HJC36" s="66"/>
      <c r="HJD36" s="66"/>
      <c r="HJE36" s="66"/>
      <c r="HJF36" s="66"/>
      <c r="HJG36" s="66"/>
      <c r="HJH36" s="66"/>
      <c r="HJI36" s="66"/>
      <c r="HJJ36" s="66"/>
      <c r="HJK36" s="66"/>
      <c r="HJL36" s="66"/>
      <c r="HJM36" s="66"/>
      <c r="HJN36" s="66"/>
      <c r="HJO36" s="66"/>
      <c r="HJP36" s="66"/>
      <c r="HJQ36" s="66"/>
      <c r="HJR36" s="66"/>
      <c r="HJS36" s="66"/>
      <c r="HJT36" s="66"/>
      <c r="HJU36" s="66"/>
      <c r="HJV36" s="66"/>
      <c r="HJW36" s="66"/>
      <c r="HJX36" s="66"/>
      <c r="HJY36" s="66"/>
      <c r="HJZ36" s="66"/>
      <c r="HKA36" s="66"/>
      <c r="HKB36" s="66"/>
      <c r="HKC36" s="66"/>
      <c r="HKD36" s="66"/>
      <c r="HKE36" s="66"/>
      <c r="HKF36" s="66"/>
      <c r="HKG36" s="66"/>
      <c r="HKH36" s="66"/>
      <c r="HKI36" s="66"/>
      <c r="HKJ36" s="66"/>
      <c r="HKK36" s="66"/>
      <c r="HKL36" s="66"/>
      <c r="HKM36" s="66"/>
      <c r="HKN36" s="66"/>
      <c r="HKO36" s="66"/>
      <c r="HKP36" s="66"/>
      <c r="HKQ36" s="66"/>
      <c r="HKR36" s="66"/>
      <c r="HKS36" s="66"/>
      <c r="HKT36" s="66"/>
      <c r="HKU36" s="66"/>
      <c r="HKV36" s="66"/>
      <c r="HKW36" s="66"/>
      <c r="HKX36" s="66"/>
      <c r="HKY36" s="66"/>
      <c r="HKZ36" s="66"/>
      <c r="HLA36" s="66"/>
      <c r="HLB36" s="66"/>
      <c r="HLC36" s="66"/>
      <c r="HLD36" s="66"/>
      <c r="HLE36" s="66"/>
      <c r="HLF36" s="66"/>
      <c r="HLG36" s="66"/>
      <c r="HLH36" s="66"/>
      <c r="HLI36" s="66"/>
      <c r="HLJ36" s="66"/>
      <c r="HLK36" s="66"/>
      <c r="HLL36" s="66"/>
      <c r="HLM36" s="66"/>
      <c r="HLN36" s="66"/>
      <c r="HLO36" s="66"/>
      <c r="HLP36" s="66"/>
      <c r="HLQ36" s="66"/>
      <c r="HLR36" s="66"/>
      <c r="HLS36" s="66"/>
      <c r="HLT36" s="66"/>
      <c r="HLU36" s="66"/>
      <c r="HLV36" s="66"/>
      <c r="HLW36" s="66"/>
      <c r="HLX36" s="66"/>
      <c r="HLY36" s="66"/>
      <c r="HLZ36" s="66"/>
      <c r="HMA36" s="66"/>
      <c r="HMB36" s="66"/>
      <c r="HMC36" s="66"/>
      <c r="HMD36" s="66"/>
      <c r="HME36" s="66"/>
      <c r="HMF36" s="66"/>
      <c r="HMG36" s="66"/>
      <c r="HMH36" s="66"/>
      <c r="HMI36" s="66"/>
      <c r="HMJ36" s="66"/>
      <c r="HMK36" s="66"/>
      <c r="HML36" s="66"/>
      <c r="HMM36" s="66"/>
      <c r="HMN36" s="66"/>
      <c r="HMO36" s="66"/>
      <c r="HMP36" s="66"/>
      <c r="HMQ36" s="66"/>
      <c r="HMR36" s="66"/>
      <c r="HMS36" s="66"/>
      <c r="HMT36" s="66"/>
      <c r="HMU36" s="66"/>
      <c r="HMV36" s="66"/>
      <c r="HMW36" s="66"/>
      <c r="HMX36" s="66"/>
      <c r="HMY36" s="66"/>
      <c r="HMZ36" s="66"/>
      <c r="HNA36" s="66"/>
      <c r="HNB36" s="66"/>
      <c r="HNC36" s="66"/>
      <c r="HND36" s="66"/>
      <c r="HNE36" s="66"/>
      <c r="HNF36" s="66"/>
      <c r="HNG36" s="66"/>
      <c r="HNH36" s="66"/>
      <c r="HNI36" s="66"/>
      <c r="HNJ36" s="66"/>
      <c r="HNK36" s="66"/>
      <c r="HNL36" s="66"/>
      <c r="HNM36" s="66"/>
      <c r="HNN36" s="66"/>
      <c r="HNO36" s="66"/>
      <c r="HNP36" s="66"/>
      <c r="HNQ36" s="66"/>
      <c r="HNR36" s="66"/>
      <c r="HNS36" s="66"/>
      <c r="HNT36" s="66"/>
      <c r="HNU36" s="66"/>
      <c r="HNV36" s="66"/>
      <c r="HNW36" s="66"/>
      <c r="HNX36" s="66"/>
      <c r="HNY36" s="66"/>
      <c r="HNZ36" s="66"/>
      <c r="HOA36" s="66"/>
      <c r="HOB36" s="66"/>
      <c r="HOC36" s="66"/>
      <c r="HOD36" s="66"/>
      <c r="HOE36" s="66"/>
      <c r="HOF36" s="66"/>
      <c r="HOG36" s="66"/>
      <c r="HOH36" s="66"/>
      <c r="HOI36" s="66"/>
      <c r="HOJ36" s="66"/>
      <c r="HOK36" s="66"/>
      <c r="HOL36" s="66"/>
      <c r="HOM36" s="66"/>
      <c r="HON36" s="66"/>
      <c r="HOO36" s="66"/>
      <c r="HOP36" s="66"/>
      <c r="HOQ36" s="66"/>
      <c r="HOR36" s="66"/>
      <c r="HOS36" s="66"/>
      <c r="HOT36" s="66"/>
      <c r="HOU36" s="66"/>
      <c r="HOV36" s="66"/>
      <c r="HOW36" s="66"/>
      <c r="HOX36" s="66"/>
      <c r="HOY36" s="66"/>
      <c r="HOZ36" s="66"/>
      <c r="HPA36" s="66"/>
      <c r="HPB36" s="66"/>
      <c r="HPC36" s="66"/>
      <c r="HPD36" s="66"/>
      <c r="HPE36" s="66"/>
      <c r="HPF36" s="66"/>
      <c r="HPG36" s="66"/>
      <c r="HPH36" s="66"/>
      <c r="HPI36" s="66"/>
      <c r="HPJ36" s="66"/>
      <c r="HPK36" s="66"/>
      <c r="HPL36" s="66"/>
      <c r="HPM36" s="66"/>
      <c r="HPN36" s="66"/>
      <c r="HPO36" s="66"/>
      <c r="HPP36" s="66"/>
      <c r="HPQ36" s="66"/>
      <c r="HPR36" s="66"/>
      <c r="HPS36" s="66"/>
      <c r="HPT36" s="66"/>
      <c r="HPU36" s="66"/>
      <c r="HPV36" s="66"/>
      <c r="HPW36" s="66"/>
      <c r="HPX36" s="66"/>
      <c r="HPY36" s="66"/>
      <c r="HPZ36" s="66"/>
      <c r="HQA36" s="66"/>
      <c r="HQB36" s="66"/>
      <c r="HQC36" s="66"/>
      <c r="HQD36" s="66"/>
      <c r="HQE36" s="66"/>
      <c r="HQF36" s="66"/>
      <c r="HQG36" s="66"/>
      <c r="HQH36" s="66"/>
      <c r="HQI36" s="66"/>
      <c r="HQJ36" s="66"/>
      <c r="HQK36" s="66"/>
      <c r="HQL36" s="66"/>
      <c r="HQM36" s="66"/>
      <c r="HQN36" s="66"/>
      <c r="HQO36" s="66"/>
      <c r="HQP36" s="66"/>
      <c r="HQQ36" s="66"/>
      <c r="HQR36" s="66"/>
      <c r="HQS36" s="66"/>
      <c r="HQT36" s="66"/>
      <c r="HQU36" s="66"/>
      <c r="HQV36" s="66"/>
      <c r="HQW36" s="66"/>
      <c r="HQX36" s="66"/>
      <c r="HQY36" s="66"/>
      <c r="HQZ36" s="66"/>
      <c r="HRA36" s="66"/>
      <c r="HRB36" s="66"/>
      <c r="HRC36" s="66"/>
      <c r="HRD36" s="66"/>
      <c r="HRE36" s="66"/>
      <c r="HRF36" s="66"/>
      <c r="HRG36" s="66"/>
      <c r="HRH36" s="66"/>
      <c r="HRI36" s="66"/>
      <c r="HRJ36" s="66"/>
      <c r="HRK36" s="66"/>
      <c r="HRL36" s="66"/>
      <c r="HRM36" s="66"/>
      <c r="HRN36" s="66"/>
      <c r="HRO36" s="66"/>
      <c r="HRP36" s="66"/>
      <c r="HRQ36" s="66"/>
      <c r="HRR36" s="66"/>
      <c r="HRS36" s="66"/>
      <c r="HRT36" s="66"/>
      <c r="HRU36" s="66"/>
      <c r="HRV36" s="66"/>
      <c r="HRW36" s="66"/>
      <c r="HRX36" s="66"/>
      <c r="HRY36" s="66"/>
      <c r="HRZ36" s="66"/>
      <c r="HSA36" s="66"/>
      <c r="HSB36" s="66"/>
      <c r="HSC36" s="66"/>
      <c r="HSD36" s="66"/>
      <c r="HSE36" s="66"/>
      <c r="HSF36" s="66"/>
      <c r="HSG36" s="66"/>
      <c r="HSH36" s="66"/>
      <c r="HSI36" s="66"/>
      <c r="HSJ36" s="66"/>
      <c r="HSK36" s="66"/>
      <c r="HSL36" s="66"/>
      <c r="HSM36" s="66"/>
      <c r="HSN36" s="66"/>
      <c r="HSO36" s="66"/>
      <c r="HSP36" s="66"/>
      <c r="HSQ36" s="66"/>
      <c r="HSR36" s="66"/>
      <c r="HSS36" s="66"/>
      <c r="HST36" s="66"/>
      <c r="HSU36" s="66"/>
      <c r="HSV36" s="66"/>
      <c r="HSW36" s="66"/>
      <c r="HSX36" s="66"/>
      <c r="HSY36" s="66"/>
      <c r="HSZ36" s="66"/>
      <c r="HTA36" s="66"/>
      <c r="HTB36" s="66"/>
      <c r="HTC36" s="66"/>
      <c r="HTD36" s="66"/>
      <c r="HTE36" s="66"/>
      <c r="HTF36" s="66"/>
      <c r="HTG36" s="66"/>
      <c r="HTH36" s="66"/>
      <c r="HTI36" s="66"/>
      <c r="HTJ36" s="66"/>
      <c r="HTK36" s="66"/>
      <c r="HTL36" s="66"/>
      <c r="HTM36" s="66"/>
      <c r="HTN36" s="66"/>
      <c r="HTO36" s="66"/>
      <c r="HTP36" s="66"/>
      <c r="HTQ36" s="66"/>
      <c r="HTR36" s="66"/>
      <c r="HTS36" s="66"/>
      <c r="HTT36" s="66"/>
      <c r="HTU36" s="66"/>
      <c r="HTV36" s="66"/>
      <c r="HTW36" s="66"/>
      <c r="HTX36" s="66"/>
      <c r="HTY36" s="66"/>
      <c r="HTZ36" s="66"/>
      <c r="HUA36" s="66"/>
      <c r="HUB36" s="66"/>
      <c r="HUC36" s="66"/>
      <c r="HUD36" s="66"/>
      <c r="HUE36" s="66"/>
      <c r="HUF36" s="66"/>
      <c r="HUG36" s="66"/>
      <c r="HUH36" s="66"/>
      <c r="HUI36" s="66"/>
      <c r="HUJ36" s="66"/>
      <c r="HUK36" s="66"/>
      <c r="HUL36" s="66"/>
      <c r="HUM36" s="66"/>
      <c r="HUN36" s="66"/>
      <c r="HUO36" s="66"/>
      <c r="HUP36" s="66"/>
      <c r="HUQ36" s="66"/>
      <c r="HUR36" s="66"/>
      <c r="HUS36" s="66"/>
      <c r="HUT36" s="66"/>
      <c r="HUU36" s="66"/>
      <c r="HUV36" s="66"/>
      <c r="HUW36" s="66"/>
      <c r="HUX36" s="66"/>
      <c r="HUY36" s="66"/>
      <c r="HUZ36" s="66"/>
      <c r="HVA36" s="66"/>
      <c r="HVB36" s="66"/>
      <c r="HVC36" s="66"/>
      <c r="HVD36" s="66"/>
      <c r="HVE36" s="66"/>
      <c r="HVF36" s="66"/>
      <c r="HVG36" s="66"/>
      <c r="HVH36" s="66"/>
      <c r="HVI36" s="66"/>
      <c r="HVJ36" s="66"/>
      <c r="HVK36" s="66"/>
      <c r="HVL36" s="66"/>
      <c r="HVM36" s="66"/>
      <c r="HVN36" s="66"/>
      <c r="HVO36" s="66"/>
      <c r="HVP36" s="66"/>
      <c r="HVQ36" s="66"/>
      <c r="HVR36" s="66"/>
      <c r="HVS36" s="66"/>
      <c r="HVT36" s="66"/>
      <c r="HVU36" s="66"/>
      <c r="HVV36" s="66"/>
      <c r="HVW36" s="66"/>
      <c r="HVX36" s="66"/>
      <c r="HVY36" s="66"/>
      <c r="HVZ36" s="66"/>
      <c r="HWA36" s="66"/>
      <c r="HWB36" s="66"/>
      <c r="HWC36" s="66"/>
      <c r="HWD36" s="66"/>
      <c r="HWE36" s="66"/>
      <c r="HWF36" s="66"/>
      <c r="HWG36" s="66"/>
      <c r="HWH36" s="66"/>
      <c r="HWI36" s="66"/>
      <c r="HWJ36" s="66"/>
      <c r="HWK36" s="66"/>
      <c r="HWL36" s="66"/>
      <c r="HWM36" s="66"/>
      <c r="HWN36" s="66"/>
      <c r="HWO36" s="66"/>
      <c r="HWP36" s="66"/>
      <c r="HWQ36" s="66"/>
      <c r="HWR36" s="66"/>
      <c r="HWS36" s="66"/>
      <c r="HWT36" s="66"/>
      <c r="HWU36" s="66"/>
      <c r="HWV36" s="66"/>
      <c r="HWW36" s="66"/>
      <c r="HWX36" s="66"/>
      <c r="HWY36" s="66"/>
      <c r="HWZ36" s="66"/>
      <c r="HXA36" s="66"/>
      <c r="HXB36" s="66"/>
      <c r="HXC36" s="66"/>
      <c r="HXD36" s="66"/>
      <c r="HXE36" s="66"/>
      <c r="HXF36" s="66"/>
      <c r="HXG36" s="66"/>
      <c r="HXH36" s="66"/>
      <c r="HXI36" s="66"/>
      <c r="HXJ36" s="66"/>
      <c r="HXK36" s="66"/>
      <c r="HXL36" s="66"/>
      <c r="HXM36" s="66"/>
      <c r="HXN36" s="66"/>
      <c r="HXO36" s="66"/>
      <c r="HXP36" s="66"/>
      <c r="HXQ36" s="66"/>
      <c r="HXR36" s="66"/>
      <c r="HXS36" s="66"/>
      <c r="HXT36" s="66"/>
      <c r="HXU36" s="66"/>
      <c r="HXV36" s="66"/>
      <c r="HXW36" s="66"/>
      <c r="HXX36" s="66"/>
      <c r="HXY36" s="66"/>
      <c r="HXZ36" s="66"/>
      <c r="HYA36" s="66"/>
      <c r="HYB36" s="66"/>
      <c r="HYC36" s="66"/>
      <c r="HYD36" s="66"/>
      <c r="HYE36" s="66"/>
      <c r="HYF36" s="66"/>
      <c r="HYG36" s="66"/>
      <c r="HYH36" s="66"/>
      <c r="HYI36" s="66"/>
      <c r="HYJ36" s="66"/>
      <c r="HYK36" s="66"/>
      <c r="HYL36" s="66"/>
      <c r="HYM36" s="66"/>
      <c r="HYN36" s="66"/>
      <c r="HYO36" s="66"/>
      <c r="HYP36" s="66"/>
      <c r="HYQ36" s="66"/>
      <c r="HYR36" s="66"/>
      <c r="HYS36" s="66"/>
      <c r="HYT36" s="66"/>
      <c r="HYU36" s="66"/>
      <c r="HYV36" s="66"/>
      <c r="HYW36" s="66"/>
      <c r="HYX36" s="66"/>
      <c r="HYY36" s="66"/>
      <c r="HYZ36" s="66"/>
      <c r="HZA36" s="66"/>
      <c r="HZB36" s="66"/>
      <c r="HZC36" s="66"/>
      <c r="HZD36" s="66"/>
      <c r="HZE36" s="66"/>
      <c r="HZF36" s="66"/>
      <c r="HZG36" s="66"/>
      <c r="HZH36" s="66"/>
      <c r="HZI36" s="66"/>
      <c r="HZJ36" s="66"/>
      <c r="HZK36" s="66"/>
      <c r="HZL36" s="66"/>
      <c r="HZM36" s="66"/>
      <c r="HZN36" s="66"/>
      <c r="HZO36" s="66"/>
      <c r="HZP36" s="66"/>
      <c r="HZQ36" s="66"/>
      <c r="HZR36" s="66"/>
      <c r="HZS36" s="66"/>
      <c r="HZT36" s="66"/>
      <c r="HZU36" s="66"/>
      <c r="HZV36" s="66"/>
      <c r="HZW36" s="66"/>
      <c r="HZX36" s="66"/>
      <c r="HZY36" s="66"/>
      <c r="HZZ36" s="66"/>
      <c r="IAA36" s="66"/>
      <c r="IAB36" s="66"/>
      <c r="IAC36" s="66"/>
      <c r="IAD36" s="66"/>
      <c r="IAE36" s="66"/>
      <c r="IAF36" s="66"/>
      <c r="IAG36" s="66"/>
      <c r="IAH36" s="66"/>
      <c r="IAI36" s="66"/>
      <c r="IAJ36" s="66"/>
      <c r="IAK36" s="66"/>
      <c r="IAL36" s="66"/>
      <c r="IAM36" s="66"/>
      <c r="IAN36" s="66"/>
      <c r="IAO36" s="66"/>
      <c r="IAP36" s="66"/>
      <c r="IAQ36" s="66"/>
      <c r="IAR36" s="66"/>
      <c r="IAS36" s="66"/>
      <c r="IAT36" s="66"/>
      <c r="IAU36" s="66"/>
      <c r="IAV36" s="66"/>
      <c r="IAW36" s="66"/>
      <c r="IAX36" s="66"/>
      <c r="IAY36" s="66"/>
      <c r="IAZ36" s="66"/>
      <c r="IBA36" s="66"/>
      <c r="IBB36" s="66"/>
      <c r="IBC36" s="66"/>
      <c r="IBD36" s="66"/>
      <c r="IBE36" s="66"/>
      <c r="IBF36" s="66"/>
      <c r="IBG36" s="66"/>
      <c r="IBH36" s="66"/>
      <c r="IBI36" s="66"/>
      <c r="IBJ36" s="66"/>
      <c r="IBK36" s="66"/>
      <c r="IBL36" s="66"/>
      <c r="IBM36" s="66"/>
      <c r="IBN36" s="66"/>
      <c r="IBO36" s="66"/>
      <c r="IBP36" s="66"/>
      <c r="IBQ36" s="66"/>
      <c r="IBR36" s="66"/>
      <c r="IBS36" s="66"/>
      <c r="IBT36" s="66"/>
      <c r="IBU36" s="66"/>
      <c r="IBV36" s="66"/>
      <c r="IBW36" s="66"/>
      <c r="IBX36" s="66"/>
      <c r="IBY36" s="66"/>
      <c r="IBZ36" s="66"/>
      <c r="ICA36" s="66"/>
      <c r="ICB36" s="66"/>
      <c r="ICC36" s="66"/>
      <c r="ICD36" s="66"/>
      <c r="ICE36" s="66"/>
      <c r="ICF36" s="66"/>
      <c r="ICG36" s="66"/>
      <c r="ICH36" s="66"/>
      <c r="ICI36" s="66"/>
      <c r="ICJ36" s="66"/>
      <c r="ICK36" s="66"/>
      <c r="ICL36" s="66"/>
      <c r="ICM36" s="66"/>
      <c r="ICN36" s="66"/>
      <c r="ICO36" s="66"/>
      <c r="ICP36" s="66"/>
      <c r="ICQ36" s="66"/>
      <c r="ICR36" s="66"/>
      <c r="ICS36" s="66"/>
      <c r="ICT36" s="66"/>
      <c r="ICU36" s="66"/>
      <c r="ICV36" s="66"/>
      <c r="ICW36" s="66"/>
      <c r="ICX36" s="66"/>
      <c r="ICY36" s="66"/>
      <c r="ICZ36" s="66"/>
      <c r="IDA36" s="66"/>
      <c r="IDB36" s="66"/>
      <c r="IDC36" s="66"/>
      <c r="IDD36" s="66"/>
      <c r="IDE36" s="66"/>
      <c r="IDF36" s="66"/>
      <c r="IDG36" s="66"/>
      <c r="IDH36" s="66"/>
      <c r="IDI36" s="66"/>
      <c r="IDJ36" s="66"/>
      <c r="IDK36" s="66"/>
      <c r="IDL36" s="66"/>
      <c r="IDM36" s="66"/>
      <c r="IDN36" s="66"/>
      <c r="IDO36" s="66"/>
      <c r="IDP36" s="66"/>
      <c r="IDQ36" s="66"/>
      <c r="IDR36" s="66"/>
      <c r="IDS36" s="66"/>
      <c r="IDT36" s="66"/>
      <c r="IDU36" s="66"/>
      <c r="IDV36" s="66"/>
      <c r="IDW36" s="66"/>
      <c r="IDX36" s="66"/>
      <c r="IDY36" s="66"/>
      <c r="IDZ36" s="66"/>
      <c r="IEA36" s="66"/>
      <c r="IEB36" s="66"/>
      <c r="IEC36" s="66"/>
      <c r="IED36" s="66"/>
      <c r="IEE36" s="66"/>
      <c r="IEF36" s="66"/>
      <c r="IEG36" s="66"/>
      <c r="IEH36" s="66"/>
      <c r="IEI36" s="66"/>
      <c r="IEJ36" s="66"/>
      <c r="IEK36" s="66"/>
      <c r="IEL36" s="66"/>
      <c r="IEM36" s="66"/>
      <c r="IEN36" s="66"/>
      <c r="IEO36" s="66"/>
      <c r="IEP36" s="66"/>
      <c r="IEQ36" s="66"/>
      <c r="IER36" s="66"/>
      <c r="IES36" s="66"/>
      <c r="IET36" s="66"/>
      <c r="IEU36" s="66"/>
      <c r="IEV36" s="66"/>
      <c r="IEW36" s="66"/>
      <c r="IEX36" s="66"/>
      <c r="IEY36" s="66"/>
      <c r="IEZ36" s="66"/>
      <c r="IFA36" s="66"/>
      <c r="IFB36" s="66"/>
      <c r="IFC36" s="66"/>
      <c r="IFD36" s="66"/>
      <c r="IFE36" s="66"/>
      <c r="IFF36" s="66"/>
      <c r="IFG36" s="66"/>
      <c r="IFH36" s="66"/>
      <c r="IFI36" s="66"/>
      <c r="IFJ36" s="66"/>
      <c r="IFK36" s="66"/>
      <c r="IFL36" s="66"/>
      <c r="IFM36" s="66"/>
      <c r="IFN36" s="66"/>
      <c r="IFO36" s="66"/>
      <c r="IFP36" s="66"/>
      <c r="IFQ36" s="66"/>
      <c r="IFR36" s="66"/>
      <c r="IFS36" s="66"/>
      <c r="IFT36" s="66"/>
      <c r="IFU36" s="66"/>
      <c r="IFV36" s="66"/>
      <c r="IFW36" s="66"/>
      <c r="IFX36" s="66"/>
      <c r="IFY36" s="66"/>
      <c r="IFZ36" s="66"/>
      <c r="IGA36" s="66"/>
      <c r="IGB36" s="66"/>
      <c r="IGC36" s="66"/>
      <c r="IGD36" s="66"/>
      <c r="IGE36" s="66"/>
      <c r="IGF36" s="66"/>
      <c r="IGG36" s="66"/>
      <c r="IGH36" s="66"/>
      <c r="IGI36" s="66"/>
      <c r="IGJ36" s="66"/>
      <c r="IGK36" s="66"/>
      <c r="IGL36" s="66"/>
      <c r="IGM36" s="66"/>
      <c r="IGN36" s="66"/>
      <c r="IGO36" s="66"/>
      <c r="IGP36" s="66"/>
      <c r="IGQ36" s="66"/>
      <c r="IGR36" s="66"/>
      <c r="IGS36" s="66"/>
      <c r="IGT36" s="66"/>
      <c r="IGU36" s="66"/>
      <c r="IGV36" s="66"/>
      <c r="IGW36" s="66"/>
      <c r="IGX36" s="66"/>
      <c r="IGY36" s="66"/>
      <c r="IGZ36" s="66"/>
      <c r="IHA36" s="66"/>
      <c r="IHB36" s="66"/>
      <c r="IHC36" s="66"/>
      <c r="IHD36" s="66"/>
      <c r="IHE36" s="66"/>
      <c r="IHF36" s="66"/>
      <c r="IHG36" s="66"/>
      <c r="IHH36" s="66"/>
      <c r="IHI36" s="66"/>
      <c r="IHJ36" s="66"/>
      <c r="IHK36" s="66"/>
      <c r="IHL36" s="66"/>
      <c r="IHM36" s="66"/>
      <c r="IHN36" s="66"/>
      <c r="IHO36" s="66"/>
      <c r="IHP36" s="66"/>
      <c r="IHQ36" s="66"/>
      <c r="IHR36" s="66"/>
      <c r="IHS36" s="66"/>
      <c r="IHT36" s="66"/>
      <c r="IHU36" s="66"/>
      <c r="IHV36" s="66"/>
      <c r="IHW36" s="66"/>
      <c r="IHX36" s="66"/>
      <c r="IHY36" s="66"/>
      <c r="IHZ36" s="66"/>
      <c r="IIA36" s="66"/>
      <c r="IIB36" s="66"/>
      <c r="IIC36" s="66"/>
      <c r="IID36" s="66"/>
      <c r="IIE36" s="66"/>
      <c r="IIF36" s="66"/>
      <c r="IIG36" s="66"/>
      <c r="IIH36" s="66"/>
      <c r="III36" s="66"/>
      <c r="IIJ36" s="66"/>
      <c r="IIK36" s="66"/>
      <c r="IIL36" s="66"/>
      <c r="IIM36" s="66"/>
      <c r="IIN36" s="66"/>
      <c r="IIO36" s="66"/>
      <c r="IIP36" s="66"/>
      <c r="IIQ36" s="66"/>
      <c r="IIR36" s="66"/>
      <c r="IIS36" s="66"/>
      <c r="IIT36" s="66"/>
      <c r="IIU36" s="66"/>
      <c r="IIV36" s="66"/>
      <c r="IIW36" s="66"/>
      <c r="IIX36" s="66"/>
      <c r="IIY36" s="66"/>
      <c r="IIZ36" s="66"/>
      <c r="IJA36" s="66"/>
      <c r="IJB36" s="66"/>
      <c r="IJC36" s="66"/>
      <c r="IJD36" s="66"/>
      <c r="IJE36" s="66"/>
      <c r="IJF36" s="66"/>
      <c r="IJG36" s="66"/>
      <c r="IJH36" s="66"/>
      <c r="IJI36" s="66"/>
      <c r="IJJ36" s="66"/>
      <c r="IJK36" s="66"/>
      <c r="IJL36" s="66"/>
      <c r="IJM36" s="66"/>
      <c r="IJN36" s="66"/>
      <c r="IJO36" s="66"/>
      <c r="IJP36" s="66"/>
      <c r="IJQ36" s="66"/>
      <c r="IJR36" s="66"/>
      <c r="IJS36" s="66"/>
      <c r="IJT36" s="66"/>
      <c r="IJU36" s="66"/>
      <c r="IJV36" s="66"/>
      <c r="IJW36" s="66"/>
      <c r="IJX36" s="66"/>
      <c r="IJY36" s="66"/>
      <c r="IJZ36" s="66"/>
      <c r="IKA36" s="66"/>
      <c r="IKB36" s="66"/>
      <c r="IKC36" s="66"/>
      <c r="IKD36" s="66"/>
      <c r="IKE36" s="66"/>
      <c r="IKF36" s="66"/>
      <c r="IKG36" s="66"/>
      <c r="IKH36" s="66"/>
      <c r="IKI36" s="66"/>
      <c r="IKJ36" s="66"/>
      <c r="IKK36" s="66"/>
      <c r="IKL36" s="66"/>
      <c r="IKM36" s="66"/>
      <c r="IKN36" s="66"/>
      <c r="IKO36" s="66"/>
      <c r="IKP36" s="66"/>
      <c r="IKQ36" s="66"/>
      <c r="IKR36" s="66"/>
      <c r="IKS36" s="66"/>
      <c r="IKT36" s="66"/>
      <c r="IKU36" s="66"/>
      <c r="IKV36" s="66"/>
      <c r="IKW36" s="66"/>
      <c r="IKX36" s="66"/>
      <c r="IKY36" s="66"/>
      <c r="IKZ36" s="66"/>
      <c r="ILA36" s="66"/>
      <c r="ILB36" s="66"/>
      <c r="ILC36" s="66"/>
      <c r="ILD36" s="66"/>
      <c r="ILE36" s="66"/>
      <c r="ILF36" s="66"/>
      <c r="ILG36" s="66"/>
      <c r="ILH36" s="66"/>
      <c r="ILI36" s="66"/>
      <c r="ILJ36" s="66"/>
      <c r="ILK36" s="66"/>
      <c r="ILL36" s="66"/>
      <c r="ILM36" s="66"/>
      <c r="ILN36" s="66"/>
      <c r="ILO36" s="66"/>
      <c r="ILP36" s="66"/>
      <c r="ILQ36" s="66"/>
      <c r="ILR36" s="66"/>
      <c r="ILS36" s="66"/>
      <c r="ILT36" s="66"/>
      <c r="ILU36" s="66"/>
      <c r="ILV36" s="66"/>
      <c r="ILW36" s="66"/>
      <c r="ILX36" s="66"/>
      <c r="ILY36" s="66"/>
      <c r="ILZ36" s="66"/>
      <c r="IMA36" s="66"/>
      <c r="IMB36" s="66"/>
      <c r="IMC36" s="66"/>
      <c r="IMD36" s="66"/>
      <c r="IME36" s="66"/>
      <c r="IMF36" s="66"/>
      <c r="IMG36" s="66"/>
      <c r="IMH36" s="66"/>
      <c r="IMI36" s="66"/>
      <c r="IMJ36" s="66"/>
      <c r="IMK36" s="66"/>
      <c r="IML36" s="66"/>
      <c r="IMM36" s="66"/>
      <c r="IMN36" s="66"/>
      <c r="IMO36" s="66"/>
      <c r="IMP36" s="66"/>
      <c r="IMQ36" s="66"/>
      <c r="IMR36" s="66"/>
      <c r="IMS36" s="66"/>
      <c r="IMT36" s="66"/>
      <c r="IMU36" s="66"/>
      <c r="IMV36" s="66"/>
      <c r="IMW36" s="66"/>
      <c r="IMX36" s="66"/>
      <c r="IMY36" s="66"/>
      <c r="IMZ36" s="66"/>
      <c r="INA36" s="66"/>
      <c r="INB36" s="66"/>
      <c r="INC36" s="66"/>
      <c r="IND36" s="66"/>
      <c r="INE36" s="66"/>
      <c r="INF36" s="66"/>
      <c r="ING36" s="66"/>
      <c r="INH36" s="66"/>
      <c r="INI36" s="66"/>
      <c r="INJ36" s="66"/>
      <c r="INK36" s="66"/>
      <c r="INL36" s="66"/>
      <c r="INM36" s="66"/>
      <c r="INN36" s="66"/>
      <c r="INO36" s="66"/>
      <c r="INP36" s="66"/>
      <c r="INQ36" s="66"/>
      <c r="INR36" s="66"/>
      <c r="INS36" s="66"/>
      <c r="INT36" s="66"/>
      <c r="INU36" s="66"/>
      <c r="INV36" s="66"/>
      <c r="INW36" s="66"/>
      <c r="INX36" s="66"/>
      <c r="INY36" s="66"/>
      <c r="INZ36" s="66"/>
      <c r="IOA36" s="66"/>
      <c r="IOB36" s="66"/>
      <c r="IOC36" s="66"/>
      <c r="IOD36" s="66"/>
      <c r="IOE36" s="66"/>
      <c r="IOF36" s="66"/>
      <c r="IOG36" s="66"/>
      <c r="IOH36" s="66"/>
      <c r="IOI36" s="66"/>
      <c r="IOJ36" s="66"/>
      <c r="IOK36" s="66"/>
      <c r="IOL36" s="66"/>
      <c r="IOM36" s="66"/>
      <c r="ION36" s="66"/>
      <c r="IOO36" s="66"/>
      <c r="IOP36" s="66"/>
      <c r="IOQ36" s="66"/>
      <c r="IOR36" s="66"/>
      <c r="IOS36" s="66"/>
      <c r="IOT36" s="66"/>
      <c r="IOU36" s="66"/>
      <c r="IOV36" s="66"/>
      <c r="IOW36" s="66"/>
      <c r="IOX36" s="66"/>
      <c r="IOY36" s="66"/>
      <c r="IOZ36" s="66"/>
      <c r="IPA36" s="66"/>
      <c r="IPB36" s="66"/>
      <c r="IPC36" s="66"/>
      <c r="IPD36" s="66"/>
      <c r="IPE36" s="66"/>
      <c r="IPF36" s="66"/>
      <c r="IPG36" s="66"/>
      <c r="IPH36" s="66"/>
      <c r="IPI36" s="66"/>
      <c r="IPJ36" s="66"/>
      <c r="IPK36" s="66"/>
      <c r="IPL36" s="66"/>
      <c r="IPM36" s="66"/>
      <c r="IPN36" s="66"/>
      <c r="IPO36" s="66"/>
      <c r="IPP36" s="66"/>
      <c r="IPQ36" s="66"/>
      <c r="IPR36" s="66"/>
      <c r="IPS36" s="66"/>
      <c r="IPT36" s="66"/>
      <c r="IPU36" s="66"/>
      <c r="IPV36" s="66"/>
      <c r="IPW36" s="66"/>
      <c r="IPX36" s="66"/>
      <c r="IPY36" s="66"/>
      <c r="IPZ36" s="66"/>
      <c r="IQA36" s="66"/>
      <c r="IQB36" s="66"/>
      <c r="IQC36" s="66"/>
      <c r="IQD36" s="66"/>
      <c r="IQE36" s="66"/>
      <c r="IQF36" s="66"/>
      <c r="IQG36" s="66"/>
      <c r="IQH36" s="66"/>
      <c r="IQI36" s="66"/>
      <c r="IQJ36" s="66"/>
      <c r="IQK36" s="66"/>
      <c r="IQL36" s="66"/>
      <c r="IQM36" s="66"/>
      <c r="IQN36" s="66"/>
      <c r="IQO36" s="66"/>
      <c r="IQP36" s="66"/>
      <c r="IQQ36" s="66"/>
      <c r="IQR36" s="66"/>
      <c r="IQS36" s="66"/>
      <c r="IQT36" s="66"/>
      <c r="IQU36" s="66"/>
      <c r="IQV36" s="66"/>
      <c r="IQW36" s="66"/>
      <c r="IQX36" s="66"/>
      <c r="IQY36" s="66"/>
      <c r="IQZ36" s="66"/>
      <c r="IRA36" s="66"/>
      <c r="IRB36" s="66"/>
      <c r="IRC36" s="66"/>
      <c r="IRD36" s="66"/>
      <c r="IRE36" s="66"/>
      <c r="IRF36" s="66"/>
      <c r="IRG36" s="66"/>
      <c r="IRH36" s="66"/>
      <c r="IRI36" s="66"/>
      <c r="IRJ36" s="66"/>
      <c r="IRK36" s="66"/>
      <c r="IRL36" s="66"/>
      <c r="IRM36" s="66"/>
      <c r="IRN36" s="66"/>
      <c r="IRO36" s="66"/>
      <c r="IRP36" s="66"/>
      <c r="IRQ36" s="66"/>
      <c r="IRR36" s="66"/>
      <c r="IRS36" s="66"/>
      <c r="IRT36" s="66"/>
      <c r="IRU36" s="66"/>
      <c r="IRV36" s="66"/>
      <c r="IRW36" s="66"/>
      <c r="IRX36" s="66"/>
      <c r="IRY36" s="66"/>
      <c r="IRZ36" s="66"/>
      <c r="ISA36" s="66"/>
      <c r="ISB36" s="66"/>
      <c r="ISC36" s="66"/>
      <c r="ISD36" s="66"/>
      <c r="ISE36" s="66"/>
      <c r="ISF36" s="66"/>
      <c r="ISG36" s="66"/>
      <c r="ISH36" s="66"/>
      <c r="ISI36" s="66"/>
      <c r="ISJ36" s="66"/>
      <c r="ISK36" s="66"/>
      <c r="ISL36" s="66"/>
      <c r="ISM36" s="66"/>
      <c r="ISN36" s="66"/>
      <c r="ISO36" s="66"/>
      <c r="ISP36" s="66"/>
      <c r="ISQ36" s="66"/>
      <c r="ISR36" s="66"/>
      <c r="ISS36" s="66"/>
      <c r="IST36" s="66"/>
      <c r="ISU36" s="66"/>
      <c r="ISV36" s="66"/>
      <c r="ISW36" s="66"/>
      <c r="ISX36" s="66"/>
      <c r="ISY36" s="66"/>
      <c r="ISZ36" s="66"/>
      <c r="ITA36" s="66"/>
      <c r="ITB36" s="66"/>
      <c r="ITC36" s="66"/>
      <c r="ITD36" s="66"/>
      <c r="ITE36" s="66"/>
      <c r="ITF36" s="66"/>
      <c r="ITG36" s="66"/>
      <c r="ITH36" s="66"/>
      <c r="ITI36" s="66"/>
      <c r="ITJ36" s="66"/>
      <c r="ITK36" s="66"/>
      <c r="ITL36" s="66"/>
      <c r="ITM36" s="66"/>
      <c r="ITN36" s="66"/>
      <c r="ITO36" s="66"/>
      <c r="ITP36" s="66"/>
      <c r="ITQ36" s="66"/>
      <c r="ITR36" s="66"/>
      <c r="ITS36" s="66"/>
      <c r="ITT36" s="66"/>
      <c r="ITU36" s="66"/>
      <c r="ITV36" s="66"/>
      <c r="ITW36" s="66"/>
      <c r="ITX36" s="66"/>
      <c r="ITY36" s="66"/>
      <c r="ITZ36" s="66"/>
      <c r="IUA36" s="66"/>
      <c r="IUB36" s="66"/>
      <c r="IUC36" s="66"/>
      <c r="IUD36" s="66"/>
      <c r="IUE36" s="66"/>
      <c r="IUF36" s="66"/>
      <c r="IUG36" s="66"/>
      <c r="IUH36" s="66"/>
      <c r="IUI36" s="66"/>
      <c r="IUJ36" s="66"/>
      <c r="IUK36" s="66"/>
      <c r="IUL36" s="66"/>
      <c r="IUM36" s="66"/>
      <c r="IUN36" s="66"/>
      <c r="IUO36" s="66"/>
      <c r="IUP36" s="66"/>
      <c r="IUQ36" s="66"/>
      <c r="IUR36" s="66"/>
      <c r="IUS36" s="66"/>
      <c r="IUT36" s="66"/>
      <c r="IUU36" s="66"/>
      <c r="IUV36" s="66"/>
      <c r="IUW36" s="66"/>
      <c r="IUX36" s="66"/>
      <c r="IUY36" s="66"/>
      <c r="IUZ36" s="66"/>
      <c r="IVA36" s="66"/>
      <c r="IVB36" s="66"/>
      <c r="IVC36" s="66"/>
      <c r="IVD36" s="66"/>
      <c r="IVE36" s="66"/>
      <c r="IVF36" s="66"/>
      <c r="IVG36" s="66"/>
      <c r="IVH36" s="66"/>
      <c r="IVI36" s="66"/>
      <c r="IVJ36" s="66"/>
      <c r="IVK36" s="66"/>
      <c r="IVL36" s="66"/>
      <c r="IVM36" s="66"/>
      <c r="IVN36" s="66"/>
      <c r="IVO36" s="66"/>
      <c r="IVP36" s="66"/>
      <c r="IVQ36" s="66"/>
      <c r="IVR36" s="66"/>
      <c r="IVS36" s="66"/>
      <c r="IVT36" s="66"/>
      <c r="IVU36" s="66"/>
      <c r="IVV36" s="66"/>
      <c r="IVW36" s="66"/>
      <c r="IVX36" s="66"/>
      <c r="IVY36" s="66"/>
      <c r="IVZ36" s="66"/>
      <c r="IWA36" s="66"/>
      <c r="IWB36" s="66"/>
      <c r="IWC36" s="66"/>
      <c r="IWD36" s="66"/>
      <c r="IWE36" s="66"/>
      <c r="IWF36" s="66"/>
      <c r="IWG36" s="66"/>
      <c r="IWH36" s="66"/>
      <c r="IWI36" s="66"/>
      <c r="IWJ36" s="66"/>
      <c r="IWK36" s="66"/>
      <c r="IWL36" s="66"/>
      <c r="IWM36" s="66"/>
      <c r="IWN36" s="66"/>
      <c r="IWO36" s="66"/>
      <c r="IWP36" s="66"/>
      <c r="IWQ36" s="66"/>
      <c r="IWR36" s="66"/>
      <c r="IWS36" s="66"/>
      <c r="IWT36" s="66"/>
      <c r="IWU36" s="66"/>
      <c r="IWV36" s="66"/>
      <c r="IWW36" s="66"/>
      <c r="IWX36" s="66"/>
      <c r="IWY36" s="66"/>
      <c r="IWZ36" s="66"/>
      <c r="IXA36" s="66"/>
      <c r="IXB36" s="66"/>
      <c r="IXC36" s="66"/>
      <c r="IXD36" s="66"/>
      <c r="IXE36" s="66"/>
      <c r="IXF36" s="66"/>
      <c r="IXG36" s="66"/>
      <c r="IXH36" s="66"/>
      <c r="IXI36" s="66"/>
      <c r="IXJ36" s="66"/>
      <c r="IXK36" s="66"/>
      <c r="IXL36" s="66"/>
      <c r="IXM36" s="66"/>
      <c r="IXN36" s="66"/>
      <c r="IXO36" s="66"/>
      <c r="IXP36" s="66"/>
      <c r="IXQ36" s="66"/>
      <c r="IXR36" s="66"/>
      <c r="IXS36" s="66"/>
      <c r="IXT36" s="66"/>
      <c r="IXU36" s="66"/>
      <c r="IXV36" s="66"/>
      <c r="IXW36" s="66"/>
      <c r="IXX36" s="66"/>
      <c r="IXY36" s="66"/>
      <c r="IXZ36" s="66"/>
      <c r="IYA36" s="66"/>
      <c r="IYB36" s="66"/>
      <c r="IYC36" s="66"/>
      <c r="IYD36" s="66"/>
      <c r="IYE36" s="66"/>
      <c r="IYF36" s="66"/>
      <c r="IYG36" s="66"/>
      <c r="IYH36" s="66"/>
      <c r="IYI36" s="66"/>
      <c r="IYJ36" s="66"/>
      <c r="IYK36" s="66"/>
      <c r="IYL36" s="66"/>
      <c r="IYM36" s="66"/>
      <c r="IYN36" s="66"/>
      <c r="IYO36" s="66"/>
      <c r="IYP36" s="66"/>
      <c r="IYQ36" s="66"/>
      <c r="IYR36" s="66"/>
      <c r="IYS36" s="66"/>
      <c r="IYT36" s="66"/>
      <c r="IYU36" s="66"/>
      <c r="IYV36" s="66"/>
      <c r="IYW36" s="66"/>
      <c r="IYX36" s="66"/>
      <c r="IYY36" s="66"/>
      <c r="IYZ36" s="66"/>
      <c r="IZA36" s="66"/>
      <c r="IZB36" s="66"/>
      <c r="IZC36" s="66"/>
      <c r="IZD36" s="66"/>
      <c r="IZE36" s="66"/>
      <c r="IZF36" s="66"/>
      <c r="IZG36" s="66"/>
      <c r="IZH36" s="66"/>
      <c r="IZI36" s="66"/>
      <c r="IZJ36" s="66"/>
      <c r="IZK36" s="66"/>
      <c r="IZL36" s="66"/>
      <c r="IZM36" s="66"/>
      <c r="IZN36" s="66"/>
      <c r="IZO36" s="66"/>
      <c r="IZP36" s="66"/>
      <c r="IZQ36" s="66"/>
      <c r="IZR36" s="66"/>
      <c r="IZS36" s="66"/>
      <c r="IZT36" s="66"/>
      <c r="IZU36" s="66"/>
      <c r="IZV36" s="66"/>
      <c r="IZW36" s="66"/>
      <c r="IZX36" s="66"/>
      <c r="IZY36" s="66"/>
      <c r="IZZ36" s="66"/>
      <c r="JAA36" s="66"/>
      <c r="JAB36" s="66"/>
      <c r="JAC36" s="66"/>
      <c r="JAD36" s="66"/>
      <c r="JAE36" s="66"/>
      <c r="JAF36" s="66"/>
      <c r="JAG36" s="66"/>
      <c r="JAH36" s="66"/>
      <c r="JAI36" s="66"/>
      <c r="JAJ36" s="66"/>
      <c r="JAK36" s="66"/>
      <c r="JAL36" s="66"/>
      <c r="JAM36" s="66"/>
      <c r="JAN36" s="66"/>
      <c r="JAO36" s="66"/>
      <c r="JAP36" s="66"/>
      <c r="JAQ36" s="66"/>
      <c r="JAR36" s="66"/>
      <c r="JAS36" s="66"/>
      <c r="JAT36" s="66"/>
      <c r="JAU36" s="66"/>
      <c r="JAV36" s="66"/>
      <c r="JAW36" s="66"/>
      <c r="JAX36" s="66"/>
      <c r="JAY36" s="66"/>
      <c r="JAZ36" s="66"/>
      <c r="JBA36" s="66"/>
      <c r="JBB36" s="66"/>
      <c r="JBC36" s="66"/>
      <c r="JBD36" s="66"/>
      <c r="JBE36" s="66"/>
      <c r="JBF36" s="66"/>
      <c r="JBG36" s="66"/>
      <c r="JBH36" s="66"/>
      <c r="JBI36" s="66"/>
      <c r="JBJ36" s="66"/>
      <c r="JBK36" s="66"/>
      <c r="JBL36" s="66"/>
      <c r="JBM36" s="66"/>
      <c r="JBN36" s="66"/>
      <c r="JBO36" s="66"/>
      <c r="JBP36" s="66"/>
      <c r="JBQ36" s="66"/>
      <c r="JBR36" s="66"/>
      <c r="JBS36" s="66"/>
      <c r="JBT36" s="66"/>
      <c r="JBU36" s="66"/>
      <c r="JBV36" s="66"/>
      <c r="JBW36" s="66"/>
      <c r="JBX36" s="66"/>
      <c r="JBY36" s="66"/>
      <c r="JBZ36" s="66"/>
      <c r="JCA36" s="66"/>
      <c r="JCB36" s="66"/>
      <c r="JCC36" s="66"/>
      <c r="JCD36" s="66"/>
      <c r="JCE36" s="66"/>
      <c r="JCF36" s="66"/>
      <c r="JCG36" s="66"/>
      <c r="JCH36" s="66"/>
      <c r="JCI36" s="66"/>
      <c r="JCJ36" s="66"/>
      <c r="JCK36" s="66"/>
      <c r="JCL36" s="66"/>
      <c r="JCM36" s="66"/>
      <c r="JCN36" s="66"/>
      <c r="JCO36" s="66"/>
      <c r="JCP36" s="66"/>
      <c r="JCQ36" s="66"/>
      <c r="JCR36" s="66"/>
      <c r="JCS36" s="66"/>
      <c r="JCT36" s="66"/>
      <c r="JCU36" s="66"/>
      <c r="JCV36" s="66"/>
      <c r="JCW36" s="66"/>
      <c r="JCX36" s="66"/>
      <c r="JCY36" s="66"/>
      <c r="JCZ36" s="66"/>
      <c r="JDA36" s="66"/>
      <c r="JDB36" s="66"/>
      <c r="JDC36" s="66"/>
      <c r="JDD36" s="66"/>
      <c r="JDE36" s="66"/>
      <c r="JDF36" s="66"/>
      <c r="JDG36" s="66"/>
      <c r="JDH36" s="66"/>
      <c r="JDI36" s="66"/>
      <c r="JDJ36" s="66"/>
      <c r="JDK36" s="66"/>
      <c r="JDL36" s="66"/>
      <c r="JDM36" s="66"/>
      <c r="JDN36" s="66"/>
      <c r="JDO36" s="66"/>
      <c r="JDP36" s="66"/>
      <c r="JDQ36" s="66"/>
      <c r="JDR36" s="66"/>
      <c r="JDS36" s="66"/>
      <c r="JDT36" s="66"/>
      <c r="JDU36" s="66"/>
      <c r="JDV36" s="66"/>
      <c r="JDW36" s="66"/>
      <c r="JDX36" s="66"/>
      <c r="JDY36" s="66"/>
      <c r="JDZ36" s="66"/>
      <c r="JEA36" s="66"/>
      <c r="JEB36" s="66"/>
      <c r="JEC36" s="66"/>
      <c r="JED36" s="66"/>
      <c r="JEE36" s="66"/>
      <c r="JEF36" s="66"/>
      <c r="JEG36" s="66"/>
      <c r="JEH36" s="66"/>
      <c r="JEI36" s="66"/>
      <c r="JEJ36" s="66"/>
      <c r="JEK36" s="66"/>
      <c r="JEL36" s="66"/>
      <c r="JEM36" s="66"/>
      <c r="JEN36" s="66"/>
      <c r="JEO36" s="66"/>
      <c r="JEP36" s="66"/>
      <c r="JEQ36" s="66"/>
      <c r="JER36" s="66"/>
      <c r="JES36" s="66"/>
      <c r="JET36" s="66"/>
      <c r="JEU36" s="66"/>
      <c r="JEV36" s="66"/>
      <c r="JEW36" s="66"/>
      <c r="JEX36" s="66"/>
      <c r="JEY36" s="66"/>
      <c r="JEZ36" s="66"/>
      <c r="JFA36" s="66"/>
      <c r="JFB36" s="66"/>
      <c r="JFC36" s="66"/>
      <c r="JFD36" s="66"/>
      <c r="JFE36" s="66"/>
      <c r="JFF36" s="66"/>
      <c r="JFG36" s="66"/>
      <c r="JFH36" s="66"/>
      <c r="JFI36" s="66"/>
      <c r="JFJ36" s="66"/>
      <c r="JFK36" s="66"/>
      <c r="JFL36" s="66"/>
      <c r="JFM36" s="66"/>
      <c r="JFN36" s="66"/>
      <c r="JFO36" s="66"/>
      <c r="JFP36" s="66"/>
      <c r="JFQ36" s="66"/>
      <c r="JFR36" s="66"/>
      <c r="JFS36" s="66"/>
      <c r="JFT36" s="66"/>
      <c r="JFU36" s="66"/>
      <c r="JFV36" s="66"/>
      <c r="JFW36" s="66"/>
      <c r="JFX36" s="66"/>
      <c r="JFY36" s="66"/>
      <c r="JFZ36" s="66"/>
      <c r="JGA36" s="66"/>
      <c r="JGB36" s="66"/>
      <c r="JGC36" s="66"/>
      <c r="JGD36" s="66"/>
      <c r="JGE36" s="66"/>
      <c r="JGF36" s="66"/>
      <c r="JGG36" s="66"/>
      <c r="JGH36" s="66"/>
      <c r="JGI36" s="66"/>
      <c r="JGJ36" s="66"/>
      <c r="JGK36" s="66"/>
      <c r="JGL36" s="66"/>
      <c r="JGM36" s="66"/>
      <c r="JGN36" s="66"/>
      <c r="JGO36" s="66"/>
      <c r="JGP36" s="66"/>
      <c r="JGQ36" s="66"/>
      <c r="JGR36" s="66"/>
      <c r="JGS36" s="66"/>
      <c r="JGT36" s="66"/>
      <c r="JGU36" s="66"/>
      <c r="JGV36" s="66"/>
      <c r="JGW36" s="66"/>
      <c r="JGX36" s="66"/>
      <c r="JGY36" s="66"/>
      <c r="JGZ36" s="66"/>
      <c r="JHA36" s="66"/>
      <c r="JHB36" s="66"/>
      <c r="JHC36" s="66"/>
      <c r="JHD36" s="66"/>
      <c r="JHE36" s="66"/>
      <c r="JHF36" s="66"/>
      <c r="JHG36" s="66"/>
      <c r="JHH36" s="66"/>
      <c r="JHI36" s="66"/>
      <c r="JHJ36" s="66"/>
      <c r="JHK36" s="66"/>
      <c r="JHL36" s="66"/>
      <c r="JHM36" s="66"/>
      <c r="JHN36" s="66"/>
      <c r="JHO36" s="66"/>
      <c r="JHP36" s="66"/>
      <c r="JHQ36" s="66"/>
      <c r="JHR36" s="66"/>
      <c r="JHS36" s="66"/>
      <c r="JHT36" s="66"/>
      <c r="JHU36" s="66"/>
      <c r="JHV36" s="66"/>
      <c r="JHW36" s="66"/>
      <c r="JHX36" s="66"/>
      <c r="JHY36" s="66"/>
      <c r="JHZ36" s="66"/>
      <c r="JIA36" s="66"/>
      <c r="JIB36" s="66"/>
      <c r="JIC36" s="66"/>
      <c r="JID36" s="66"/>
      <c r="JIE36" s="66"/>
      <c r="JIF36" s="66"/>
      <c r="JIG36" s="66"/>
      <c r="JIH36" s="66"/>
      <c r="JII36" s="66"/>
      <c r="JIJ36" s="66"/>
      <c r="JIK36" s="66"/>
      <c r="JIL36" s="66"/>
      <c r="JIM36" s="66"/>
      <c r="JIN36" s="66"/>
      <c r="JIO36" s="66"/>
      <c r="JIP36" s="66"/>
      <c r="JIQ36" s="66"/>
      <c r="JIR36" s="66"/>
      <c r="JIS36" s="66"/>
      <c r="JIT36" s="66"/>
      <c r="JIU36" s="66"/>
      <c r="JIV36" s="66"/>
      <c r="JIW36" s="66"/>
      <c r="JIX36" s="66"/>
      <c r="JIY36" s="66"/>
      <c r="JIZ36" s="66"/>
      <c r="JJA36" s="66"/>
      <c r="JJB36" s="66"/>
      <c r="JJC36" s="66"/>
      <c r="JJD36" s="66"/>
      <c r="JJE36" s="66"/>
      <c r="JJF36" s="66"/>
      <c r="JJG36" s="66"/>
      <c r="JJH36" s="66"/>
      <c r="JJI36" s="66"/>
      <c r="JJJ36" s="66"/>
      <c r="JJK36" s="66"/>
      <c r="JJL36" s="66"/>
      <c r="JJM36" s="66"/>
      <c r="JJN36" s="66"/>
      <c r="JJO36" s="66"/>
      <c r="JJP36" s="66"/>
      <c r="JJQ36" s="66"/>
      <c r="JJR36" s="66"/>
      <c r="JJS36" s="66"/>
      <c r="JJT36" s="66"/>
      <c r="JJU36" s="66"/>
      <c r="JJV36" s="66"/>
      <c r="JJW36" s="66"/>
      <c r="JJX36" s="66"/>
      <c r="JJY36" s="66"/>
      <c r="JJZ36" s="66"/>
      <c r="JKA36" s="66"/>
      <c r="JKB36" s="66"/>
      <c r="JKC36" s="66"/>
      <c r="JKD36" s="66"/>
      <c r="JKE36" s="66"/>
      <c r="JKF36" s="66"/>
      <c r="JKG36" s="66"/>
      <c r="JKH36" s="66"/>
      <c r="JKI36" s="66"/>
      <c r="JKJ36" s="66"/>
      <c r="JKK36" s="66"/>
      <c r="JKL36" s="66"/>
      <c r="JKM36" s="66"/>
      <c r="JKN36" s="66"/>
      <c r="JKO36" s="66"/>
      <c r="JKP36" s="66"/>
      <c r="JKQ36" s="66"/>
      <c r="JKR36" s="66"/>
      <c r="JKS36" s="66"/>
      <c r="JKT36" s="66"/>
      <c r="JKU36" s="66"/>
      <c r="JKV36" s="66"/>
      <c r="JKW36" s="66"/>
      <c r="JKX36" s="66"/>
      <c r="JKY36" s="66"/>
      <c r="JKZ36" s="66"/>
      <c r="JLA36" s="66"/>
      <c r="JLB36" s="66"/>
      <c r="JLC36" s="66"/>
      <c r="JLD36" s="66"/>
      <c r="JLE36" s="66"/>
      <c r="JLF36" s="66"/>
      <c r="JLG36" s="66"/>
      <c r="JLH36" s="66"/>
      <c r="JLI36" s="66"/>
      <c r="JLJ36" s="66"/>
      <c r="JLK36" s="66"/>
      <c r="JLL36" s="66"/>
      <c r="JLM36" s="66"/>
      <c r="JLN36" s="66"/>
      <c r="JLO36" s="66"/>
      <c r="JLP36" s="66"/>
      <c r="JLQ36" s="66"/>
      <c r="JLR36" s="66"/>
      <c r="JLS36" s="66"/>
      <c r="JLT36" s="66"/>
      <c r="JLU36" s="66"/>
      <c r="JLV36" s="66"/>
      <c r="JLW36" s="66"/>
      <c r="JLX36" s="66"/>
      <c r="JLY36" s="66"/>
      <c r="JLZ36" s="66"/>
      <c r="JMA36" s="66"/>
      <c r="JMB36" s="66"/>
      <c r="JMC36" s="66"/>
      <c r="JMD36" s="66"/>
      <c r="JME36" s="66"/>
      <c r="JMF36" s="66"/>
      <c r="JMG36" s="66"/>
      <c r="JMH36" s="66"/>
      <c r="JMI36" s="66"/>
      <c r="JMJ36" s="66"/>
      <c r="JMK36" s="66"/>
      <c r="JML36" s="66"/>
      <c r="JMM36" s="66"/>
      <c r="JMN36" s="66"/>
      <c r="JMO36" s="66"/>
      <c r="JMP36" s="66"/>
      <c r="JMQ36" s="66"/>
      <c r="JMR36" s="66"/>
      <c r="JMS36" s="66"/>
      <c r="JMT36" s="66"/>
      <c r="JMU36" s="66"/>
      <c r="JMV36" s="66"/>
      <c r="JMW36" s="66"/>
      <c r="JMX36" s="66"/>
      <c r="JMY36" s="66"/>
      <c r="JMZ36" s="66"/>
      <c r="JNA36" s="66"/>
      <c r="JNB36" s="66"/>
      <c r="JNC36" s="66"/>
      <c r="JND36" s="66"/>
      <c r="JNE36" s="66"/>
      <c r="JNF36" s="66"/>
      <c r="JNG36" s="66"/>
      <c r="JNH36" s="66"/>
      <c r="JNI36" s="66"/>
      <c r="JNJ36" s="66"/>
      <c r="JNK36" s="66"/>
      <c r="JNL36" s="66"/>
      <c r="JNM36" s="66"/>
      <c r="JNN36" s="66"/>
      <c r="JNO36" s="66"/>
      <c r="JNP36" s="66"/>
      <c r="JNQ36" s="66"/>
      <c r="JNR36" s="66"/>
      <c r="JNS36" s="66"/>
      <c r="JNT36" s="66"/>
      <c r="JNU36" s="66"/>
      <c r="JNV36" s="66"/>
      <c r="JNW36" s="66"/>
      <c r="JNX36" s="66"/>
      <c r="JNY36" s="66"/>
      <c r="JNZ36" s="66"/>
      <c r="JOA36" s="66"/>
      <c r="JOB36" s="66"/>
      <c r="JOC36" s="66"/>
      <c r="JOD36" s="66"/>
      <c r="JOE36" s="66"/>
      <c r="JOF36" s="66"/>
      <c r="JOG36" s="66"/>
      <c r="JOH36" s="66"/>
      <c r="JOI36" s="66"/>
      <c r="JOJ36" s="66"/>
      <c r="JOK36" s="66"/>
      <c r="JOL36" s="66"/>
      <c r="JOM36" s="66"/>
      <c r="JON36" s="66"/>
      <c r="JOO36" s="66"/>
      <c r="JOP36" s="66"/>
      <c r="JOQ36" s="66"/>
      <c r="JOR36" s="66"/>
      <c r="JOS36" s="66"/>
      <c r="JOT36" s="66"/>
      <c r="JOU36" s="66"/>
      <c r="JOV36" s="66"/>
      <c r="JOW36" s="66"/>
      <c r="JOX36" s="66"/>
      <c r="JOY36" s="66"/>
      <c r="JOZ36" s="66"/>
      <c r="JPA36" s="66"/>
      <c r="JPB36" s="66"/>
      <c r="JPC36" s="66"/>
      <c r="JPD36" s="66"/>
      <c r="JPE36" s="66"/>
      <c r="JPF36" s="66"/>
      <c r="JPG36" s="66"/>
      <c r="JPH36" s="66"/>
      <c r="JPI36" s="66"/>
      <c r="JPJ36" s="66"/>
      <c r="JPK36" s="66"/>
      <c r="JPL36" s="66"/>
      <c r="JPM36" s="66"/>
      <c r="JPN36" s="66"/>
      <c r="JPO36" s="66"/>
      <c r="JPP36" s="66"/>
      <c r="JPQ36" s="66"/>
      <c r="JPR36" s="66"/>
      <c r="JPS36" s="66"/>
      <c r="JPT36" s="66"/>
      <c r="JPU36" s="66"/>
      <c r="JPV36" s="66"/>
      <c r="JPW36" s="66"/>
      <c r="JPX36" s="66"/>
      <c r="JPY36" s="66"/>
      <c r="JPZ36" s="66"/>
      <c r="JQA36" s="66"/>
      <c r="JQB36" s="66"/>
      <c r="JQC36" s="66"/>
      <c r="JQD36" s="66"/>
      <c r="JQE36" s="66"/>
      <c r="JQF36" s="66"/>
      <c r="JQG36" s="66"/>
      <c r="JQH36" s="66"/>
      <c r="JQI36" s="66"/>
      <c r="JQJ36" s="66"/>
      <c r="JQK36" s="66"/>
      <c r="JQL36" s="66"/>
      <c r="JQM36" s="66"/>
      <c r="JQN36" s="66"/>
      <c r="JQO36" s="66"/>
      <c r="JQP36" s="66"/>
      <c r="JQQ36" s="66"/>
      <c r="JQR36" s="66"/>
      <c r="JQS36" s="66"/>
      <c r="JQT36" s="66"/>
      <c r="JQU36" s="66"/>
      <c r="JQV36" s="66"/>
      <c r="JQW36" s="66"/>
      <c r="JQX36" s="66"/>
      <c r="JQY36" s="66"/>
      <c r="JQZ36" s="66"/>
      <c r="JRA36" s="66"/>
      <c r="JRB36" s="66"/>
      <c r="JRC36" s="66"/>
      <c r="JRD36" s="66"/>
      <c r="JRE36" s="66"/>
      <c r="JRF36" s="66"/>
      <c r="JRG36" s="66"/>
      <c r="JRH36" s="66"/>
      <c r="JRI36" s="66"/>
      <c r="JRJ36" s="66"/>
      <c r="JRK36" s="66"/>
      <c r="JRL36" s="66"/>
      <c r="JRM36" s="66"/>
      <c r="JRN36" s="66"/>
      <c r="JRO36" s="66"/>
      <c r="JRP36" s="66"/>
      <c r="JRQ36" s="66"/>
      <c r="JRR36" s="66"/>
      <c r="JRS36" s="66"/>
      <c r="JRT36" s="66"/>
      <c r="JRU36" s="66"/>
      <c r="JRV36" s="66"/>
      <c r="JRW36" s="66"/>
      <c r="JRX36" s="66"/>
      <c r="JRY36" s="66"/>
      <c r="JRZ36" s="66"/>
      <c r="JSA36" s="66"/>
      <c r="JSB36" s="66"/>
      <c r="JSC36" s="66"/>
      <c r="JSD36" s="66"/>
      <c r="JSE36" s="66"/>
      <c r="JSF36" s="66"/>
      <c r="JSG36" s="66"/>
      <c r="JSH36" s="66"/>
      <c r="JSI36" s="66"/>
      <c r="JSJ36" s="66"/>
      <c r="JSK36" s="66"/>
      <c r="JSL36" s="66"/>
      <c r="JSM36" s="66"/>
      <c r="JSN36" s="66"/>
      <c r="JSO36" s="66"/>
      <c r="JSP36" s="66"/>
      <c r="JSQ36" s="66"/>
      <c r="JSR36" s="66"/>
      <c r="JSS36" s="66"/>
      <c r="JST36" s="66"/>
      <c r="JSU36" s="66"/>
      <c r="JSV36" s="66"/>
      <c r="JSW36" s="66"/>
      <c r="JSX36" s="66"/>
      <c r="JSY36" s="66"/>
      <c r="JSZ36" s="66"/>
      <c r="JTA36" s="66"/>
      <c r="JTB36" s="66"/>
      <c r="JTC36" s="66"/>
      <c r="JTD36" s="66"/>
      <c r="JTE36" s="66"/>
      <c r="JTF36" s="66"/>
      <c r="JTG36" s="66"/>
      <c r="JTH36" s="66"/>
      <c r="JTI36" s="66"/>
      <c r="JTJ36" s="66"/>
      <c r="JTK36" s="66"/>
      <c r="JTL36" s="66"/>
      <c r="JTM36" s="66"/>
      <c r="JTN36" s="66"/>
      <c r="JTO36" s="66"/>
      <c r="JTP36" s="66"/>
      <c r="JTQ36" s="66"/>
      <c r="JTR36" s="66"/>
      <c r="JTS36" s="66"/>
      <c r="JTT36" s="66"/>
      <c r="JTU36" s="66"/>
      <c r="JTV36" s="66"/>
      <c r="JTW36" s="66"/>
      <c r="JTX36" s="66"/>
      <c r="JTY36" s="66"/>
      <c r="JTZ36" s="66"/>
      <c r="JUA36" s="66"/>
      <c r="JUB36" s="66"/>
      <c r="JUC36" s="66"/>
      <c r="JUD36" s="66"/>
      <c r="JUE36" s="66"/>
      <c r="JUF36" s="66"/>
      <c r="JUG36" s="66"/>
      <c r="JUH36" s="66"/>
      <c r="JUI36" s="66"/>
      <c r="JUJ36" s="66"/>
      <c r="JUK36" s="66"/>
      <c r="JUL36" s="66"/>
      <c r="JUM36" s="66"/>
      <c r="JUN36" s="66"/>
      <c r="JUO36" s="66"/>
      <c r="JUP36" s="66"/>
      <c r="JUQ36" s="66"/>
      <c r="JUR36" s="66"/>
      <c r="JUS36" s="66"/>
      <c r="JUT36" s="66"/>
      <c r="JUU36" s="66"/>
      <c r="JUV36" s="66"/>
      <c r="JUW36" s="66"/>
      <c r="JUX36" s="66"/>
      <c r="JUY36" s="66"/>
      <c r="JUZ36" s="66"/>
      <c r="JVA36" s="66"/>
      <c r="JVB36" s="66"/>
      <c r="JVC36" s="66"/>
      <c r="JVD36" s="66"/>
      <c r="JVE36" s="66"/>
      <c r="JVF36" s="66"/>
      <c r="JVG36" s="66"/>
      <c r="JVH36" s="66"/>
      <c r="JVI36" s="66"/>
      <c r="JVJ36" s="66"/>
      <c r="JVK36" s="66"/>
      <c r="JVL36" s="66"/>
      <c r="JVM36" s="66"/>
      <c r="JVN36" s="66"/>
      <c r="JVO36" s="66"/>
      <c r="JVP36" s="66"/>
      <c r="JVQ36" s="66"/>
      <c r="JVR36" s="66"/>
      <c r="JVS36" s="66"/>
      <c r="JVT36" s="66"/>
      <c r="JVU36" s="66"/>
      <c r="JVV36" s="66"/>
      <c r="JVW36" s="66"/>
      <c r="JVX36" s="66"/>
      <c r="JVY36" s="66"/>
      <c r="JVZ36" s="66"/>
      <c r="JWA36" s="66"/>
      <c r="JWB36" s="66"/>
      <c r="JWC36" s="66"/>
      <c r="JWD36" s="66"/>
      <c r="JWE36" s="66"/>
      <c r="JWF36" s="66"/>
      <c r="JWG36" s="66"/>
      <c r="JWH36" s="66"/>
      <c r="JWI36" s="66"/>
      <c r="JWJ36" s="66"/>
      <c r="JWK36" s="66"/>
      <c r="JWL36" s="66"/>
      <c r="JWM36" s="66"/>
      <c r="JWN36" s="66"/>
      <c r="JWO36" s="66"/>
      <c r="JWP36" s="66"/>
      <c r="JWQ36" s="66"/>
      <c r="JWR36" s="66"/>
      <c r="JWS36" s="66"/>
      <c r="JWT36" s="66"/>
      <c r="JWU36" s="66"/>
      <c r="JWV36" s="66"/>
      <c r="JWW36" s="66"/>
      <c r="JWX36" s="66"/>
      <c r="JWY36" s="66"/>
      <c r="JWZ36" s="66"/>
      <c r="JXA36" s="66"/>
      <c r="JXB36" s="66"/>
      <c r="JXC36" s="66"/>
      <c r="JXD36" s="66"/>
      <c r="JXE36" s="66"/>
      <c r="JXF36" s="66"/>
      <c r="JXG36" s="66"/>
      <c r="JXH36" s="66"/>
      <c r="JXI36" s="66"/>
      <c r="JXJ36" s="66"/>
      <c r="JXK36" s="66"/>
      <c r="JXL36" s="66"/>
      <c r="JXM36" s="66"/>
      <c r="JXN36" s="66"/>
      <c r="JXO36" s="66"/>
      <c r="JXP36" s="66"/>
      <c r="JXQ36" s="66"/>
      <c r="JXR36" s="66"/>
      <c r="JXS36" s="66"/>
      <c r="JXT36" s="66"/>
      <c r="JXU36" s="66"/>
      <c r="JXV36" s="66"/>
      <c r="JXW36" s="66"/>
      <c r="JXX36" s="66"/>
      <c r="JXY36" s="66"/>
      <c r="JXZ36" s="66"/>
      <c r="JYA36" s="66"/>
      <c r="JYB36" s="66"/>
      <c r="JYC36" s="66"/>
      <c r="JYD36" s="66"/>
      <c r="JYE36" s="66"/>
      <c r="JYF36" s="66"/>
      <c r="JYG36" s="66"/>
      <c r="JYH36" s="66"/>
      <c r="JYI36" s="66"/>
      <c r="JYJ36" s="66"/>
      <c r="JYK36" s="66"/>
      <c r="JYL36" s="66"/>
      <c r="JYM36" s="66"/>
      <c r="JYN36" s="66"/>
      <c r="JYO36" s="66"/>
      <c r="JYP36" s="66"/>
      <c r="JYQ36" s="66"/>
      <c r="JYR36" s="66"/>
      <c r="JYS36" s="66"/>
      <c r="JYT36" s="66"/>
      <c r="JYU36" s="66"/>
      <c r="JYV36" s="66"/>
      <c r="JYW36" s="66"/>
      <c r="JYX36" s="66"/>
      <c r="JYY36" s="66"/>
      <c r="JYZ36" s="66"/>
      <c r="JZA36" s="66"/>
      <c r="JZB36" s="66"/>
      <c r="JZC36" s="66"/>
      <c r="JZD36" s="66"/>
      <c r="JZE36" s="66"/>
      <c r="JZF36" s="66"/>
      <c r="JZG36" s="66"/>
      <c r="JZH36" s="66"/>
      <c r="JZI36" s="66"/>
      <c r="JZJ36" s="66"/>
      <c r="JZK36" s="66"/>
      <c r="JZL36" s="66"/>
      <c r="JZM36" s="66"/>
      <c r="JZN36" s="66"/>
      <c r="JZO36" s="66"/>
      <c r="JZP36" s="66"/>
      <c r="JZQ36" s="66"/>
      <c r="JZR36" s="66"/>
      <c r="JZS36" s="66"/>
      <c r="JZT36" s="66"/>
      <c r="JZU36" s="66"/>
      <c r="JZV36" s="66"/>
      <c r="JZW36" s="66"/>
      <c r="JZX36" s="66"/>
      <c r="JZY36" s="66"/>
      <c r="JZZ36" s="66"/>
      <c r="KAA36" s="66"/>
      <c r="KAB36" s="66"/>
      <c r="KAC36" s="66"/>
      <c r="KAD36" s="66"/>
      <c r="KAE36" s="66"/>
      <c r="KAF36" s="66"/>
      <c r="KAG36" s="66"/>
      <c r="KAH36" s="66"/>
      <c r="KAI36" s="66"/>
      <c r="KAJ36" s="66"/>
      <c r="KAK36" s="66"/>
      <c r="KAL36" s="66"/>
      <c r="KAM36" s="66"/>
      <c r="KAN36" s="66"/>
      <c r="KAO36" s="66"/>
      <c r="KAP36" s="66"/>
      <c r="KAQ36" s="66"/>
      <c r="KAR36" s="66"/>
      <c r="KAS36" s="66"/>
      <c r="KAT36" s="66"/>
      <c r="KAU36" s="66"/>
      <c r="KAV36" s="66"/>
      <c r="KAW36" s="66"/>
      <c r="KAX36" s="66"/>
      <c r="KAY36" s="66"/>
      <c r="KAZ36" s="66"/>
      <c r="KBA36" s="66"/>
      <c r="KBB36" s="66"/>
      <c r="KBC36" s="66"/>
      <c r="KBD36" s="66"/>
      <c r="KBE36" s="66"/>
      <c r="KBF36" s="66"/>
      <c r="KBG36" s="66"/>
      <c r="KBH36" s="66"/>
      <c r="KBI36" s="66"/>
      <c r="KBJ36" s="66"/>
      <c r="KBK36" s="66"/>
      <c r="KBL36" s="66"/>
      <c r="KBM36" s="66"/>
      <c r="KBN36" s="66"/>
      <c r="KBO36" s="66"/>
      <c r="KBP36" s="66"/>
      <c r="KBQ36" s="66"/>
      <c r="KBR36" s="66"/>
      <c r="KBS36" s="66"/>
      <c r="KBT36" s="66"/>
      <c r="KBU36" s="66"/>
      <c r="KBV36" s="66"/>
      <c r="KBW36" s="66"/>
      <c r="KBX36" s="66"/>
      <c r="KBY36" s="66"/>
      <c r="KBZ36" s="66"/>
      <c r="KCA36" s="66"/>
      <c r="KCB36" s="66"/>
      <c r="KCC36" s="66"/>
      <c r="KCD36" s="66"/>
      <c r="KCE36" s="66"/>
      <c r="KCF36" s="66"/>
      <c r="KCG36" s="66"/>
      <c r="KCH36" s="66"/>
      <c r="KCI36" s="66"/>
      <c r="KCJ36" s="66"/>
      <c r="KCK36" s="66"/>
      <c r="KCL36" s="66"/>
      <c r="KCM36" s="66"/>
      <c r="KCN36" s="66"/>
      <c r="KCO36" s="66"/>
      <c r="KCP36" s="66"/>
      <c r="KCQ36" s="66"/>
      <c r="KCR36" s="66"/>
      <c r="KCS36" s="66"/>
      <c r="KCT36" s="66"/>
      <c r="KCU36" s="66"/>
      <c r="KCV36" s="66"/>
      <c r="KCW36" s="66"/>
      <c r="KCX36" s="66"/>
      <c r="KCY36" s="66"/>
      <c r="KCZ36" s="66"/>
      <c r="KDA36" s="66"/>
      <c r="KDB36" s="66"/>
      <c r="KDC36" s="66"/>
      <c r="KDD36" s="66"/>
      <c r="KDE36" s="66"/>
      <c r="KDF36" s="66"/>
      <c r="KDG36" s="66"/>
      <c r="KDH36" s="66"/>
      <c r="KDI36" s="66"/>
      <c r="KDJ36" s="66"/>
      <c r="KDK36" s="66"/>
      <c r="KDL36" s="66"/>
      <c r="KDM36" s="66"/>
      <c r="KDN36" s="66"/>
      <c r="KDO36" s="66"/>
      <c r="KDP36" s="66"/>
      <c r="KDQ36" s="66"/>
      <c r="KDR36" s="66"/>
      <c r="KDS36" s="66"/>
      <c r="KDT36" s="66"/>
      <c r="KDU36" s="66"/>
      <c r="KDV36" s="66"/>
      <c r="KDW36" s="66"/>
      <c r="KDX36" s="66"/>
      <c r="KDY36" s="66"/>
      <c r="KDZ36" s="66"/>
      <c r="KEA36" s="66"/>
      <c r="KEB36" s="66"/>
      <c r="KEC36" s="66"/>
      <c r="KED36" s="66"/>
      <c r="KEE36" s="66"/>
      <c r="KEF36" s="66"/>
      <c r="KEG36" s="66"/>
      <c r="KEH36" s="66"/>
      <c r="KEI36" s="66"/>
      <c r="KEJ36" s="66"/>
      <c r="KEK36" s="66"/>
      <c r="KEL36" s="66"/>
      <c r="KEM36" s="66"/>
      <c r="KEN36" s="66"/>
      <c r="KEO36" s="66"/>
      <c r="KEP36" s="66"/>
      <c r="KEQ36" s="66"/>
      <c r="KER36" s="66"/>
      <c r="KES36" s="66"/>
      <c r="KET36" s="66"/>
      <c r="KEU36" s="66"/>
      <c r="KEV36" s="66"/>
      <c r="KEW36" s="66"/>
      <c r="KEX36" s="66"/>
      <c r="KEY36" s="66"/>
      <c r="KEZ36" s="66"/>
      <c r="KFA36" s="66"/>
      <c r="KFB36" s="66"/>
      <c r="KFC36" s="66"/>
      <c r="KFD36" s="66"/>
      <c r="KFE36" s="66"/>
      <c r="KFF36" s="66"/>
      <c r="KFG36" s="66"/>
      <c r="KFH36" s="66"/>
      <c r="KFI36" s="66"/>
      <c r="KFJ36" s="66"/>
      <c r="KFK36" s="66"/>
      <c r="KFL36" s="66"/>
      <c r="KFM36" s="66"/>
      <c r="KFN36" s="66"/>
      <c r="KFO36" s="66"/>
      <c r="KFP36" s="66"/>
      <c r="KFQ36" s="66"/>
      <c r="KFR36" s="66"/>
      <c r="KFS36" s="66"/>
      <c r="KFT36" s="66"/>
      <c r="KFU36" s="66"/>
      <c r="KFV36" s="66"/>
      <c r="KFW36" s="66"/>
      <c r="KFX36" s="66"/>
      <c r="KFY36" s="66"/>
      <c r="KFZ36" s="66"/>
      <c r="KGA36" s="66"/>
      <c r="KGB36" s="66"/>
      <c r="KGC36" s="66"/>
      <c r="KGD36" s="66"/>
      <c r="KGE36" s="66"/>
      <c r="KGF36" s="66"/>
      <c r="KGG36" s="66"/>
      <c r="KGH36" s="66"/>
      <c r="KGI36" s="66"/>
      <c r="KGJ36" s="66"/>
      <c r="KGK36" s="66"/>
      <c r="KGL36" s="66"/>
      <c r="KGM36" s="66"/>
      <c r="KGN36" s="66"/>
      <c r="KGO36" s="66"/>
      <c r="KGP36" s="66"/>
      <c r="KGQ36" s="66"/>
      <c r="KGR36" s="66"/>
      <c r="KGS36" s="66"/>
      <c r="KGT36" s="66"/>
      <c r="KGU36" s="66"/>
      <c r="KGV36" s="66"/>
      <c r="KGW36" s="66"/>
      <c r="KGX36" s="66"/>
      <c r="KGY36" s="66"/>
      <c r="KGZ36" s="66"/>
      <c r="KHA36" s="66"/>
      <c r="KHB36" s="66"/>
      <c r="KHC36" s="66"/>
      <c r="KHD36" s="66"/>
      <c r="KHE36" s="66"/>
      <c r="KHF36" s="66"/>
      <c r="KHG36" s="66"/>
      <c r="KHH36" s="66"/>
      <c r="KHI36" s="66"/>
      <c r="KHJ36" s="66"/>
      <c r="KHK36" s="66"/>
      <c r="KHL36" s="66"/>
      <c r="KHM36" s="66"/>
      <c r="KHN36" s="66"/>
      <c r="KHO36" s="66"/>
      <c r="KHP36" s="66"/>
      <c r="KHQ36" s="66"/>
      <c r="KHR36" s="66"/>
      <c r="KHS36" s="66"/>
      <c r="KHT36" s="66"/>
      <c r="KHU36" s="66"/>
      <c r="KHV36" s="66"/>
      <c r="KHW36" s="66"/>
      <c r="KHX36" s="66"/>
      <c r="KHY36" s="66"/>
      <c r="KHZ36" s="66"/>
      <c r="KIA36" s="66"/>
      <c r="KIB36" s="66"/>
      <c r="KIC36" s="66"/>
      <c r="KID36" s="66"/>
      <c r="KIE36" s="66"/>
      <c r="KIF36" s="66"/>
      <c r="KIG36" s="66"/>
      <c r="KIH36" s="66"/>
      <c r="KII36" s="66"/>
      <c r="KIJ36" s="66"/>
      <c r="KIK36" s="66"/>
      <c r="KIL36" s="66"/>
      <c r="KIM36" s="66"/>
      <c r="KIN36" s="66"/>
      <c r="KIO36" s="66"/>
      <c r="KIP36" s="66"/>
      <c r="KIQ36" s="66"/>
      <c r="KIR36" s="66"/>
      <c r="KIS36" s="66"/>
      <c r="KIT36" s="66"/>
      <c r="KIU36" s="66"/>
      <c r="KIV36" s="66"/>
      <c r="KIW36" s="66"/>
      <c r="KIX36" s="66"/>
      <c r="KIY36" s="66"/>
      <c r="KIZ36" s="66"/>
      <c r="KJA36" s="66"/>
      <c r="KJB36" s="66"/>
      <c r="KJC36" s="66"/>
      <c r="KJD36" s="66"/>
      <c r="KJE36" s="66"/>
      <c r="KJF36" s="66"/>
      <c r="KJG36" s="66"/>
      <c r="KJH36" s="66"/>
      <c r="KJI36" s="66"/>
      <c r="KJJ36" s="66"/>
      <c r="KJK36" s="66"/>
      <c r="KJL36" s="66"/>
      <c r="KJM36" s="66"/>
      <c r="KJN36" s="66"/>
      <c r="KJO36" s="66"/>
      <c r="KJP36" s="66"/>
      <c r="KJQ36" s="66"/>
      <c r="KJR36" s="66"/>
      <c r="KJS36" s="66"/>
      <c r="KJT36" s="66"/>
      <c r="KJU36" s="66"/>
      <c r="KJV36" s="66"/>
      <c r="KJW36" s="66"/>
      <c r="KJX36" s="66"/>
      <c r="KJY36" s="66"/>
      <c r="KJZ36" s="66"/>
      <c r="KKA36" s="66"/>
      <c r="KKB36" s="66"/>
      <c r="KKC36" s="66"/>
      <c r="KKD36" s="66"/>
      <c r="KKE36" s="66"/>
      <c r="KKF36" s="66"/>
      <c r="KKG36" s="66"/>
      <c r="KKH36" s="66"/>
      <c r="KKI36" s="66"/>
      <c r="KKJ36" s="66"/>
      <c r="KKK36" s="66"/>
      <c r="KKL36" s="66"/>
      <c r="KKM36" s="66"/>
      <c r="KKN36" s="66"/>
      <c r="KKO36" s="66"/>
      <c r="KKP36" s="66"/>
      <c r="KKQ36" s="66"/>
      <c r="KKR36" s="66"/>
      <c r="KKS36" s="66"/>
      <c r="KKT36" s="66"/>
      <c r="KKU36" s="66"/>
      <c r="KKV36" s="66"/>
      <c r="KKW36" s="66"/>
      <c r="KKX36" s="66"/>
      <c r="KKY36" s="66"/>
      <c r="KKZ36" s="66"/>
      <c r="KLA36" s="66"/>
      <c r="KLB36" s="66"/>
      <c r="KLC36" s="66"/>
      <c r="KLD36" s="66"/>
      <c r="KLE36" s="66"/>
      <c r="KLF36" s="66"/>
      <c r="KLG36" s="66"/>
      <c r="KLH36" s="66"/>
      <c r="KLI36" s="66"/>
      <c r="KLJ36" s="66"/>
      <c r="KLK36" s="66"/>
      <c r="KLL36" s="66"/>
      <c r="KLM36" s="66"/>
      <c r="KLN36" s="66"/>
      <c r="KLO36" s="66"/>
      <c r="KLP36" s="66"/>
      <c r="KLQ36" s="66"/>
      <c r="KLR36" s="66"/>
      <c r="KLS36" s="66"/>
      <c r="KLT36" s="66"/>
      <c r="KLU36" s="66"/>
      <c r="KLV36" s="66"/>
      <c r="KLW36" s="66"/>
      <c r="KLX36" s="66"/>
      <c r="KLY36" s="66"/>
      <c r="KLZ36" s="66"/>
      <c r="KMA36" s="66"/>
      <c r="KMB36" s="66"/>
      <c r="KMC36" s="66"/>
      <c r="KMD36" s="66"/>
      <c r="KME36" s="66"/>
      <c r="KMF36" s="66"/>
      <c r="KMG36" s="66"/>
      <c r="KMH36" s="66"/>
      <c r="KMI36" s="66"/>
      <c r="KMJ36" s="66"/>
      <c r="KMK36" s="66"/>
      <c r="KML36" s="66"/>
      <c r="KMM36" s="66"/>
      <c r="KMN36" s="66"/>
      <c r="KMO36" s="66"/>
      <c r="KMP36" s="66"/>
      <c r="KMQ36" s="66"/>
      <c r="KMR36" s="66"/>
      <c r="KMS36" s="66"/>
      <c r="KMT36" s="66"/>
      <c r="KMU36" s="66"/>
      <c r="KMV36" s="66"/>
      <c r="KMW36" s="66"/>
      <c r="KMX36" s="66"/>
      <c r="KMY36" s="66"/>
      <c r="KMZ36" s="66"/>
      <c r="KNA36" s="66"/>
      <c r="KNB36" s="66"/>
      <c r="KNC36" s="66"/>
      <c r="KND36" s="66"/>
      <c r="KNE36" s="66"/>
      <c r="KNF36" s="66"/>
      <c r="KNG36" s="66"/>
      <c r="KNH36" s="66"/>
      <c r="KNI36" s="66"/>
      <c r="KNJ36" s="66"/>
      <c r="KNK36" s="66"/>
      <c r="KNL36" s="66"/>
      <c r="KNM36" s="66"/>
      <c r="KNN36" s="66"/>
      <c r="KNO36" s="66"/>
      <c r="KNP36" s="66"/>
      <c r="KNQ36" s="66"/>
      <c r="KNR36" s="66"/>
      <c r="KNS36" s="66"/>
      <c r="KNT36" s="66"/>
      <c r="KNU36" s="66"/>
      <c r="KNV36" s="66"/>
      <c r="KNW36" s="66"/>
      <c r="KNX36" s="66"/>
      <c r="KNY36" s="66"/>
      <c r="KNZ36" s="66"/>
      <c r="KOA36" s="66"/>
      <c r="KOB36" s="66"/>
      <c r="KOC36" s="66"/>
      <c r="KOD36" s="66"/>
      <c r="KOE36" s="66"/>
      <c r="KOF36" s="66"/>
      <c r="KOG36" s="66"/>
      <c r="KOH36" s="66"/>
      <c r="KOI36" s="66"/>
      <c r="KOJ36" s="66"/>
      <c r="KOK36" s="66"/>
      <c r="KOL36" s="66"/>
      <c r="KOM36" s="66"/>
      <c r="KON36" s="66"/>
      <c r="KOO36" s="66"/>
      <c r="KOP36" s="66"/>
      <c r="KOQ36" s="66"/>
      <c r="KOR36" s="66"/>
      <c r="KOS36" s="66"/>
      <c r="KOT36" s="66"/>
      <c r="KOU36" s="66"/>
      <c r="KOV36" s="66"/>
      <c r="KOW36" s="66"/>
      <c r="KOX36" s="66"/>
      <c r="KOY36" s="66"/>
      <c r="KOZ36" s="66"/>
      <c r="KPA36" s="66"/>
      <c r="KPB36" s="66"/>
      <c r="KPC36" s="66"/>
      <c r="KPD36" s="66"/>
      <c r="KPE36" s="66"/>
      <c r="KPF36" s="66"/>
      <c r="KPG36" s="66"/>
      <c r="KPH36" s="66"/>
      <c r="KPI36" s="66"/>
      <c r="KPJ36" s="66"/>
      <c r="KPK36" s="66"/>
      <c r="KPL36" s="66"/>
      <c r="KPM36" s="66"/>
      <c r="KPN36" s="66"/>
      <c r="KPO36" s="66"/>
      <c r="KPP36" s="66"/>
      <c r="KPQ36" s="66"/>
      <c r="KPR36" s="66"/>
      <c r="KPS36" s="66"/>
      <c r="KPT36" s="66"/>
      <c r="KPU36" s="66"/>
      <c r="KPV36" s="66"/>
      <c r="KPW36" s="66"/>
      <c r="KPX36" s="66"/>
      <c r="KPY36" s="66"/>
      <c r="KPZ36" s="66"/>
      <c r="KQA36" s="66"/>
      <c r="KQB36" s="66"/>
      <c r="KQC36" s="66"/>
      <c r="KQD36" s="66"/>
      <c r="KQE36" s="66"/>
      <c r="KQF36" s="66"/>
      <c r="KQG36" s="66"/>
      <c r="KQH36" s="66"/>
      <c r="KQI36" s="66"/>
      <c r="KQJ36" s="66"/>
      <c r="KQK36" s="66"/>
      <c r="KQL36" s="66"/>
      <c r="KQM36" s="66"/>
      <c r="KQN36" s="66"/>
      <c r="KQO36" s="66"/>
      <c r="KQP36" s="66"/>
      <c r="KQQ36" s="66"/>
      <c r="KQR36" s="66"/>
      <c r="KQS36" s="66"/>
      <c r="KQT36" s="66"/>
      <c r="KQU36" s="66"/>
      <c r="KQV36" s="66"/>
      <c r="KQW36" s="66"/>
      <c r="KQX36" s="66"/>
      <c r="KQY36" s="66"/>
      <c r="KQZ36" s="66"/>
      <c r="KRA36" s="66"/>
      <c r="KRB36" s="66"/>
      <c r="KRC36" s="66"/>
      <c r="KRD36" s="66"/>
      <c r="KRE36" s="66"/>
      <c r="KRF36" s="66"/>
      <c r="KRG36" s="66"/>
      <c r="KRH36" s="66"/>
      <c r="KRI36" s="66"/>
      <c r="KRJ36" s="66"/>
      <c r="KRK36" s="66"/>
      <c r="KRL36" s="66"/>
      <c r="KRM36" s="66"/>
      <c r="KRN36" s="66"/>
      <c r="KRO36" s="66"/>
      <c r="KRP36" s="66"/>
      <c r="KRQ36" s="66"/>
      <c r="KRR36" s="66"/>
      <c r="KRS36" s="66"/>
      <c r="KRT36" s="66"/>
      <c r="KRU36" s="66"/>
      <c r="KRV36" s="66"/>
      <c r="KRW36" s="66"/>
      <c r="KRX36" s="66"/>
      <c r="KRY36" s="66"/>
      <c r="KRZ36" s="66"/>
      <c r="KSA36" s="66"/>
      <c r="KSB36" s="66"/>
      <c r="KSC36" s="66"/>
      <c r="KSD36" s="66"/>
      <c r="KSE36" s="66"/>
      <c r="KSF36" s="66"/>
      <c r="KSG36" s="66"/>
      <c r="KSH36" s="66"/>
      <c r="KSI36" s="66"/>
      <c r="KSJ36" s="66"/>
      <c r="KSK36" s="66"/>
      <c r="KSL36" s="66"/>
      <c r="KSM36" s="66"/>
      <c r="KSN36" s="66"/>
      <c r="KSO36" s="66"/>
      <c r="KSP36" s="66"/>
      <c r="KSQ36" s="66"/>
      <c r="KSR36" s="66"/>
      <c r="KSS36" s="66"/>
      <c r="KST36" s="66"/>
      <c r="KSU36" s="66"/>
      <c r="KSV36" s="66"/>
      <c r="KSW36" s="66"/>
      <c r="KSX36" s="66"/>
      <c r="KSY36" s="66"/>
      <c r="KSZ36" s="66"/>
      <c r="KTA36" s="66"/>
      <c r="KTB36" s="66"/>
      <c r="KTC36" s="66"/>
      <c r="KTD36" s="66"/>
      <c r="KTE36" s="66"/>
      <c r="KTF36" s="66"/>
      <c r="KTG36" s="66"/>
      <c r="KTH36" s="66"/>
      <c r="KTI36" s="66"/>
      <c r="KTJ36" s="66"/>
      <c r="KTK36" s="66"/>
      <c r="KTL36" s="66"/>
      <c r="KTM36" s="66"/>
      <c r="KTN36" s="66"/>
      <c r="KTO36" s="66"/>
      <c r="KTP36" s="66"/>
      <c r="KTQ36" s="66"/>
      <c r="KTR36" s="66"/>
      <c r="KTS36" s="66"/>
      <c r="KTT36" s="66"/>
      <c r="KTU36" s="66"/>
      <c r="KTV36" s="66"/>
      <c r="KTW36" s="66"/>
      <c r="KTX36" s="66"/>
      <c r="KTY36" s="66"/>
      <c r="KTZ36" s="66"/>
      <c r="KUA36" s="66"/>
      <c r="KUB36" s="66"/>
      <c r="KUC36" s="66"/>
      <c r="KUD36" s="66"/>
      <c r="KUE36" s="66"/>
      <c r="KUF36" s="66"/>
      <c r="KUG36" s="66"/>
      <c r="KUH36" s="66"/>
      <c r="KUI36" s="66"/>
      <c r="KUJ36" s="66"/>
      <c r="KUK36" s="66"/>
      <c r="KUL36" s="66"/>
      <c r="KUM36" s="66"/>
      <c r="KUN36" s="66"/>
      <c r="KUO36" s="66"/>
      <c r="KUP36" s="66"/>
      <c r="KUQ36" s="66"/>
      <c r="KUR36" s="66"/>
      <c r="KUS36" s="66"/>
      <c r="KUT36" s="66"/>
      <c r="KUU36" s="66"/>
      <c r="KUV36" s="66"/>
      <c r="KUW36" s="66"/>
      <c r="KUX36" s="66"/>
      <c r="KUY36" s="66"/>
      <c r="KUZ36" s="66"/>
      <c r="KVA36" s="66"/>
      <c r="KVB36" s="66"/>
      <c r="KVC36" s="66"/>
      <c r="KVD36" s="66"/>
      <c r="KVE36" s="66"/>
      <c r="KVF36" s="66"/>
      <c r="KVG36" s="66"/>
      <c r="KVH36" s="66"/>
      <c r="KVI36" s="66"/>
      <c r="KVJ36" s="66"/>
      <c r="KVK36" s="66"/>
      <c r="KVL36" s="66"/>
      <c r="KVM36" s="66"/>
      <c r="KVN36" s="66"/>
      <c r="KVO36" s="66"/>
      <c r="KVP36" s="66"/>
      <c r="KVQ36" s="66"/>
      <c r="KVR36" s="66"/>
      <c r="KVS36" s="66"/>
      <c r="KVT36" s="66"/>
      <c r="KVU36" s="66"/>
      <c r="KVV36" s="66"/>
      <c r="KVW36" s="66"/>
      <c r="KVX36" s="66"/>
      <c r="KVY36" s="66"/>
      <c r="KVZ36" s="66"/>
      <c r="KWA36" s="66"/>
      <c r="KWB36" s="66"/>
      <c r="KWC36" s="66"/>
      <c r="KWD36" s="66"/>
      <c r="KWE36" s="66"/>
      <c r="KWF36" s="66"/>
      <c r="KWG36" s="66"/>
      <c r="KWH36" s="66"/>
      <c r="KWI36" s="66"/>
      <c r="KWJ36" s="66"/>
      <c r="KWK36" s="66"/>
      <c r="KWL36" s="66"/>
      <c r="KWM36" s="66"/>
      <c r="KWN36" s="66"/>
      <c r="KWO36" s="66"/>
      <c r="KWP36" s="66"/>
      <c r="KWQ36" s="66"/>
      <c r="KWR36" s="66"/>
      <c r="KWS36" s="66"/>
      <c r="KWT36" s="66"/>
      <c r="KWU36" s="66"/>
      <c r="KWV36" s="66"/>
      <c r="KWW36" s="66"/>
      <c r="KWX36" s="66"/>
      <c r="KWY36" s="66"/>
      <c r="KWZ36" s="66"/>
      <c r="KXA36" s="66"/>
      <c r="KXB36" s="66"/>
      <c r="KXC36" s="66"/>
      <c r="KXD36" s="66"/>
      <c r="KXE36" s="66"/>
      <c r="KXF36" s="66"/>
      <c r="KXG36" s="66"/>
      <c r="KXH36" s="66"/>
      <c r="KXI36" s="66"/>
      <c r="KXJ36" s="66"/>
      <c r="KXK36" s="66"/>
      <c r="KXL36" s="66"/>
      <c r="KXM36" s="66"/>
      <c r="KXN36" s="66"/>
      <c r="KXO36" s="66"/>
      <c r="KXP36" s="66"/>
      <c r="KXQ36" s="66"/>
      <c r="KXR36" s="66"/>
      <c r="KXS36" s="66"/>
      <c r="KXT36" s="66"/>
      <c r="KXU36" s="66"/>
      <c r="KXV36" s="66"/>
      <c r="KXW36" s="66"/>
      <c r="KXX36" s="66"/>
      <c r="KXY36" s="66"/>
      <c r="KXZ36" s="66"/>
      <c r="KYA36" s="66"/>
      <c r="KYB36" s="66"/>
      <c r="KYC36" s="66"/>
      <c r="KYD36" s="66"/>
      <c r="KYE36" s="66"/>
      <c r="KYF36" s="66"/>
      <c r="KYG36" s="66"/>
      <c r="KYH36" s="66"/>
      <c r="KYI36" s="66"/>
      <c r="KYJ36" s="66"/>
      <c r="KYK36" s="66"/>
      <c r="KYL36" s="66"/>
      <c r="KYM36" s="66"/>
      <c r="KYN36" s="66"/>
      <c r="KYO36" s="66"/>
      <c r="KYP36" s="66"/>
      <c r="KYQ36" s="66"/>
      <c r="KYR36" s="66"/>
      <c r="KYS36" s="66"/>
      <c r="KYT36" s="66"/>
      <c r="KYU36" s="66"/>
      <c r="KYV36" s="66"/>
      <c r="KYW36" s="66"/>
      <c r="KYX36" s="66"/>
      <c r="KYY36" s="66"/>
      <c r="KYZ36" s="66"/>
      <c r="KZA36" s="66"/>
      <c r="KZB36" s="66"/>
      <c r="KZC36" s="66"/>
      <c r="KZD36" s="66"/>
      <c r="KZE36" s="66"/>
      <c r="KZF36" s="66"/>
      <c r="KZG36" s="66"/>
      <c r="KZH36" s="66"/>
      <c r="KZI36" s="66"/>
      <c r="KZJ36" s="66"/>
      <c r="KZK36" s="66"/>
      <c r="KZL36" s="66"/>
      <c r="KZM36" s="66"/>
      <c r="KZN36" s="66"/>
      <c r="KZO36" s="66"/>
      <c r="KZP36" s="66"/>
      <c r="KZQ36" s="66"/>
      <c r="KZR36" s="66"/>
      <c r="KZS36" s="66"/>
      <c r="KZT36" s="66"/>
      <c r="KZU36" s="66"/>
      <c r="KZV36" s="66"/>
      <c r="KZW36" s="66"/>
      <c r="KZX36" s="66"/>
      <c r="KZY36" s="66"/>
      <c r="KZZ36" s="66"/>
      <c r="LAA36" s="66"/>
      <c r="LAB36" s="66"/>
      <c r="LAC36" s="66"/>
      <c r="LAD36" s="66"/>
      <c r="LAE36" s="66"/>
      <c r="LAF36" s="66"/>
      <c r="LAG36" s="66"/>
      <c r="LAH36" s="66"/>
      <c r="LAI36" s="66"/>
      <c r="LAJ36" s="66"/>
      <c r="LAK36" s="66"/>
      <c r="LAL36" s="66"/>
      <c r="LAM36" s="66"/>
      <c r="LAN36" s="66"/>
      <c r="LAO36" s="66"/>
      <c r="LAP36" s="66"/>
      <c r="LAQ36" s="66"/>
      <c r="LAR36" s="66"/>
      <c r="LAS36" s="66"/>
      <c r="LAT36" s="66"/>
      <c r="LAU36" s="66"/>
      <c r="LAV36" s="66"/>
      <c r="LAW36" s="66"/>
      <c r="LAX36" s="66"/>
      <c r="LAY36" s="66"/>
      <c r="LAZ36" s="66"/>
      <c r="LBA36" s="66"/>
      <c r="LBB36" s="66"/>
      <c r="LBC36" s="66"/>
      <c r="LBD36" s="66"/>
      <c r="LBE36" s="66"/>
      <c r="LBF36" s="66"/>
      <c r="LBG36" s="66"/>
      <c r="LBH36" s="66"/>
      <c r="LBI36" s="66"/>
      <c r="LBJ36" s="66"/>
      <c r="LBK36" s="66"/>
      <c r="LBL36" s="66"/>
      <c r="LBM36" s="66"/>
      <c r="LBN36" s="66"/>
      <c r="LBO36" s="66"/>
      <c r="LBP36" s="66"/>
      <c r="LBQ36" s="66"/>
      <c r="LBR36" s="66"/>
      <c r="LBS36" s="66"/>
      <c r="LBT36" s="66"/>
      <c r="LBU36" s="66"/>
      <c r="LBV36" s="66"/>
      <c r="LBW36" s="66"/>
      <c r="LBX36" s="66"/>
      <c r="LBY36" s="66"/>
      <c r="LBZ36" s="66"/>
      <c r="LCA36" s="66"/>
      <c r="LCB36" s="66"/>
      <c r="LCC36" s="66"/>
      <c r="LCD36" s="66"/>
      <c r="LCE36" s="66"/>
      <c r="LCF36" s="66"/>
      <c r="LCG36" s="66"/>
      <c r="LCH36" s="66"/>
      <c r="LCI36" s="66"/>
      <c r="LCJ36" s="66"/>
      <c r="LCK36" s="66"/>
      <c r="LCL36" s="66"/>
      <c r="LCM36" s="66"/>
      <c r="LCN36" s="66"/>
      <c r="LCO36" s="66"/>
      <c r="LCP36" s="66"/>
      <c r="LCQ36" s="66"/>
      <c r="LCR36" s="66"/>
      <c r="LCS36" s="66"/>
      <c r="LCT36" s="66"/>
      <c r="LCU36" s="66"/>
      <c r="LCV36" s="66"/>
      <c r="LCW36" s="66"/>
      <c r="LCX36" s="66"/>
      <c r="LCY36" s="66"/>
      <c r="LCZ36" s="66"/>
      <c r="LDA36" s="66"/>
      <c r="LDB36" s="66"/>
      <c r="LDC36" s="66"/>
      <c r="LDD36" s="66"/>
      <c r="LDE36" s="66"/>
      <c r="LDF36" s="66"/>
      <c r="LDG36" s="66"/>
      <c r="LDH36" s="66"/>
      <c r="LDI36" s="66"/>
      <c r="LDJ36" s="66"/>
      <c r="LDK36" s="66"/>
      <c r="LDL36" s="66"/>
      <c r="LDM36" s="66"/>
      <c r="LDN36" s="66"/>
      <c r="LDO36" s="66"/>
      <c r="LDP36" s="66"/>
      <c r="LDQ36" s="66"/>
      <c r="LDR36" s="66"/>
      <c r="LDS36" s="66"/>
      <c r="LDT36" s="66"/>
      <c r="LDU36" s="66"/>
      <c r="LDV36" s="66"/>
      <c r="LDW36" s="66"/>
      <c r="LDX36" s="66"/>
      <c r="LDY36" s="66"/>
      <c r="LDZ36" s="66"/>
      <c r="LEA36" s="66"/>
      <c r="LEB36" s="66"/>
      <c r="LEC36" s="66"/>
      <c r="LED36" s="66"/>
      <c r="LEE36" s="66"/>
      <c r="LEF36" s="66"/>
      <c r="LEG36" s="66"/>
      <c r="LEH36" s="66"/>
      <c r="LEI36" s="66"/>
      <c r="LEJ36" s="66"/>
      <c r="LEK36" s="66"/>
      <c r="LEL36" s="66"/>
      <c r="LEM36" s="66"/>
      <c r="LEN36" s="66"/>
      <c r="LEO36" s="66"/>
      <c r="LEP36" s="66"/>
      <c r="LEQ36" s="66"/>
      <c r="LER36" s="66"/>
      <c r="LES36" s="66"/>
      <c r="LET36" s="66"/>
      <c r="LEU36" s="66"/>
      <c r="LEV36" s="66"/>
      <c r="LEW36" s="66"/>
      <c r="LEX36" s="66"/>
      <c r="LEY36" s="66"/>
      <c r="LEZ36" s="66"/>
      <c r="LFA36" s="66"/>
      <c r="LFB36" s="66"/>
      <c r="LFC36" s="66"/>
      <c r="LFD36" s="66"/>
      <c r="LFE36" s="66"/>
      <c r="LFF36" s="66"/>
      <c r="LFG36" s="66"/>
      <c r="LFH36" s="66"/>
      <c r="LFI36" s="66"/>
      <c r="LFJ36" s="66"/>
      <c r="LFK36" s="66"/>
      <c r="LFL36" s="66"/>
      <c r="LFM36" s="66"/>
      <c r="LFN36" s="66"/>
      <c r="LFO36" s="66"/>
      <c r="LFP36" s="66"/>
      <c r="LFQ36" s="66"/>
      <c r="LFR36" s="66"/>
      <c r="LFS36" s="66"/>
      <c r="LFT36" s="66"/>
      <c r="LFU36" s="66"/>
      <c r="LFV36" s="66"/>
      <c r="LFW36" s="66"/>
      <c r="LFX36" s="66"/>
      <c r="LFY36" s="66"/>
      <c r="LFZ36" s="66"/>
      <c r="LGA36" s="66"/>
      <c r="LGB36" s="66"/>
      <c r="LGC36" s="66"/>
      <c r="LGD36" s="66"/>
      <c r="LGE36" s="66"/>
      <c r="LGF36" s="66"/>
      <c r="LGG36" s="66"/>
      <c r="LGH36" s="66"/>
      <c r="LGI36" s="66"/>
      <c r="LGJ36" s="66"/>
      <c r="LGK36" s="66"/>
      <c r="LGL36" s="66"/>
      <c r="LGM36" s="66"/>
      <c r="LGN36" s="66"/>
      <c r="LGO36" s="66"/>
      <c r="LGP36" s="66"/>
      <c r="LGQ36" s="66"/>
      <c r="LGR36" s="66"/>
      <c r="LGS36" s="66"/>
      <c r="LGT36" s="66"/>
      <c r="LGU36" s="66"/>
      <c r="LGV36" s="66"/>
      <c r="LGW36" s="66"/>
      <c r="LGX36" s="66"/>
      <c r="LGY36" s="66"/>
      <c r="LGZ36" s="66"/>
      <c r="LHA36" s="66"/>
      <c r="LHB36" s="66"/>
      <c r="LHC36" s="66"/>
      <c r="LHD36" s="66"/>
      <c r="LHE36" s="66"/>
      <c r="LHF36" s="66"/>
      <c r="LHG36" s="66"/>
      <c r="LHH36" s="66"/>
      <c r="LHI36" s="66"/>
      <c r="LHJ36" s="66"/>
      <c r="LHK36" s="66"/>
      <c r="LHL36" s="66"/>
      <c r="LHM36" s="66"/>
      <c r="LHN36" s="66"/>
      <c r="LHO36" s="66"/>
      <c r="LHP36" s="66"/>
      <c r="LHQ36" s="66"/>
      <c r="LHR36" s="66"/>
      <c r="LHS36" s="66"/>
      <c r="LHT36" s="66"/>
      <c r="LHU36" s="66"/>
      <c r="LHV36" s="66"/>
      <c r="LHW36" s="66"/>
      <c r="LHX36" s="66"/>
      <c r="LHY36" s="66"/>
      <c r="LHZ36" s="66"/>
      <c r="LIA36" s="66"/>
      <c r="LIB36" s="66"/>
      <c r="LIC36" s="66"/>
      <c r="LID36" s="66"/>
      <c r="LIE36" s="66"/>
      <c r="LIF36" s="66"/>
      <c r="LIG36" s="66"/>
      <c r="LIH36" s="66"/>
      <c r="LII36" s="66"/>
      <c r="LIJ36" s="66"/>
      <c r="LIK36" s="66"/>
      <c r="LIL36" s="66"/>
      <c r="LIM36" s="66"/>
      <c r="LIN36" s="66"/>
      <c r="LIO36" s="66"/>
      <c r="LIP36" s="66"/>
      <c r="LIQ36" s="66"/>
      <c r="LIR36" s="66"/>
      <c r="LIS36" s="66"/>
      <c r="LIT36" s="66"/>
      <c r="LIU36" s="66"/>
      <c r="LIV36" s="66"/>
      <c r="LIW36" s="66"/>
      <c r="LIX36" s="66"/>
      <c r="LIY36" s="66"/>
      <c r="LIZ36" s="66"/>
      <c r="LJA36" s="66"/>
      <c r="LJB36" s="66"/>
      <c r="LJC36" s="66"/>
      <c r="LJD36" s="66"/>
      <c r="LJE36" s="66"/>
      <c r="LJF36" s="66"/>
      <c r="LJG36" s="66"/>
      <c r="LJH36" s="66"/>
      <c r="LJI36" s="66"/>
      <c r="LJJ36" s="66"/>
      <c r="LJK36" s="66"/>
      <c r="LJL36" s="66"/>
      <c r="LJM36" s="66"/>
      <c r="LJN36" s="66"/>
      <c r="LJO36" s="66"/>
      <c r="LJP36" s="66"/>
      <c r="LJQ36" s="66"/>
      <c r="LJR36" s="66"/>
      <c r="LJS36" s="66"/>
      <c r="LJT36" s="66"/>
      <c r="LJU36" s="66"/>
      <c r="LJV36" s="66"/>
      <c r="LJW36" s="66"/>
      <c r="LJX36" s="66"/>
      <c r="LJY36" s="66"/>
      <c r="LJZ36" s="66"/>
      <c r="LKA36" s="66"/>
      <c r="LKB36" s="66"/>
      <c r="LKC36" s="66"/>
      <c r="LKD36" s="66"/>
      <c r="LKE36" s="66"/>
      <c r="LKF36" s="66"/>
      <c r="LKG36" s="66"/>
      <c r="LKH36" s="66"/>
      <c r="LKI36" s="66"/>
      <c r="LKJ36" s="66"/>
      <c r="LKK36" s="66"/>
      <c r="LKL36" s="66"/>
      <c r="LKM36" s="66"/>
      <c r="LKN36" s="66"/>
      <c r="LKO36" s="66"/>
      <c r="LKP36" s="66"/>
      <c r="LKQ36" s="66"/>
      <c r="LKR36" s="66"/>
      <c r="LKS36" s="66"/>
      <c r="LKT36" s="66"/>
      <c r="LKU36" s="66"/>
      <c r="LKV36" s="66"/>
      <c r="LKW36" s="66"/>
      <c r="LKX36" s="66"/>
      <c r="LKY36" s="66"/>
      <c r="LKZ36" s="66"/>
      <c r="LLA36" s="66"/>
      <c r="LLB36" s="66"/>
      <c r="LLC36" s="66"/>
      <c r="LLD36" s="66"/>
      <c r="LLE36" s="66"/>
      <c r="LLF36" s="66"/>
      <c r="LLG36" s="66"/>
      <c r="LLH36" s="66"/>
      <c r="LLI36" s="66"/>
      <c r="LLJ36" s="66"/>
      <c r="LLK36" s="66"/>
      <c r="LLL36" s="66"/>
      <c r="LLM36" s="66"/>
      <c r="LLN36" s="66"/>
      <c r="LLO36" s="66"/>
      <c r="LLP36" s="66"/>
      <c r="LLQ36" s="66"/>
      <c r="LLR36" s="66"/>
      <c r="LLS36" s="66"/>
      <c r="LLT36" s="66"/>
      <c r="LLU36" s="66"/>
      <c r="LLV36" s="66"/>
      <c r="LLW36" s="66"/>
      <c r="LLX36" s="66"/>
      <c r="LLY36" s="66"/>
      <c r="LLZ36" s="66"/>
      <c r="LMA36" s="66"/>
      <c r="LMB36" s="66"/>
      <c r="LMC36" s="66"/>
      <c r="LMD36" s="66"/>
      <c r="LME36" s="66"/>
      <c r="LMF36" s="66"/>
      <c r="LMG36" s="66"/>
      <c r="LMH36" s="66"/>
      <c r="LMI36" s="66"/>
      <c r="LMJ36" s="66"/>
      <c r="LMK36" s="66"/>
      <c r="LML36" s="66"/>
      <c r="LMM36" s="66"/>
      <c r="LMN36" s="66"/>
      <c r="LMO36" s="66"/>
      <c r="LMP36" s="66"/>
      <c r="LMQ36" s="66"/>
      <c r="LMR36" s="66"/>
      <c r="LMS36" s="66"/>
      <c r="LMT36" s="66"/>
      <c r="LMU36" s="66"/>
      <c r="LMV36" s="66"/>
      <c r="LMW36" s="66"/>
      <c r="LMX36" s="66"/>
      <c r="LMY36" s="66"/>
      <c r="LMZ36" s="66"/>
      <c r="LNA36" s="66"/>
      <c r="LNB36" s="66"/>
      <c r="LNC36" s="66"/>
      <c r="LND36" s="66"/>
      <c r="LNE36" s="66"/>
      <c r="LNF36" s="66"/>
      <c r="LNG36" s="66"/>
      <c r="LNH36" s="66"/>
      <c r="LNI36" s="66"/>
      <c r="LNJ36" s="66"/>
      <c r="LNK36" s="66"/>
      <c r="LNL36" s="66"/>
      <c r="LNM36" s="66"/>
      <c r="LNN36" s="66"/>
      <c r="LNO36" s="66"/>
      <c r="LNP36" s="66"/>
      <c r="LNQ36" s="66"/>
      <c r="LNR36" s="66"/>
      <c r="LNS36" s="66"/>
      <c r="LNT36" s="66"/>
      <c r="LNU36" s="66"/>
      <c r="LNV36" s="66"/>
      <c r="LNW36" s="66"/>
      <c r="LNX36" s="66"/>
      <c r="LNY36" s="66"/>
      <c r="LNZ36" s="66"/>
      <c r="LOA36" s="66"/>
      <c r="LOB36" s="66"/>
      <c r="LOC36" s="66"/>
      <c r="LOD36" s="66"/>
      <c r="LOE36" s="66"/>
      <c r="LOF36" s="66"/>
      <c r="LOG36" s="66"/>
      <c r="LOH36" s="66"/>
      <c r="LOI36" s="66"/>
      <c r="LOJ36" s="66"/>
      <c r="LOK36" s="66"/>
      <c r="LOL36" s="66"/>
      <c r="LOM36" s="66"/>
      <c r="LON36" s="66"/>
      <c r="LOO36" s="66"/>
      <c r="LOP36" s="66"/>
      <c r="LOQ36" s="66"/>
      <c r="LOR36" s="66"/>
      <c r="LOS36" s="66"/>
      <c r="LOT36" s="66"/>
      <c r="LOU36" s="66"/>
      <c r="LOV36" s="66"/>
      <c r="LOW36" s="66"/>
      <c r="LOX36" s="66"/>
      <c r="LOY36" s="66"/>
      <c r="LOZ36" s="66"/>
      <c r="LPA36" s="66"/>
      <c r="LPB36" s="66"/>
      <c r="LPC36" s="66"/>
      <c r="LPD36" s="66"/>
      <c r="LPE36" s="66"/>
      <c r="LPF36" s="66"/>
      <c r="LPG36" s="66"/>
      <c r="LPH36" s="66"/>
      <c r="LPI36" s="66"/>
      <c r="LPJ36" s="66"/>
      <c r="LPK36" s="66"/>
      <c r="LPL36" s="66"/>
      <c r="LPM36" s="66"/>
      <c r="LPN36" s="66"/>
      <c r="LPO36" s="66"/>
      <c r="LPP36" s="66"/>
      <c r="LPQ36" s="66"/>
      <c r="LPR36" s="66"/>
      <c r="LPS36" s="66"/>
      <c r="LPT36" s="66"/>
      <c r="LPU36" s="66"/>
      <c r="LPV36" s="66"/>
      <c r="LPW36" s="66"/>
      <c r="LPX36" s="66"/>
      <c r="LPY36" s="66"/>
      <c r="LPZ36" s="66"/>
      <c r="LQA36" s="66"/>
      <c r="LQB36" s="66"/>
      <c r="LQC36" s="66"/>
      <c r="LQD36" s="66"/>
      <c r="LQE36" s="66"/>
      <c r="LQF36" s="66"/>
      <c r="LQG36" s="66"/>
      <c r="LQH36" s="66"/>
      <c r="LQI36" s="66"/>
      <c r="LQJ36" s="66"/>
      <c r="LQK36" s="66"/>
      <c r="LQL36" s="66"/>
      <c r="LQM36" s="66"/>
      <c r="LQN36" s="66"/>
      <c r="LQO36" s="66"/>
      <c r="LQP36" s="66"/>
      <c r="LQQ36" s="66"/>
      <c r="LQR36" s="66"/>
      <c r="LQS36" s="66"/>
      <c r="LQT36" s="66"/>
      <c r="LQU36" s="66"/>
      <c r="LQV36" s="66"/>
      <c r="LQW36" s="66"/>
      <c r="LQX36" s="66"/>
      <c r="LQY36" s="66"/>
      <c r="LQZ36" s="66"/>
      <c r="LRA36" s="66"/>
      <c r="LRB36" s="66"/>
      <c r="LRC36" s="66"/>
      <c r="LRD36" s="66"/>
      <c r="LRE36" s="66"/>
      <c r="LRF36" s="66"/>
      <c r="LRG36" s="66"/>
      <c r="LRH36" s="66"/>
      <c r="LRI36" s="66"/>
      <c r="LRJ36" s="66"/>
      <c r="LRK36" s="66"/>
      <c r="LRL36" s="66"/>
      <c r="LRM36" s="66"/>
      <c r="LRN36" s="66"/>
      <c r="LRO36" s="66"/>
      <c r="LRP36" s="66"/>
      <c r="LRQ36" s="66"/>
      <c r="LRR36" s="66"/>
      <c r="LRS36" s="66"/>
      <c r="LRT36" s="66"/>
      <c r="LRU36" s="66"/>
      <c r="LRV36" s="66"/>
      <c r="LRW36" s="66"/>
      <c r="LRX36" s="66"/>
      <c r="LRY36" s="66"/>
      <c r="LRZ36" s="66"/>
      <c r="LSA36" s="66"/>
      <c r="LSB36" s="66"/>
      <c r="LSC36" s="66"/>
      <c r="LSD36" s="66"/>
      <c r="LSE36" s="66"/>
      <c r="LSF36" s="66"/>
      <c r="LSG36" s="66"/>
      <c r="LSH36" s="66"/>
      <c r="LSI36" s="66"/>
      <c r="LSJ36" s="66"/>
      <c r="LSK36" s="66"/>
      <c r="LSL36" s="66"/>
      <c r="LSM36" s="66"/>
      <c r="LSN36" s="66"/>
      <c r="LSO36" s="66"/>
      <c r="LSP36" s="66"/>
      <c r="LSQ36" s="66"/>
      <c r="LSR36" s="66"/>
      <c r="LSS36" s="66"/>
      <c r="LST36" s="66"/>
      <c r="LSU36" s="66"/>
      <c r="LSV36" s="66"/>
      <c r="LSW36" s="66"/>
      <c r="LSX36" s="66"/>
      <c r="LSY36" s="66"/>
      <c r="LSZ36" s="66"/>
      <c r="LTA36" s="66"/>
      <c r="LTB36" s="66"/>
      <c r="LTC36" s="66"/>
      <c r="LTD36" s="66"/>
      <c r="LTE36" s="66"/>
      <c r="LTF36" s="66"/>
      <c r="LTG36" s="66"/>
      <c r="LTH36" s="66"/>
      <c r="LTI36" s="66"/>
      <c r="LTJ36" s="66"/>
      <c r="LTK36" s="66"/>
      <c r="LTL36" s="66"/>
      <c r="LTM36" s="66"/>
      <c r="LTN36" s="66"/>
      <c r="LTO36" s="66"/>
      <c r="LTP36" s="66"/>
      <c r="LTQ36" s="66"/>
      <c r="LTR36" s="66"/>
      <c r="LTS36" s="66"/>
      <c r="LTT36" s="66"/>
      <c r="LTU36" s="66"/>
      <c r="LTV36" s="66"/>
      <c r="LTW36" s="66"/>
      <c r="LTX36" s="66"/>
      <c r="LTY36" s="66"/>
      <c r="LTZ36" s="66"/>
      <c r="LUA36" s="66"/>
      <c r="LUB36" s="66"/>
      <c r="LUC36" s="66"/>
      <c r="LUD36" s="66"/>
      <c r="LUE36" s="66"/>
      <c r="LUF36" s="66"/>
      <c r="LUG36" s="66"/>
      <c r="LUH36" s="66"/>
      <c r="LUI36" s="66"/>
      <c r="LUJ36" s="66"/>
      <c r="LUK36" s="66"/>
      <c r="LUL36" s="66"/>
      <c r="LUM36" s="66"/>
      <c r="LUN36" s="66"/>
      <c r="LUO36" s="66"/>
      <c r="LUP36" s="66"/>
      <c r="LUQ36" s="66"/>
      <c r="LUR36" s="66"/>
      <c r="LUS36" s="66"/>
      <c r="LUT36" s="66"/>
      <c r="LUU36" s="66"/>
      <c r="LUV36" s="66"/>
      <c r="LUW36" s="66"/>
      <c r="LUX36" s="66"/>
      <c r="LUY36" s="66"/>
      <c r="LUZ36" s="66"/>
      <c r="LVA36" s="66"/>
      <c r="LVB36" s="66"/>
      <c r="LVC36" s="66"/>
      <c r="LVD36" s="66"/>
      <c r="LVE36" s="66"/>
      <c r="LVF36" s="66"/>
      <c r="LVG36" s="66"/>
      <c r="LVH36" s="66"/>
      <c r="LVI36" s="66"/>
      <c r="LVJ36" s="66"/>
      <c r="LVK36" s="66"/>
      <c r="LVL36" s="66"/>
      <c r="LVM36" s="66"/>
      <c r="LVN36" s="66"/>
      <c r="LVO36" s="66"/>
      <c r="LVP36" s="66"/>
      <c r="LVQ36" s="66"/>
      <c r="LVR36" s="66"/>
      <c r="LVS36" s="66"/>
      <c r="LVT36" s="66"/>
      <c r="LVU36" s="66"/>
      <c r="LVV36" s="66"/>
      <c r="LVW36" s="66"/>
      <c r="LVX36" s="66"/>
      <c r="LVY36" s="66"/>
      <c r="LVZ36" s="66"/>
      <c r="LWA36" s="66"/>
      <c r="LWB36" s="66"/>
      <c r="LWC36" s="66"/>
      <c r="LWD36" s="66"/>
      <c r="LWE36" s="66"/>
      <c r="LWF36" s="66"/>
      <c r="LWG36" s="66"/>
      <c r="LWH36" s="66"/>
      <c r="LWI36" s="66"/>
      <c r="LWJ36" s="66"/>
      <c r="LWK36" s="66"/>
      <c r="LWL36" s="66"/>
      <c r="LWM36" s="66"/>
      <c r="LWN36" s="66"/>
      <c r="LWO36" s="66"/>
      <c r="LWP36" s="66"/>
      <c r="LWQ36" s="66"/>
      <c r="LWR36" s="66"/>
      <c r="LWS36" s="66"/>
      <c r="LWT36" s="66"/>
      <c r="LWU36" s="66"/>
      <c r="LWV36" s="66"/>
      <c r="LWW36" s="66"/>
      <c r="LWX36" s="66"/>
      <c r="LWY36" s="66"/>
      <c r="LWZ36" s="66"/>
      <c r="LXA36" s="66"/>
      <c r="LXB36" s="66"/>
      <c r="LXC36" s="66"/>
      <c r="LXD36" s="66"/>
      <c r="LXE36" s="66"/>
      <c r="LXF36" s="66"/>
      <c r="LXG36" s="66"/>
      <c r="LXH36" s="66"/>
      <c r="LXI36" s="66"/>
      <c r="LXJ36" s="66"/>
      <c r="LXK36" s="66"/>
      <c r="LXL36" s="66"/>
      <c r="LXM36" s="66"/>
      <c r="LXN36" s="66"/>
      <c r="LXO36" s="66"/>
      <c r="LXP36" s="66"/>
      <c r="LXQ36" s="66"/>
      <c r="LXR36" s="66"/>
      <c r="LXS36" s="66"/>
      <c r="LXT36" s="66"/>
      <c r="LXU36" s="66"/>
      <c r="LXV36" s="66"/>
      <c r="LXW36" s="66"/>
      <c r="LXX36" s="66"/>
      <c r="LXY36" s="66"/>
      <c r="LXZ36" s="66"/>
      <c r="LYA36" s="66"/>
      <c r="LYB36" s="66"/>
      <c r="LYC36" s="66"/>
      <c r="LYD36" s="66"/>
      <c r="LYE36" s="66"/>
      <c r="LYF36" s="66"/>
      <c r="LYG36" s="66"/>
      <c r="LYH36" s="66"/>
      <c r="LYI36" s="66"/>
      <c r="LYJ36" s="66"/>
      <c r="LYK36" s="66"/>
      <c r="LYL36" s="66"/>
      <c r="LYM36" s="66"/>
      <c r="LYN36" s="66"/>
      <c r="LYO36" s="66"/>
      <c r="LYP36" s="66"/>
      <c r="LYQ36" s="66"/>
      <c r="LYR36" s="66"/>
      <c r="LYS36" s="66"/>
      <c r="LYT36" s="66"/>
      <c r="LYU36" s="66"/>
      <c r="LYV36" s="66"/>
      <c r="LYW36" s="66"/>
      <c r="LYX36" s="66"/>
      <c r="LYY36" s="66"/>
      <c r="LYZ36" s="66"/>
      <c r="LZA36" s="66"/>
      <c r="LZB36" s="66"/>
      <c r="LZC36" s="66"/>
      <c r="LZD36" s="66"/>
      <c r="LZE36" s="66"/>
      <c r="LZF36" s="66"/>
      <c r="LZG36" s="66"/>
      <c r="LZH36" s="66"/>
      <c r="LZI36" s="66"/>
      <c r="LZJ36" s="66"/>
      <c r="LZK36" s="66"/>
      <c r="LZL36" s="66"/>
      <c r="LZM36" s="66"/>
      <c r="LZN36" s="66"/>
      <c r="LZO36" s="66"/>
      <c r="LZP36" s="66"/>
      <c r="LZQ36" s="66"/>
      <c r="LZR36" s="66"/>
      <c r="LZS36" s="66"/>
      <c r="LZT36" s="66"/>
      <c r="LZU36" s="66"/>
      <c r="LZV36" s="66"/>
      <c r="LZW36" s="66"/>
      <c r="LZX36" s="66"/>
      <c r="LZY36" s="66"/>
      <c r="LZZ36" s="66"/>
      <c r="MAA36" s="66"/>
      <c r="MAB36" s="66"/>
      <c r="MAC36" s="66"/>
      <c r="MAD36" s="66"/>
      <c r="MAE36" s="66"/>
      <c r="MAF36" s="66"/>
      <c r="MAG36" s="66"/>
      <c r="MAH36" s="66"/>
      <c r="MAI36" s="66"/>
      <c r="MAJ36" s="66"/>
      <c r="MAK36" s="66"/>
      <c r="MAL36" s="66"/>
      <c r="MAM36" s="66"/>
      <c r="MAN36" s="66"/>
      <c r="MAO36" s="66"/>
      <c r="MAP36" s="66"/>
      <c r="MAQ36" s="66"/>
      <c r="MAR36" s="66"/>
      <c r="MAS36" s="66"/>
      <c r="MAT36" s="66"/>
      <c r="MAU36" s="66"/>
      <c r="MAV36" s="66"/>
      <c r="MAW36" s="66"/>
      <c r="MAX36" s="66"/>
      <c r="MAY36" s="66"/>
      <c r="MAZ36" s="66"/>
      <c r="MBA36" s="66"/>
      <c r="MBB36" s="66"/>
      <c r="MBC36" s="66"/>
      <c r="MBD36" s="66"/>
      <c r="MBE36" s="66"/>
      <c r="MBF36" s="66"/>
      <c r="MBG36" s="66"/>
      <c r="MBH36" s="66"/>
      <c r="MBI36" s="66"/>
      <c r="MBJ36" s="66"/>
      <c r="MBK36" s="66"/>
      <c r="MBL36" s="66"/>
      <c r="MBM36" s="66"/>
      <c r="MBN36" s="66"/>
      <c r="MBO36" s="66"/>
      <c r="MBP36" s="66"/>
      <c r="MBQ36" s="66"/>
      <c r="MBR36" s="66"/>
      <c r="MBS36" s="66"/>
      <c r="MBT36" s="66"/>
      <c r="MBU36" s="66"/>
      <c r="MBV36" s="66"/>
      <c r="MBW36" s="66"/>
      <c r="MBX36" s="66"/>
      <c r="MBY36" s="66"/>
      <c r="MBZ36" s="66"/>
      <c r="MCA36" s="66"/>
      <c r="MCB36" s="66"/>
      <c r="MCC36" s="66"/>
      <c r="MCD36" s="66"/>
      <c r="MCE36" s="66"/>
      <c r="MCF36" s="66"/>
      <c r="MCG36" s="66"/>
      <c r="MCH36" s="66"/>
      <c r="MCI36" s="66"/>
      <c r="MCJ36" s="66"/>
      <c r="MCK36" s="66"/>
      <c r="MCL36" s="66"/>
      <c r="MCM36" s="66"/>
      <c r="MCN36" s="66"/>
      <c r="MCO36" s="66"/>
      <c r="MCP36" s="66"/>
      <c r="MCQ36" s="66"/>
      <c r="MCR36" s="66"/>
      <c r="MCS36" s="66"/>
      <c r="MCT36" s="66"/>
      <c r="MCU36" s="66"/>
      <c r="MCV36" s="66"/>
      <c r="MCW36" s="66"/>
      <c r="MCX36" s="66"/>
      <c r="MCY36" s="66"/>
      <c r="MCZ36" s="66"/>
      <c r="MDA36" s="66"/>
      <c r="MDB36" s="66"/>
      <c r="MDC36" s="66"/>
      <c r="MDD36" s="66"/>
      <c r="MDE36" s="66"/>
      <c r="MDF36" s="66"/>
      <c r="MDG36" s="66"/>
      <c r="MDH36" s="66"/>
      <c r="MDI36" s="66"/>
      <c r="MDJ36" s="66"/>
      <c r="MDK36" s="66"/>
      <c r="MDL36" s="66"/>
      <c r="MDM36" s="66"/>
      <c r="MDN36" s="66"/>
      <c r="MDO36" s="66"/>
      <c r="MDP36" s="66"/>
      <c r="MDQ36" s="66"/>
      <c r="MDR36" s="66"/>
      <c r="MDS36" s="66"/>
      <c r="MDT36" s="66"/>
      <c r="MDU36" s="66"/>
      <c r="MDV36" s="66"/>
      <c r="MDW36" s="66"/>
      <c r="MDX36" s="66"/>
      <c r="MDY36" s="66"/>
      <c r="MDZ36" s="66"/>
      <c r="MEA36" s="66"/>
      <c r="MEB36" s="66"/>
      <c r="MEC36" s="66"/>
      <c r="MED36" s="66"/>
      <c r="MEE36" s="66"/>
      <c r="MEF36" s="66"/>
      <c r="MEG36" s="66"/>
      <c r="MEH36" s="66"/>
      <c r="MEI36" s="66"/>
      <c r="MEJ36" s="66"/>
      <c r="MEK36" s="66"/>
      <c r="MEL36" s="66"/>
      <c r="MEM36" s="66"/>
      <c r="MEN36" s="66"/>
      <c r="MEO36" s="66"/>
      <c r="MEP36" s="66"/>
      <c r="MEQ36" s="66"/>
      <c r="MER36" s="66"/>
      <c r="MES36" s="66"/>
      <c r="MET36" s="66"/>
      <c r="MEU36" s="66"/>
      <c r="MEV36" s="66"/>
      <c r="MEW36" s="66"/>
      <c r="MEX36" s="66"/>
      <c r="MEY36" s="66"/>
      <c r="MEZ36" s="66"/>
      <c r="MFA36" s="66"/>
      <c r="MFB36" s="66"/>
      <c r="MFC36" s="66"/>
      <c r="MFD36" s="66"/>
      <c r="MFE36" s="66"/>
      <c r="MFF36" s="66"/>
      <c r="MFG36" s="66"/>
      <c r="MFH36" s="66"/>
      <c r="MFI36" s="66"/>
      <c r="MFJ36" s="66"/>
      <c r="MFK36" s="66"/>
      <c r="MFL36" s="66"/>
      <c r="MFM36" s="66"/>
      <c r="MFN36" s="66"/>
      <c r="MFO36" s="66"/>
      <c r="MFP36" s="66"/>
      <c r="MFQ36" s="66"/>
      <c r="MFR36" s="66"/>
      <c r="MFS36" s="66"/>
      <c r="MFT36" s="66"/>
      <c r="MFU36" s="66"/>
      <c r="MFV36" s="66"/>
      <c r="MFW36" s="66"/>
      <c r="MFX36" s="66"/>
      <c r="MFY36" s="66"/>
      <c r="MFZ36" s="66"/>
      <c r="MGA36" s="66"/>
      <c r="MGB36" s="66"/>
      <c r="MGC36" s="66"/>
      <c r="MGD36" s="66"/>
      <c r="MGE36" s="66"/>
      <c r="MGF36" s="66"/>
      <c r="MGG36" s="66"/>
      <c r="MGH36" s="66"/>
      <c r="MGI36" s="66"/>
      <c r="MGJ36" s="66"/>
      <c r="MGK36" s="66"/>
      <c r="MGL36" s="66"/>
      <c r="MGM36" s="66"/>
      <c r="MGN36" s="66"/>
      <c r="MGO36" s="66"/>
      <c r="MGP36" s="66"/>
      <c r="MGQ36" s="66"/>
      <c r="MGR36" s="66"/>
      <c r="MGS36" s="66"/>
      <c r="MGT36" s="66"/>
      <c r="MGU36" s="66"/>
      <c r="MGV36" s="66"/>
      <c r="MGW36" s="66"/>
      <c r="MGX36" s="66"/>
      <c r="MGY36" s="66"/>
      <c r="MGZ36" s="66"/>
      <c r="MHA36" s="66"/>
      <c r="MHB36" s="66"/>
      <c r="MHC36" s="66"/>
      <c r="MHD36" s="66"/>
      <c r="MHE36" s="66"/>
      <c r="MHF36" s="66"/>
      <c r="MHG36" s="66"/>
      <c r="MHH36" s="66"/>
      <c r="MHI36" s="66"/>
      <c r="MHJ36" s="66"/>
      <c r="MHK36" s="66"/>
      <c r="MHL36" s="66"/>
      <c r="MHM36" s="66"/>
      <c r="MHN36" s="66"/>
      <c r="MHO36" s="66"/>
      <c r="MHP36" s="66"/>
      <c r="MHQ36" s="66"/>
      <c r="MHR36" s="66"/>
      <c r="MHS36" s="66"/>
      <c r="MHT36" s="66"/>
      <c r="MHU36" s="66"/>
      <c r="MHV36" s="66"/>
      <c r="MHW36" s="66"/>
      <c r="MHX36" s="66"/>
      <c r="MHY36" s="66"/>
      <c r="MHZ36" s="66"/>
      <c r="MIA36" s="66"/>
      <c r="MIB36" s="66"/>
      <c r="MIC36" s="66"/>
      <c r="MID36" s="66"/>
      <c r="MIE36" s="66"/>
      <c r="MIF36" s="66"/>
      <c r="MIG36" s="66"/>
      <c r="MIH36" s="66"/>
      <c r="MII36" s="66"/>
      <c r="MIJ36" s="66"/>
      <c r="MIK36" s="66"/>
      <c r="MIL36" s="66"/>
      <c r="MIM36" s="66"/>
      <c r="MIN36" s="66"/>
      <c r="MIO36" s="66"/>
      <c r="MIP36" s="66"/>
      <c r="MIQ36" s="66"/>
      <c r="MIR36" s="66"/>
      <c r="MIS36" s="66"/>
      <c r="MIT36" s="66"/>
      <c r="MIU36" s="66"/>
      <c r="MIV36" s="66"/>
      <c r="MIW36" s="66"/>
      <c r="MIX36" s="66"/>
      <c r="MIY36" s="66"/>
      <c r="MIZ36" s="66"/>
      <c r="MJA36" s="66"/>
      <c r="MJB36" s="66"/>
      <c r="MJC36" s="66"/>
      <c r="MJD36" s="66"/>
      <c r="MJE36" s="66"/>
      <c r="MJF36" s="66"/>
      <c r="MJG36" s="66"/>
      <c r="MJH36" s="66"/>
      <c r="MJI36" s="66"/>
      <c r="MJJ36" s="66"/>
      <c r="MJK36" s="66"/>
      <c r="MJL36" s="66"/>
      <c r="MJM36" s="66"/>
      <c r="MJN36" s="66"/>
      <c r="MJO36" s="66"/>
      <c r="MJP36" s="66"/>
      <c r="MJQ36" s="66"/>
      <c r="MJR36" s="66"/>
      <c r="MJS36" s="66"/>
      <c r="MJT36" s="66"/>
      <c r="MJU36" s="66"/>
      <c r="MJV36" s="66"/>
      <c r="MJW36" s="66"/>
      <c r="MJX36" s="66"/>
      <c r="MJY36" s="66"/>
      <c r="MJZ36" s="66"/>
      <c r="MKA36" s="66"/>
      <c r="MKB36" s="66"/>
      <c r="MKC36" s="66"/>
      <c r="MKD36" s="66"/>
      <c r="MKE36" s="66"/>
      <c r="MKF36" s="66"/>
      <c r="MKG36" s="66"/>
      <c r="MKH36" s="66"/>
      <c r="MKI36" s="66"/>
      <c r="MKJ36" s="66"/>
      <c r="MKK36" s="66"/>
      <c r="MKL36" s="66"/>
      <c r="MKM36" s="66"/>
      <c r="MKN36" s="66"/>
      <c r="MKO36" s="66"/>
      <c r="MKP36" s="66"/>
      <c r="MKQ36" s="66"/>
      <c r="MKR36" s="66"/>
      <c r="MKS36" s="66"/>
      <c r="MKT36" s="66"/>
      <c r="MKU36" s="66"/>
      <c r="MKV36" s="66"/>
      <c r="MKW36" s="66"/>
      <c r="MKX36" s="66"/>
      <c r="MKY36" s="66"/>
      <c r="MKZ36" s="66"/>
      <c r="MLA36" s="66"/>
      <c r="MLB36" s="66"/>
      <c r="MLC36" s="66"/>
      <c r="MLD36" s="66"/>
      <c r="MLE36" s="66"/>
      <c r="MLF36" s="66"/>
      <c r="MLG36" s="66"/>
      <c r="MLH36" s="66"/>
      <c r="MLI36" s="66"/>
      <c r="MLJ36" s="66"/>
      <c r="MLK36" s="66"/>
      <c r="MLL36" s="66"/>
      <c r="MLM36" s="66"/>
      <c r="MLN36" s="66"/>
      <c r="MLO36" s="66"/>
      <c r="MLP36" s="66"/>
      <c r="MLQ36" s="66"/>
      <c r="MLR36" s="66"/>
      <c r="MLS36" s="66"/>
      <c r="MLT36" s="66"/>
      <c r="MLU36" s="66"/>
      <c r="MLV36" s="66"/>
      <c r="MLW36" s="66"/>
      <c r="MLX36" s="66"/>
      <c r="MLY36" s="66"/>
      <c r="MLZ36" s="66"/>
      <c r="MMA36" s="66"/>
      <c r="MMB36" s="66"/>
      <c r="MMC36" s="66"/>
      <c r="MMD36" s="66"/>
      <c r="MME36" s="66"/>
      <c r="MMF36" s="66"/>
      <c r="MMG36" s="66"/>
      <c r="MMH36" s="66"/>
      <c r="MMI36" s="66"/>
      <c r="MMJ36" s="66"/>
      <c r="MMK36" s="66"/>
      <c r="MML36" s="66"/>
      <c r="MMM36" s="66"/>
      <c r="MMN36" s="66"/>
      <c r="MMO36" s="66"/>
      <c r="MMP36" s="66"/>
      <c r="MMQ36" s="66"/>
      <c r="MMR36" s="66"/>
      <c r="MMS36" s="66"/>
      <c r="MMT36" s="66"/>
      <c r="MMU36" s="66"/>
      <c r="MMV36" s="66"/>
      <c r="MMW36" s="66"/>
      <c r="MMX36" s="66"/>
      <c r="MMY36" s="66"/>
      <c r="MMZ36" s="66"/>
      <c r="MNA36" s="66"/>
      <c r="MNB36" s="66"/>
      <c r="MNC36" s="66"/>
      <c r="MND36" s="66"/>
      <c r="MNE36" s="66"/>
      <c r="MNF36" s="66"/>
      <c r="MNG36" s="66"/>
      <c r="MNH36" s="66"/>
      <c r="MNI36" s="66"/>
      <c r="MNJ36" s="66"/>
      <c r="MNK36" s="66"/>
      <c r="MNL36" s="66"/>
      <c r="MNM36" s="66"/>
      <c r="MNN36" s="66"/>
      <c r="MNO36" s="66"/>
      <c r="MNP36" s="66"/>
      <c r="MNQ36" s="66"/>
      <c r="MNR36" s="66"/>
      <c r="MNS36" s="66"/>
      <c r="MNT36" s="66"/>
      <c r="MNU36" s="66"/>
      <c r="MNV36" s="66"/>
      <c r="MNW36" s="66"/>
      <c r="MNX36" s="66"/>
      <c r="MNY36" s="66"/>
      <c r="MNZ36" s="66"/>
      <c r="MOA36" s="66"/>
      <c r="MOB36" s="66"/>
      <c r="MOC36" s="66"/>
      <c r="MOD36" s="66"/>
      <c r="MOE36" s="66"/>
      <c r="MOF36" s="66"/>
      <c r="MOG36" s="66"/>
      <c r="MOH36" s="66"/>
      <c r="MOI36" s="66"/>
      <c r="MOJ36" s="66"/>
      <c r="MOK36" s="66"/>
      <c r="MOL36" s="66"/>
      <c r="MOM36" s="66"/>
      <c r="MON36" s="66"/>
      <c r="MOO36" s="66"/>
      <c r="MOP36" s="66"/>
      <c r="MOQ36" s="66"/>
      <c r="MOR36" s="66"/>
      <c r="MOS36" s="66"/>
      <c r="MOT36" s="66"/>
      <c r="MOU36" s="66"/>
      <c r="MOV36" s="66"/>
      <c r="MOW36" s="66"/>
      <c r="MOX36" s="66"/>
      <c r="MOY36" s="66"/>
      <c r="MOZ36" s="66"/>
      <c r="MPA36" s="66"/>
      <c r="MPB36" s="66"/>
      <c r="MPC36" s="66"/>
      <c r="MPD36" s="66"/>
      <c r="MPE36" s="66"/>
      <c r="MPF36" s="66"/>
      <c r="MPG36" s="66"/>
      <c r="MPH36" s="66"/>
      <c r="MPI36" s="66"/>
      <c r="MPJ36" s="66"/>
      <c r="MPK36" s="66"/>
      <c r="MPL36" s="66"/>
      <c r="MPM36" s="66"/>
      <c r="MPN36" s="66"/>
      <c r="MPO36" s="66"/>
      <c r="MPP36" s="66"/>
      <c r="MPQ36" s="66"/>
      <c r="MPR36" s="66"/>
      <c r="MPS36" s="66"/>
      <c r="MPT36" s="66"/>
      <c r="MPU36" s="66"/>
      <c r="MPV36" s="66"/>
      <c r="MPW36" s="66"/>
      <c r="MPX36" s="66"/>
      <c r="MPY36" s="66"/>
      <c r="MPZ36" s="66"/>
      <c r="MQA36" s="66"/>
      <c r="MQB36" s="66"/>
      <c r="MQC36" s="66"/>
      <c r="MQD36" s="66"/>
      <c r="MQE36" s="66"/>
      <c r="MQF36" s="66"/>
      <c r="MQG36" s="66"/>
      <c r="MQH36" s="66"/>
      <c r="MQI36" s="66"/>
      <c r="MQJ36" s="66"/>
      <c r="MQK36" s="66"/>
      <c r="MQL36" s="66"/>
      <c r="MQM36" s="66"/>
      <c r="MQN36" s="66"/>
      <c r="MQO36" s="66"/>
      <c r="MQP36" s="66"/>
      <c r="MQQ36" s="66"/>
      <c r="MQR36" s="66"/>
      <c r="MQS36" s="66"/>
      <c r="MQT36" s="66"/>
      <c r="MQU36" s="66"/>
      <c r="MQV36" s="66"/>
      <c r="MQW36" s="66"/>
      <c r="MQX36" s="66"/>
      <c r="MQY36" s="66"/>
      <c r="MQZ36" s="66"/>
      <c r="MRA36" s="66"/>
      <c r="MRB36" s="66"/>
      <c r="MRC36" s="66"/>
      <c r="MRD36" s="66"/>
      <c r="MRE36" s="66"/>
      <c r="MRF36" s="66"/>
      <c r="MRG36" s="66"/>
      <c r="MRH36" s="66"/>
      <c r="MRI36" s="66"/>
      <c r="MRJ36" s="66"/>
      <c r="MRK36" s="66"/>
      <c r="MRL36" s="66"/>
      <c r="MRM36" s="66"/>
      <c r="MRN36" s="66"/>
      <c r="MRO36" s="66"/>
      <c r="MRP36" s="66"/>
      <c r="MRQ36" s="66"/>
      <c r="MRR36" s="66"/>
      <c r="MRS36" s="66"/>
      <c r="MRT36" s="66"/>
      <c r="MRU36" s="66"/>
      <c r="MRV36" s="66"/>
      <c r="MRW36" s="66"/>
      <c r="MRX36" s="66"/>
      <c r="MRY36" s="66"/>
      <c r="MRZ36" s="66"/>
      <c r="MSA36" s="66"/>
      <c r="MSB36" s="66"/>
      <c r="MSC36" s="66"/>
      <c r="MSD36" s="66"/>
      <c r="MSE36" s="66"/>
      <c r="MSF36" s="66"/>
      <c r="MSG36" s="66"/>
      <c r="MSH36" s="66"/>
      <c r="MSI36" s="66"/>
      <c r="MSJ36" s="66"/>
      <c r="MSK36" s="66"/>
      <c r="MSL36" s="66"/>
      <c r="MSM36" s="66"/>
      <c r="MSN36" s="66"/>
      <c r="MSO36" s="66"/>
      <c r="MSP36" s="66"/>
      <c r="MSQ36" s="66"/>
      <c r="MSR36" s="66"/>
      <c r="MSS36" s="66"/>
      <c r="MST36" s="66"/>
      <c r="MSU36" s="66"/>
      <c r="MSV36" s="66"/>
      <c r="MSW36" s="66"/>
      <c r="MSX36" s="66"/>
      <c r="MSY36" s="66"/>
      <c r="MSZ36" s="66"/>
      <c r="MTA36" s="66"/>
      <c r="MTB36" s="66"/>
      <c r="MTC36" s="66"/>
      <c r="MTD36" s="66"/>
      <c r="MTE36" s="66"/>
      <c r="MTF36" s="66"/>
      <c r="MTG36" s="66"/>
      <c r="MTH36" s="66"/>
      <c r="MTI36" s="66"/>
      <c r="MTJ36" s="66"/>
      <c r="MTK36" s="66"/>
      <c r="MTL36" s="66"/>
      <c r="MTM36" s="66"/>
      <c r="MTN36" s="66"/>
      <c r="MTO36" s="66"/>
      <c r="MTP36" s="66"/>
      <c r="MTQ36" s="66"/>
      <c r="MTR36" s="66"/>
      <c r="MTS36" s="66"/>
      <c r="MTT36" s="66"/>
      <c r="MTU36" s="66"/>
      <c r="MTV36" s="66"/>
      <c r="MTW36" s="66"/>
      <c r="MTX36" s="66"/>
      <c r="MTY36" s="66"/>
      <c r="MTZ36" s="66"/>
      <c r="MUA36" s="66"/>
      <c r="MUB36" s="66"/>
      <c r="MUC36" s="66"/>
      <c r="MUD36" s="66"/>
      <c r="MUE36" s="66"/>
      <c r="MUF36" s="66"/>
      <c r="MUG36" s="66"/>
      <c r="MUH36" s="66"/>
      <c r="MUI36" s="66"/>
      <c r="MUJ36" s="66"/>
      <c r="MUK36" s="66"/>
      <c r="MUL36" s="66"/>
      <c r="MUM36" s="66"/>
      <c r="MUN36" s="66"/>
      <c r="MUO36" s="66"/>
      <c r="MUP36" s="66"/>
      <c r="MUQ36" s="66"/>
      <c r="MUR36" s="66"/>
      <c r="MUS36" s="66"/>
      <c r="MUT36" s="66"/>
      <c r="MUU36" s="66"/>
      <c r="MUV36" s="66"/>
      <c r="MUW36" s="66"/>
      <c r="MUX36" s="66"/>
      <c r="MUY36" s="66"/>
      <c r="MUZ36" s="66"/>
      <c r="MVA36" s="66"/>
      <c r="MVB36" s="66"/>
      <c r="MVC36" s="66"/>
      <c r="MVD36" s="66"/>
      <c r="MVE36" s="66"/>
      <c r="MVF36" s="66"/>
      <c r="MVG36" s="66"/>
      <c r="MVH36" s="66"/>
      <c r="MVI36" s="66"/>
      <c r="MVJ36" s="66"/>
      <c r="MVK36" s="66"/>
      <c r="MVL36" s="66"/>
      <c r="MVM36" s="66"/>
      <c r="MVN36" s="66"/>
      <c r="MVO36" s="66"/>
      <c r="MVP36" s="66"/>
      <c r="MVQ36" s="66"/>
      <c r="MVR36" s="66"/>
      <c r="MVS36" s="66"/>
      <c r="MVT36" s="66"/>
      <c r="MVU36" s="66"/>
      <c r="MVV36" s="66"/>
      <c r="MVW36" s="66"/>
      <c r="MVX36" s="66"/>
      <c r="MVY36" s="66"/>
      <c r="MVZ36" s="66"/>
      <c r="MWA36" s="66"/>
      <c r="MWB36" s="66"/>
      <c r="MWC36" s="66"/>
      <c r="MWD36" s="66"/>
      <c r="MWE36" s="66"/>
      <c r="MWF36" s="66"/>
      <c r="MWG36" s="66"/>
      <c r="MWH36" s="66"/>
      <c r="MWI36" s="66"/>
      <c r="MWJ36" s="66"/>
      <c r="MWK36" s="66"/>
      <c r="MWL36" s="66"/>
      <c r="MWM36" s="66"/>
      <c r="MWN36" s="66"/>
      <c r="MWO36" s="66"/>
      <c r="MWP36" s="66"/>
      <c r="MWQ36" s="66"/>
      <c r="MWR36" s="66"/>
      <c r="MWS36" s="66"/>
      <c r="MWT36" s="66"/>
      <c r="MWU36" s="66"/>
      <c r="MWV36" s="66"/>
      <c r="MWW36" s="66"/>
      <c r="MWX36" s="66"/>
      <c r="MWY36" s="66"/>
      <c r="MWZ36" s="66"/>
      <c r="MXA36" s="66"/>
      <c r="MXB36" s="66"/>
      <c r="MXC36" s="66"/>
      <c r="MXD36" s="66"/>
      <c r="MXE36" s="66"/>
      <c r="MXF36" s="66"/>
      <c r="MXG36" s="66"/>
      <c r="MXH36" s="66"/>
      <c r="MXI36" s="66"/>
      <c r="MXJ36" s="66"/>
      <c r="MXK36" s="66"/>
      <c r="MXL36" s="66"/>
      <c r="MXM36" s="66"/>
      <c r="MXN36" s="66"/>
      <c r="MXO36" s="66"/>
      <c r="MXP36" s="66"/>
      <c r="MXQ36" s="66"/>
      <c r="MXR36" s="66"/>
      <c r="MXS36" s="66"/>
      <c r="MXT36" s="66"/>
      <c r="MXU36" s="66"/>
      <c r="MXV36" s="66"/>
      <c r="MXW36" s="66"/>
      <c r="MXX36" s="66"/>
      <c r="MXY36" s="66"/>
      <c r="MXZ36" s="66"/>
      <c r="MYA36" s="66"/>
      <c r="MYB36" s="66"/>
      <c r="MYC36" s="66"/>
      <c r="MYD36" s="66"/>
      <c r="MYE36" s="66"/>
      <c r="MYF36" s="66"/>
      <c r="MYG36" s="66"/>
      <c r="MYH36" s="66"/>
      <c r="MYI36" s="66"/>
      <c r="MYJ36" s="66"/>
      <c r="MYK36" s="66"/>
      <c r="MYL36" s="66"/>
      <c r="MYM36" s="66"/>
      <c r="MYN36" s="66"/>
      <c r="MYO36" s="66"/>
      <c r="MYP36" s="66"/>
      <c r="MYQ36" s="66"/>
      <c r="MYR36" s="66"/>
      <c r="MYS36" s="66"/>
      <c r="MYT36" s="66"/>
      <c r="MYU36" s="66"/>
      <c r="MYV36" s="66"/>
      <c r="MYW36" s="66"/>
      <c r="MYX36" s="66"/>
      <c r="MYY36" s="66"/>
      <c r="MYZ36" s="66"/>
      <c r="MZA36" s="66"/>
      <c r="MZB36" s="66"/>
      <c r="MZC36" s="66"/>
      <c r="MZD36" s="66"/>
      <c r="MZE36" s="66"/>
      <c r="MZF36" s="66"/>
      <c r="MZG36" s="66"/>
      <c r="MZH36" s="66"/>
      <c r="MZI36" s="66"/>
      <c r="MZJ36" s="66"/>
      <c r="MZK36" s="66"/>
      <c r="MZL36" s="66"/>
      <c r="MZM36" s="66"/>
      <c r="MZN36" s="66"/>
      <c r="MZO36" s="66"/>
      <c r="MZP36" s="66"/>
      <c r="MZQ36" s="66"/>
      <c r="MZR36" s="66"/>
      <c r="MZS36" s="66"/>
      <c r="MZT36" s="66"/>
      <c r="MZU36" s="66"/>
      <c r="MZV36" s="66"/>
      <c r="MZW36" s="66"/>
      <c r="MZX36" s="66"/>
      <c r="MZY36" s="66"/>
      <c r="MZZ36" s="66"/>
      <c r="NAA36" s="66"/>
      <c r="NAB36" s="66"/>
      <c r="NAC36" s="66"/>
      <c r="NAD36" s="66"/>
      <c r="NAE36" s="66"/>
      <c r="NAF36" s="66"/>
      <c r="NAG36" s="66"/>
      <c r="NAH36" s="66"/>
      <c r="NAI36" s="66"/>
      <c r="NAJ36" s="66"/>
      <c r="NAK36" s="66"/>
      <c r="NAL36" s="66"/>
      <c r="NAM36" s="66"/>
      <c r="NAN36" s="66"/>
      <c r="NAO36" s="66"/>
      <c r="NAP36" s="66"/>
      <c r="NAQ36" s="66"/>
      <c r="NAR36" s="66"/>
      <c r="NAS36" s="66"/>
      <c r="NAT36" s="66"/>
      <c r="NAU36" s="66"/>
      <c r="NAV36" s="66"/>
      <c r="NAW36" s="66"/>
      <c r="NAX36" s="66"/>
      <c r="NAY36" s="66"/>
      <c r="NAZ36" s="66"/>
      <c r="NBA36" s="66"/>
      <c r="NBB36" s="66"/>
      <c r="NBC36" s="66"/>
      <c r="NBD36" s="66"/>
      <c r="NBE36" s="66"/>
      <c r="NBF36" s="66"/>
      <c r="NBG36" s="66"/>
      <c r="NBH36" s="66"/>
      <c r="NBI36" s="66"/>
      <c r="NBJ36" s="66"/>
      <c r="NBK36" s="66"/>
      <c r="NBL36" s="66"/>
      <c r="NBM36" s="66"/>
      <c r="NBN36" s="66"/>
      <c r="NBO36" s="66"/>
      <c r="NBP36" s="66"/>
      <c r="NBQ36" s="66"/>
      <c r="NBR36" s="66"/>
      <c r="NBS36" s="66"/>
      <c r="NBT36" s="66"/>
      <c r="NBU36" s="66"/>
      <c r="NBV36" s="66"/>
      <c r="NBW36" s="66"/>
      <c r="NBX36" s="66"/>
      <c r="NBY36" s="66"/>
      <c r="NBZ36" s="66"/>
      <c r="NCA36" s="66"/>
      <c r="NCB36" s="66"/>
      <c r="NCC36" s="66"/>
      <c r="NCD36" s="66"/>
      <c r="NCE36" s="66"/>
      <c r="NCF36" s="66"/>
      <c r="NCG36" s="66"/>
      <c r="NCH36" s="66"/>
      <c r="NCI36" s="66"/>
      <c r="NCJ36" s="66"/>
      <c r="NCK36" s="66"/>
      <c r="NCL36" s="66"/>
      <c r="NCM36" s="66"/>
      <c r="NCN36" s="66"/>
      <c r="NCO36" s="66"/>
      <c r="NCP36" s="66"/>
      <c r="NCQ36" s="66"/>
      <c r="NCR36" s="66"/>
      <c r="NCS36" s="66"/>
      <c r="NCT36" s="66"/>
      <c r="NCU36" s="66"/>
      <c r="NCV36" s="66"/>
      <c r="NCW36" s="66"/>
      <c r="NCX36" s="66"/>
      <c r="NCY36" s="66"/>
      <c r="NCZ36" s="66"/>
      <c r="NDA36" s="66"/>
      <c r="NDB36" s="66"/>
      <c r="NDC36" s="66"/>
      <c r="NDD36" s="66"/>
      <c r="NDE36" s="66"/>
      <c r="NDF36" s="66"/>
      <c r="NDG36" s="66"/>
      <c r="NDH36" s="66"/>
      <c r="NDI36" s="66"/>
      <c r="NDJ36" s="66"/>
      <c r="NDK36" s="66"/>
      <c r="NDL36" s="66"/>
      <c r="NDM36" s="66"/>
      <c r="NDN36" s="66"/>
      <c r="NDO36" s="66"/>
      <c r="NDP36" s="66"/>
      <c r="NDQ36" s="66"/>
      <c r="NDR36" s="66"/>
      <c r="NDS36" s="66"/>
      <c r="NDT36" s="66"/>
      <c r="NDU36" s="66"/>
      <c r="NDV36" s="66"/>
      <c r="NDW36" s="66"/>
      <c r="NDX36" s="66"/>
      <c r="NDY36" s="66"/>
      <c r="NDZ36" s="66"/>
      <c r="NEA36" s="66"/>
      <c r="NEB36" s="66"/>
      <c r="NEC36" s="66"/>
      <c r="NED36" s="66"/>
      <c r="NEE36" s="66"/>
      <c r="NEF36" s="66"/>
      <c r="NEG36" s="66"/>
      <c r="NEH36" s="66"/>
      <c r="NEI36" s="66"/>
      <c r="NEJ36" s="66"/>
      <c r="NEK36" s="66"/>
      <c r="NEL36" s="66"/>
      <c r="NEM36" s="66"/>
      <c r="NEN36" s="66"/>
      <c r="NEO36" s="66"/>
      <c r="NEP36" s="66"/>
      <c r="NEQ36" s="66"/>
      <c r="NER36" s="66"/>
      <c r="NES36" s="66"/>
      <c r="NET36" s="66"/>
      <c r="NEU36" s="66"/>
      <c r="NEV36" s="66"/>
      <c r="NEW36" s="66"/>
      <c r="NEX36" s="66"/>
      <c r="NEY36" s="66"/>
      <c r="NEZ36" s="66"/>
      <c r="NFA36" s="66"/>
      <c r="NFB36" s="66"/>
      <c r="NFC36" s="66"/>
      <c r="NFD36" s="66"/>
      <c r="NFE36" s="66"/>
      <c r="NFF36" s="66"/>
      <c r="NFG36" s="66"/>
      <c r="NFH36" s="66"/>
      <c r="NFI36" s="66"/>
      <c r="NFJ36" s="66"/>
      <c r="NFK36" s="66"/>
      <c r="NFL36" s="66"/>
      <c r="NFM36" s="66"/>
      <c r="NFN36" s="66"/>
      <c r="NFO36" s="66"/>
      <c r="NFP36" s="66"/>
      <c r="NFQ36" s="66"/>
      <c r="NFR36" s="66"/>
      <c r="NFS36" s="66"/>
      <c r="NFT36" s="66"/>
      <c r="NFU36" s="66"/>
      <c r="NFV36" s="66"/>
      <c r="NFW36" s="66"/>
      <c r="NFX36" s="66"/>
      <c r="NFY36" s="66"/>
      <c r="NFZ36" s="66"/>
      <c r="NGA36" s="66"/>
      <c r="NGB36" s="66"/>
      <c r="NGC36" s="66"/>
      <c r="NGD36" s="66"/>
      <c r="NGE36" s="66"/>
      <c r="NGF36" s="66"/>
      <c r="NGG36" s="66"/>
      <c r="NGH36" s="66"/>
      <c r="NGI36" s="66"/>
      <c r="NGJ36" s="66"/>
      <c r="NGK36" s="66"/>
      <c r="NGL36" s="66"/>
      <c r="NGM36" s="66"/>
      <c r="NGN36" s="66"/>
      <c r="NGO36" s="66"/>
      <c r="NGP36" s="66"/>
      <c r="NGQ36" s="66"/>
      <c r="NGR36" s="66"/>
      <c r="NGS36" s="66"/>
      <c r="NGT36" s="66"/>
      <c r="NGU36" s="66"/>
      <c r="NGV36" s="66"/>
      <c r="NGW36" s="66"/>
      <c r="NGX36" s="66"/>
      <c r="NGY36" s="66"/>
      <c r="NGZ36" s="66"/>
      <c r="NHA36" s="66"/>
      <c r="NHB36" s="66"/>
      <c r="NHC36" s="66"/>
      <c r="NHD36" s="66"/>
      <c r="NHE36" s="66"/>
      <c r="NHF36" s="66"/>
      <c r="NHG36" s="66"/>
      <c r="NHH36" s="66"/>
      <c r="NHI36" s="66"/>
      <c r="NHJ36" s="66"/>
      <c r="NHK36" s="66"/>
      <c r="NHL36" s="66"/>
      <c r="NHM36" s="66"/>
      <c r="NHN36" s="66"/>
      <c r="NHO36" s="66"/>
      <c r="NHP36" s="66"/>
      <c r="NHQ36" s="66"/>
      <c r="NHR36" s="66"/>
      <c r="NHS36" s="66"/>
      <c r="NHT36" s="66"/>
      <c r="NHU36" s="66"/>
      <c r="NHV36" s="66"/>
      <c r="NHW36" s="66"/>
      <c r="NHX36" s="66"/>
      <c r="NHY36" s="66"/>
      <c r="NHZ36" s="66"/>
      <c r="NIA36" s="66"/>
      <c r="NIB36" s="66"/>
      <c r="NIC36" s="66"/>
      <c r="NID36" s="66"/>
      <c r="NIE36" s="66"/>
      <c r="NIF36" s="66"/>
      <c r="NIG36" s="66"/>
      <c r="NIH36" s="66"/>
      <c r="NII36" s="66"/>
      <c r="NIJ36" s="66"/>
      <c r="NIK36" s="66"/>
      <c r="NIL36" s="66"/>
      <c r="NIM36" s="66"/>
      <c r="NIN36" s="66"/>
      <c r="NIO36" s="66"/>
      <c r="NIP36" s="66"/>
      <c r="NIQ36" s="66"/>
      <c r="NIR36" s="66"/>
      <c r="NIS36" s="66"/>
      <c r="NIT36" s="66"/>
      <c r="NIU36" s="66"/>
      <c r="NIV36" s="66"/>
      <c r="NIW36" s="66"/>
      <c r="NIX36" s="66"/>
      <c r="NIY36" s="66"/>
      <c r="NIZ36" s="66"/>
      <c r="NJA36" s="66"/>
      <c r="NJB36" s="66"/>
      <c r="NJC36" s="66"/>
      <c r="NJD36" s="66"/>
      <c r="NJE36" s="66"/>
      <c r="NJF36" s="66"/>
      <c r="NJG36" s="66"/>
      <c r="NJH36" s="66"/>
      <c r="NJI36" s="66"/>
      <c r="NJJ36" s="66"/>
      <c r="NJK36" s="66"/>
      <c r="NJL36" s="66"/>
      <c r="NJM36" s="66"/>
      <c r="NJN36" s="66"/>
      <c r="NJO36" s="66"/>
      <c r="NJP36" s="66"/>
      <c r="NJQ36" s="66"/>
      <c r="NJR36" s="66"/>
      <c r="NJS36" s="66"/>
      <c r="NJT36" s="66"/>
      <c r="NJU36" s="66"/>
      <c r="NJV36" s="66"/>
      <c r="NJW36" s="66"/>
      <c r="NJX36" s="66"/>
      <c r="NJY36" s="66"/>
      <c r="NJZ36" s="66"/>
      <c r="NKA36" s="66"/>
      <c r="NKB36" s="66"/>
      <c r="NKC36" s="66"/>
      <c r="NKD36" s="66"/>
      <c r="NKE36" s="66"/>
      <c r="NKF36" s="66"/>
      <c r="NKG36" s="66"/>
      <c r="NKH36" s="66"/>
      <c r="NKI36" s="66"/>
      <c r="NKJ36" s="66"/>
      <c r="NKK36" s="66"/>
      <c r="NKL36" s="66"/>
      <c r="NKM36" s="66"/>
      <c r="NKN36" s="66"/>
      <c r="NKO36" s="66"/>
      <c r="NKP36" s="66"/>
      <c r="NKQ36" s="66"/>
      <c r="NKR36" s="66"/>
      <c r="NKS36" s="66"/>
      <c r="NKT36" s="66"/>
      <c r="NKU36" s="66"/>
      <c r="NKV36" s="66"/>
      <c r="NKW36" s="66"/>
      <c r="NKX36" s="66"/>
      <c r="NKY36" s="66"/>
      <c r="NKZ36" s="66"/>
      <c r="NLA36" s="66"/>
      <c r="NLB36" s="66"/>
      <c r="NLC36" s="66"/>
      <c r="NLD36" s="66"/>
      <c r="NLE36" s="66"/>
      <c r="NLF36" s="66"/>
      <c r="NLG36" s="66"/>
      <c r="NLH36" s="66"/>
      <c r="NLI36" s="66"/>
      <c r="NLJ36" s="66"/>
      <c r="NLK36" s="66"/>
      <c r="NLL36" s="66"/>
      <c r="NLM36" s="66"/>
      <c r="NLN36" s="66"/>
      <c r="NLO36" s="66"/>
      <c r="NLP36" s="66"/>
      <c r="NLQ36" s="66"/>
      <c r="NLR36" s="66"/>
      <c r="NLS36" s="66"/>
      <c r="NLT36" s="66"/>
      <c r="NLU36" s="66"/>
      <c r="NLV36" s="66"/>
      <c r="NLW36" s="66"/>
      <c r="NLX36" s="66"/>
      <c r="NLY36" s="66"/>
      <c r="NLZ36" s="66"/>
      <c r="NMA36" s="66"/>
      <c r="NMB36" s="66"/>
      <c r="NMC36" s="66"/>
      <c r="NMD36" s="66"/>
      <c r="NME36" s="66"/>
      <c r="NMF36" s="66"/>
      <c r="NMG36" s="66"/>
      <c r="NMH36" s="66"/>
      <c r="NMI36" s="66"/>
      <c r="NMJ36" s="66"/>
      <c r="NMK36" s="66"/>
      <c r="NML36" s="66"/>
      <c r="NMM36" s="66"/>
      <c r="NMN36" s="66"/>
      <c r="NMO36" s="66"/>
      <c r="NMP36" s="66"/>
      <c r="NMQ36" s="66"/>
      <c r="NMR36" s="66"/>
      <c r="NMS36" s="66"/>
      <c r="NMT36" s="66"/>
      <c r="NMU36" s="66"/>
      <c r="NMV36" s="66"/>
      <c r="NMW36" s="66"/>
      <c r="NMX36" s="66"/>
      <c r="NMY36" s="66"/>
      <c r="NMZ36" s="66"/>
      <c r="NNA36" s="66"/>
      <c r="NNB36" s="66"/>
      <c r="NNC36" s="66"/>
      <c r="NND36" s="66"/>
      <c r="NNE36" s="66"/>
      <c r="NNF36" s="66"/>
      <c r="NNG36" s="66"/>
      <c r="NNH36" s="66"/>
      <c r="NNI36" s="66"/>
      <c r="NNJ36" s="66"/>
      <c r="NNK36" s="66"/>
      <c r="NNL36" s="66"/>
      <c r="NNM36" s="66"/>
      <c r="NNN36" s="66"/>
      <c r="NNO36" s="66"/>
      <c r="NNP36" s="66"/>
      <c r="NNQ36" s="66"/>
      <c r="NNR36" s="66"/>
      <c r="NNS36" s="66"/>
      <c r="NNT36" s="66"/>
      <c r="NNU36" s="66"/>
      <c r="NNV36" s="66"/>
      <c r="NNW36" s="66"/>
      <c r="NNX36" s="66"/>
      <c r="NNY36" s="66"/>
      <c r="NNZ36" s="66"/>
      <c r="NOA36" s="66"/>
      <c r="NOB36" s="66"/>
      <c r="NOC36" s="66"/>
      <c r="NOD36" s="66"/>
      <c r="NOE36" s="66"/>
      <c r="NOF36" s="66"/>
      <c r="NOG36" s="66"/>
      <c r="NOH36" s="66"/>
      <c r="NOI36" s="66"/>
      <c r="NOJ36" s="66"/>
      <c r="NOK36" s="66"/>
      <c r="NOL36" s="66"/>
      <c r="NOM36" s="66"/>
      <c r="NON36" s="66"/>
      <c r="NOO36" s="66"/>
      <c r="NOP36" s="66"/>
      <c r="NOQ36" s="66"/>
      <c r="NOR36" s="66"/>
      <c r="NOS36" s="66"/>
      <c r="NOT36" s="66"/>
      <c r="NOU36" s="66"/>
      <c r="NOV36" s="66"/>
      <c r="NOW36" s="66"/>
      <c r="NOX36" s="66"/>
      <c r="NOY36" s="66"/>
      <c r="NOZ36" s="66"/>
      <c r="NPA36" s="66"/>
      <c r="NPB36" s="66"/>
      <c r="NPC36" s="66"/>
      <c r="NPD36" s="66"/>
      <c r="NPE36" s="66"/>
      <c r="NPF36" s="66"/>
      <c r="NPG36" s="66"/>
      <c r="NPH36" s="66"/>
      <c r="NPI36" s="66"/>
      <c r="NPJ36" s="66"/>
      <c r="NPK36" s="66"/>
      <c r="NPL36" s="66"/>
      <c r="NPM36" s="66"/>
      <c r="NPN36" s="66"/>
      <c r="NPO36" s="66"/>
      <c r="NPP36" s="66"/>
      <c r="NPQ36" s="66"/>
      <c r="NPR36" s="66"/>
      <c r="NPS36" s="66"/>
      <c r="NPT36" s="66"/>
      <c r="NPU36" s="66"/>
      <c r="NPV36" s="66"/>
      <c r="NPW36" s="66"/>
      <c r="NPX36" s="66"/>
      <c r="NPY36" s="66"/>
      <c r="NPZ36" s="66"/>
      <c r="NQA36" s="66"/>
      <c r="NQB36" s="66"/>
      <c r="NQC36" s="66"/>
      <c r="NQD36" s="66"/>
      <c r="NQE36" s="66"/>
      <c r="NQF36" s="66"/>
      <c r="NQG36" s="66"/>
      <c r="NQH36" s="66"/>
      <c r="NQI36" s="66"/>
      <c r="NQJ36" s="66"/>
      <c r="NQK36" s="66"/>
      <c r="NQL36" s="66"/>
      <c r="NQM36" s="66"/>
      <c r="NQN36" s="66"/>
      <c r="NQO36" s="66"/>
      <c r="NQP36" s="66"/>
      <c r="NQQ36" s="66"/>
      <c r="NQR36" s="66"/>
      <c r="NQS36" s="66"/>
      <c r="NQT36" s="66"/>
      <c r="NQU36" s="66"/>
      <c r="NQV36" s="66"/>
      <c r="NQW36" s="66"/>
      <c r="NQX36" s="66"/>
      <c r="NQY36" s="66"/>
      <c r="NQZ36" s="66"/>
      <c r="NRA36" s="66"/>
      <c r="NRB36" s="66"/>
      <c r="NRC36" s="66"/>
      <c r="NRD36" s="66"/>
      <c r="NRE36" s="66"/>
      <c r="NRF36" s="66"/>
      <c r="NRG36" s="66"/>
      <c r="NRH36" s="66"/>
      <c r="NRI36" s="66"/>
      <c r="NRJ36" s="66"/>
      <c r="NRK36" s="66"/>
      <c r="NRL36" s="66"/>
      <c r="NRM36" s="66"/>
      <c r="NRN36" s="66"/>
      <c r="NRO36" s="66"/>
      <c r="NRP36" s="66"/>
      <c r="NRQ36" s="66"/>
      <c r="NRR36" s="66"/>
      <c r="NRS36" s="66"/>
      <c r="NRT36" s="66"/>
      <c r="NRU36" s="66"/>
      <c r="NRV36" s="66"/>
      <c r="NRW36" s="66"/>
      <c r="NRX36" s="66"/>
      <c r="NRY36" s="66"/>
      <c r="NRZ36" s="66"/>
      <c r="NSA36" s="66"/>
      <c r="NSB36" s="66"/>
      <c r="NSC36" s="66"/>
      <c r="NSD36" s="66"/>
      <c r="NSE36" s="66"/>
      <c r="NSF36" s="66"/>
      <c r="NSG36" s="66"/>
      <c r="NSH36" s="66"/>
      <c r="NSI36" s="66"/>
      <c r="NSJ36" s="66"/>
      <c r="NSK36" s="66"/>
      <c r="NSL36" s="66"/>
      <c r="NSM36" s="66"/>
      <c r="NSN36" s="66"/>
      <c r="NSO36" s="66"/>
      <c r="NSP36" s="66"/>
      <c r="NSQ36" s="66"/>
      <c r="NSR36" s="66"/>
      <c r="NSS36" s="66"/>
      <c r="NST36" s="66"/>
      <c r="NSU36" s="66"/>
      <c r="NSV36" s="66"/>
      <c r="NSW36" s="66"/>
      <c r="NSX36" s="66"/>
      <c r="NSY36" s="66"/>
      <c r="NSZ36" s="66"/>
      <c r="NTA36" s="66"/>
      <c r="NTB36" s="66"/>
      <c r="NTC36" s="66"/>
      <c r="NTD36" s="66"/>
      <c r="NTE36" s="66"/>
      <c r="NTF36" s="66"/>
      <c r="NTG36" s="66"/>
      <c r="NTH36" s="66"/>
      <c r="NTI36" s="66"/>
      <c r="NTJ36" s="66"/>
      <c r="NTK36" s="66"/>
      <c r="NTL36" s="66"/>
      <c r="NTM36" s="66"/>
      <c r="NTN36" s="66"/>
      <c r="NTO36" s="66"/>
      <c r="NTP36" s="66"/>
      <c r="NTQ36" s="66"/>
      <c r="NTR36" s="66"/>
      <c r="NTS36" s="66"/>
      <c r="NTT36" s="66"/>
      <c r="NTU36" s="66"/>
      <c r="NTV36" s="66"/>
      <c r="NTW36" s="66"/>
      <c r="NTX36" s="66"/>
      <c r="NTY36" s="66"/>
      <c r="NTZ36" s="66"/>
      <c r="NUA36" s="66"/>
      <c r="NUB36" s="66"/>
      <c r="NUC36" s="66"/>
      <c r="NUD36" s="66"/>
      <c r="NUE36" s="66"/>
      <c r="NUF36" s="66"/>
      <c r="NUG36" s="66"/>
      <c r="NUH36" s="66"/>
      <c r="NUI36" s="66"/>
      <c r="NUJ36" s="66"/>
      <c r="NUK36" s="66"/>
      <c r="NUL36" s="66"/>
      <c r="NUM36" s="66"/>
      <c r="NUN36" s="66"/>
      <c r="NUO36" s="66"/>
      <c r="NUP36" s="66"/>
      <c r="NUQ36" s="66"/>
      <c r="NUR36" s="66"/>
      <c r="NUS36" s="66"/>
      <c r="NUT36" s="66"/>
      <c r="NUU36" s="66"/>
      <c r="NUV36" s="66"/>
      <c r="NUW36" s="66"/>
      <c r="NUX36" s="66"/>
      <c r="NUY36" s="66"/>
      <c r="NUZ36" s="66"/>
      <c r="NVA36" s="66"/>
      <c r="NVB36" s="66"/>
      <c r="NVC36" s="66"/>
      <c r="NVD36" s="66"/>
      <c r="NVE36" s="66"/>
      <c r="NVF36" s="66"/>
      <c r="NVG36" s="66"/>
      <c r="NVH36" s="66"/>
      <c r="NVI36" s="66"/>
      <c r="NVJ36" s="66"/>
      <c r="NVK36" s="66"/>
      <c r="NVL36" s="66"/>
      <c r="NVM36" s="66"/>
      <c r="NVN36" s="66"/>
      <c r="NVO36" s="66"/>
      <c r="NVP36" s="66"/>
      <c r="NVQ36" s="66"/>
      <c r="NVR36" s="66"/>
      <c r="NVS36" s="66"/>
      <c r="NVT36" s="66"/>
      <c r="NVU36" s="66"/>
      <c r="NVV36" s="66"/>
      <c r="NVW36" s="66"/>
      <c r="NVX36" s="66"/>
      <c r="NVY36" s="66"/>
      <c r="NVZ36" s="66"/>
      <c r="NWA36" s="66"/>
      <c r="NWB36" s="66"/>
      <c r="NWC36" s="66"/>
      <c r="NWD36" s="66"/>
      <c r="NWE36" s="66"/>
      <c r="NWF36" s="66"/>
      <c r="NWG36" s="66"/>
      <c r="NWH36" s="66"/>
      <c r="NWI36" s="66"/>
      <c r="NWJ36" s="66"/>
      <c r="NWK36" s="66"/>
      <c r="NWL36" s="66"/>
      <c r="NWM36" s="66"/>
      <c r="NWN36" s="66"/>
      <c r="NWO36" s="66"/>
      <c r="NWP36" s="66"/>
      <c r="NWQ36" s="66"/>
      <c r="NWR36" s="66"/>
      <c r="NWS36" s="66"/>
      <c r="NWT36" s="66"/>
      <c r="NWU36" s="66"/>
      <c r="NWV36" s="66"/>
      <c r="NWW36" s="66"/>
      <c r="NWX36" s="66"/>
      <c r="NWY36" s="66"/>
      <c r="NWZ36" s="66"/>
      <c r="NXA36" s="66"/>
      <c r="NXB36" s="66"/>
      <c r="NXC36" s="66"/>
      <c r="NXD36" s="66"/>
      <c r="NXE36" s="66"/>
      <c r="NXF36" s="66"/>
      <c r="NXG36" s="66"/>
      <c r="NXH36" s="66"/>
      <c r="NXI36" s="66"/>
      <c r="NXJ36" s="66"/>
      <c r="NXK36" s="66"/>
      <c r="NXL36" s="66"/>
      <c r="NXM36" s="66"/>
      <c r="NXN36" s="66"/>
      <c r="NXO36" s="66"/>
      <c r="NXP36" s="66"/>
      <c r="NXQ36" s="66"/>
      <c r="NXR36" s="66"/>
      <c r="NXS36" s="66"/>
      <c r="NXT36" s="66"/>
      <c r="NXU36" s="66"/>
      <c r="NXV36" s="66"/>
      <c r="NXW36" s="66"/>
      <c r="NXX36" s="66"/>
      <c r="NXY36" s="66"/>
      <c r="NXZ36" s="66"/>
      <c r="NYA36" s="66"/>
      <c r="NYB36" s="66"/>
      <c r="NYC36" s="66"/>
      <c r="NYD36" s="66"/>
      <c r="NYE36" s="66"/>
      <c r="NYF36" s="66"/>
      <c r="NYG36" s="66"/>
      <c r="NYH36" s="66"/>
      <c r="NYI36" s="66"/>
      <c r="NYJ36" s="66"/>
      <c r="NYK36" s="66"/>
      <c r="NYL36" s="66"/>
      <c r="NYM36" s="66"/>
      <c r="NYN36" s="66"/>
      <c r="NYO36" s="66"/>
      <c r="NYP36" s="66"/>
      <c r="NYQ36" s="66"/>
      <c r="NYR36" s="66"/>
      <c r="NYS36" s="66"/>
      <c r="NYT36" s="66"/>
      <c r="NYU36" s="66"/>
      <c r="NYV36" s="66"/>
      <c r="NYW36" s="66"/>
      <c r="NYX36" s="66"/>
      <c r="NYY36" s="66"/>
      <c r="NYZ36" s="66"/>
      <c r="NZA36" s="66"/>
      <c r="NZB36" s="66"/>
      <c r="NZC36" s="66"/>
      <c r="NZD36" s="66"/>
      <c r="NZE36" s="66"/>
      <c r="NZF36" s="66"/>
      <c r="NZG36" s="66"/>
      <c r="NZH36" s="66"/>
      <c r="NZI36" s="66"/>
      <c r="NZJ36" s="66"/>
      <c r="NZK36" s="66"/>
      <c r="NZL36" s="66"/>
      <c r="NZM36" s="66"/>
      <c r="NZN36" s="66"/>
      <c r="NZO36" s="66"/>
      <c r="NZP36" s="66"/>
      <c r="NZQ36" s="66"/>
      <c r="NZR36" s="66"/>
      <c r="NZS36" s="66"/>
      <c r="NZT36" s="66"/>
      <c r="NZU36" s="66"/>
      <c r="NZV36" s="66"/>
      <c r="NZW36" s="66"/>
      <c r="NZX36" s="66"/>
      <c r="NZY36" s="66"/>
      <c r="NZZ36" s="66"/>
      <c r="OAA36" s="66"/>
      <c r="OAB36" s="66"/>
      <c r="OAC36" s="66"/>
      <c r="OAD36" s="66"/>
      <c r="OAE36" s="66"/>
      <c r="OAF36" s="66"/>
      <c r="OAG36" s="66"/>
      <c r="OAH36" s="66"/>
      <c r="OAI36" s="66"/>
      <c r="OAJ36" s="66"/>
      <c r="OAK36" s="66"/>
      <c r="OAL36" s="66"/>
      <c r="OAM36" s="66"/>
      <c r="OAN36" s="66"/>
      <c r="OAO36" s="66"/>
      <c r="OAP36" s="66"/>
      <c r="OAQ36" s="66"/>
      <c r="OAR36" s="66"/>
      <c r="OAS36" s="66"/>
      <c r="OAT36" s="66"/>
      <c r="OAU36" s="66"/>
      <c r="OAV36" s="66"/>
      <c r="OAW36" s="66"/>
      <c r="OAX36" s="66"/>
      <c r="OAY36" s="66"/>
      <c r="OAZ36" s="66"/>
      <c r="OBA36" s="66"/>
      <c r="OBB36" s="66"/>
      <c r="OBC36" s="66"/>
      <c r="OBD36" s="66"/>
      <c r="OBE36" s="66"/>
      <c r="OBF36" s="66"/>
      <c r="OBG36" s="66"/>
      <c r="OBH36" s="66"/>
      <c r="OBI36" s="66"/>
      <c r="OBJ36" s="66"/>
      <c r="OBK36" s="66"/>
      <c r="OBL36" s="66"/>
      <c r="OBM36" s="66"/>
      <c r="OBN36" s="66"/>
      <c r="OBO36" s="66"/>
      <c r="OBP36" s="66"/>
      <c r="OBQ36" s="66"/>
      <c r="OBR36" s="66"/>
      <c r="OBS36" s="66"/>
      <c r="OBT36" s="66"/>
      <c r="OBU36" s="66"/>
      <c r="OBV36" s="66"/>
      <c r="OBW36" s="66"/>
      <c r="OBX36" s="66"/>
      <c r="OBY36" s="66"/>
      <c r="OBZ36" s="66"/>
      <c r="OCA36" s="66"/>
      <c r="OCB36" s="66"/>
      <c r="OCC36" s="66"/>
      <c r="OCD36" s="66"/>
      <c r="OCE36" s="66"/>
      <c r="OCF36" s="66"/>
      <c r="OCG36" s="66"/>
      <c r="OCH36" s="66"/>
      <c r="OCI36" s="66"/>
      <c r="OCJ36" s="66"/>
      <c r="OCK36" s="66"/>
      <c r="OCL36" s="66"/>
      <c r="OCM36" s="66"/>
      <c r="OCN36" s="66"/>
      <c r="OCO36" s="66"/>
      <c r="OCP36" s="66"/>
      <c r="OCQ36" s="66"/>
      <c r="OCR36" s="66"/>
      <c r="OCS36" s="66"/>
      <c r="OCT36" s="66"/>
      <c r="OCU36" s="66"/>
      <c r="OCV36" s="66"/>
      <c r="OCW36" s="66"/>
      <c r="OCX36" s="66"/>
      <c r="OCY36" s="66"/>
      <c r="OCZ36" s="66"/>
      <c r="ODA36" s="66"/>
      <c r="ODB36" s="66"/>
      <c r="ODC36" s="66"/>
      <c r="ODD36" s="66"/>
      <c r="ODE36" s="66"/>
      <c r="ODF36" s="66"/>
      <c r="ODG36" s="66"/>
      <c r="ODH36" s="66"/>
      <c r="ODI36" s="66"/>
      <c r="ODJ36" s="66"/>
      <c r="ODK36" s="66"/>
      <c r="ODL36" s="66"/>
      <c r="ODM36" s="66"/>
      <c r="ODN36" s="66"/>
      <c r="ODO36" s="66"/>
      <c r="ODP36" s="66"/>
      <c r="ODQ36" s="66"/>
      <c r="ODR36" s="66"/>
      <c r="ODS36" s="66"/>
      <c r="ODT36" s="66"/>
      <c r="ODU36" s="66"/>
      <c r="ODV36" s="66"/>
      <c r="ODW36" s="66"/>
      <c r="ODX36" s="66"/>
      <c r="ODY36" s="66"/>
      <c r="ODZ36" s="66"/>
      <c r="OEA36" s="66"/>
      <c r="OEB36" s="66"/>
      <c r="OEC36" s="66"/>
      <c r="OED36" s="66"/>
      <c r="OEE36" s="66"/>
      <c r="OEF36" s="66"/>
      <c r="OEG36" s="66"/>
      <c r="OEH36" s="66"/>
      <c r="OEI36" s="66"/>
      <c r="OEJ36" s="66"/>
      <c r="OEK36" s="66"/>
      <c r="OEL36" s="66"/>
      <c r="OEM36" s="66"/>
      <c r="OEN36" s="66"/>
      <c r="OEO36" s="66"/>
      <c r="OEP36" s="66"/>
      <c r="OEQ36" s="66"/>
      <c r="OER36" s="66"/>
      <c r="OES36" s="66"/>
      <c r="OET36" s="66"/>
      <c r="OEU36" s="66"/>
      <c r="OEV36" s="66"/>
      <c r="OEW36" s="66"/>
      <c r="OEX36" s="66"/>
      <c r="OEY36" s="66"/>
      <c r="OEZ36" s="66"/>
      <c r="OFA36" s="66"/>
      <c r="OFB36" s="66"/>
      <c r="OFC36" s="66"/>
      <c r="OFD36" s="66"/>
      <c r="OFE36" s="66"/>
      <c r="OFF36" s="66"/>
      <c r="OFG36" s="66"/>
      <c r="OFH36" s="66"/>
      <c r="OFI36" s="66"/>
      <c r="OFJ36" s="66"/>
      <c r="OFK36" s="66"/>
      <c r="OFL36" s="66"/>
      <c r="OFM36" s="66"/>
      <c r="OFN36" s="66"/>
      <c r="OFO36" s="66"/>
      <c r="OFP36" s="66"/>
      <c r="OFQ36" s="66"/>
      <c r="OFR36" s="66"/>
      <c r="OFS36" s="66"/>
      <c r="OFT36" s="66"/>
      <c r="OFU36" s="66"/>
      <c r="OFV36" s="66"/>
      <c r="OFW36" s="66"/>
      <c r="OFX36" s="66"/>
      <c r="OFY36" s="66"/>
      <c r="OFZ36" s="66"/>
      <c r="OGA36" s="66"/>
      <c r="OGB36" s="66"/>
      <c r="OGC36" s="66"/>
      <c r="OGD36" s="66"/>
      <c r="OGE36" s="66"/>
      <c r="OGF36" s="66"/>
      <c r="OGG36" s="66"/>
      <c r="OGH36" s="66"/>
      <c r="OGI36" s="66"/>
      <c r="OGJ36" s="66"/>
      <c r="OGK36" s="66"/>
      <c r="OGL36" s="66"/>
      <c r="OGM36" s="66"/>
      <c r="OGN36" s="66"/>
      <c r="OGO36" s="66"/>
      <c r="OGP36" s="66"/>
      <c r="OGQ36" s="66"/>
      <c r="OGR36" s="66"/>
      <c r="OGS36" s="66"/>
      <c r="OGT36" s="66"/>
      <c r="OGU36" s="66"/>
      <c r="OGV36" s="66"/>
      <c r="OGW36" s="66"/>
      <c r="OGX36" s="66"/>
      <c r="OGY36" s="66"/>
      <c r="OGZ36" s="66"/>
      <c r="OHA36" s="66"/>
      <c r="OHB36" s="66"/>
      <c r="OHC36" s="66"/>
      <c r="OHD36" s="66"/>
      <c r="OHE36" s="66"/>
      <c r="OHF36" s="66"/>
      <c r="OHG36" s="66"/>
      <c r="OHH36" s="66"/>
      <c r="OHI36" s="66"/>
      <c r="OHJ36" s="66"/>
      <c r="OHK36" s="66"/>
      <c r="OHL36" s="66"/>
      <c r="OHM36" s="66"/>
      <c r="OHN36" s="66"/>
      <c r="OHO36" s="66"/>
      <c r="OHP36" s="66"/>
      <c r="OHQ36" s="66"/>
      <c r="OHR36" s="66"/>
      <c r="OHS36" s="66"/>
      <c r="OHT36" s="66"/>
      <c r="OHU36" s="66"/>
      <c r="OHV36" s="66"/>
      <c r="OHW36" s="66"/>
      <c r="OHX36" s="66"/>
      <c r="OHY36" s="66"/>
      <c r="OHZ36" s="66"/>
      <c r="OIA36" s="66"/>
      <c r="OIB36" s="66"/>
      <c r="OIC36" s="66"/>
      <c r="OID36" s="66"/>
      <c r="OIE36" s="66"/>
      <c r="OIF36" s="66"/>
      <c r="OIG36" s="66"/>
      <c r="OIH36" s="66"/>
      <c r="OII36" s="66"/>
      <c r="OIJ36" s="66"/>
      <c r="OIK36" s="66"/>
      <c r="OIL36" s="66"/>
      <c r="OIM36" s="66"/>
      <c r="OIN36" s="66"/>
      <c r="OIO36" s="66"/>
      <c r="OIP36" s="66"/>
      <c r="OIQ36" s="66"/>
      <c r="OIR36" s="66"/>
      <c r="OIS36" s="66"/>
      <c r="OIT36" s="66"/>
      <c r="OIU36" s="66"/>
      <c r="OIV36" s="66"/>
      <c r="OIW36" s="66"/>
      <c r="OIX36" s="66"/>
      <c r="OIY36" s="66"/>
      <c r="OIZ36" s="66"/>
      <c r="OJA36" s="66"/>
      <c r="OJB36" s="66"/>
      <c r="OJC36" s="66"/>
      <c r="OJD36" s="66"/>
      <c r="OJE36" s="66"/>
      <c r="OJF36" s="66"/>
      <c r="OJG36" s="66"/>
      <c r="OJH36" s="66"/>
      <c r="OJI36" s="66"/>
      <c r="OJJ36" s="66"/>
      <c r="OJK36" s="66"/>
      <c r="OJL36" s="66"/>
      <c r="OJM36" s="66"/>
      <c r="OJN36" s="66"/>
      <c r="OJO36" s="66"/>
      <c r="OJP36" s="66"/>
      <c r="OJQ36" s="66"/>
      <c r="OJR36" s="66"/>
      <c r="OJS36" s="66"/>
      <c r="OJT36" s="66"/>
      <c r="OJU36" s="66"/>
      <c r="OJV36" s="66"/>
      <c r="OJW36" s="66"/>
      <c r="OJX36" s="66"/>
      <c r="OJY36" s="66"/>
      <c r="OJZ36" s="66"/>
      <c r="OKA36" s="66"/>
      <c r="OKB36" s="66"/>
      <c r="OKC36" s="66"/>
      <c r="OKD36" s="66"/>
      <c r="OKE36" s="66"/>
      <c r="OKF36" s="66"/>
      <c r="OKG36" s="66"/>
      <c r="OKH36" s="66"/>
      <c r="OKI36" s="66"/>
      <c r="OKJ36" s="66"/>
      <c r="OKK36" s="66"/>
      <c r="OKL36" s="66"/>
      <c r="OKM36" s="66"/>
      <c r="OKN36" s="66"/>
      <c r="OKO36" s="66"/>
      <c r="OKP36" s="66"/>
      <c r="OKQ36" s="66"/>
      <c r="OKR36" s="66"/>
      <c r="OKS36" s="66"/>
      <c r="OKT36" s="66"/>
      <c r="OKU36" s="66"/>
      <c r="OKV36" s="66"/>
      <c r="OKW36" s="66"/>
      <c r="OKX36" s="66"/>
      <c r="OKY36" s="66"/>
      <c r="OKZ36" s="66"/>
      <c r="OLA36" s="66"/>
      <c r="OLB36" s="66"/>
      <c r="OLC36" s="66"/>
      <c r="OLD36" s="66"/>
      <c r="OLE36" s="66"/>
      <c r="OLF36" s="66"/>
      <c r="OLG36" s="66"/>
      <c r="OLH36" s="66"/>
      <c r="OLI36" s="66"/>
      <c r="OLJ36" s="66"/>
      <c r="OLK36" s="66"/>
      <c r="OLL36" s="66"/>
      <c r="OLM36" s="66"/>
      <c r="OLN36" s="66"/>
      <c r="OLO36" s="66"/>
      <c r="OLP36" s="66"/>
      <c r="OLQ36" s="66"/>
      <c r="OLR36" s="66"/>
      <c r="OLS36" s="66"/>
      <c r="OLT36" s="66"/>
      <c r="OLU36" s="66"/>
      <c r="OLV36" s="66"/>
      <c r="OLW36" s="66"/>
      <c r="OLX36" s="66"/>
      <c r="OLY36" s="66"/>
      <c r="OLZ36" s="66"/>
      <c r="OMA36" s="66"/>
      <c r="OMB36" s="66"/>
      <c r="OMC36" s="66"/>
      <c r="OMD36" s="66"/>
      <c r="OME36" s="66"/>
      <c r="OMF36" s="66"/>
      <c r="OMG36" s="66"/>
      <c r="OMH36" s="66"/>
      <c r="OMI36" s="66"/>
      <c r="OMJ36" s="66"/>
      <c r="OMK36" s="66"/>
      <c r="OML36" s="66"/>
      <c r="OMM36" s="66"/>
      <c r="OMN36" s="66"/>
      <c r="OMO36" s="66"/>
      <c r="OMP36" s="66"/>
      <c r="OMQ36" s="66"/>
      <c r="OMR36" s="66"/>
      <c r="OMS36" s="66"/>
      <c r="OMT36" s="66"/>
      <c r="OMU36" s="66"/>
      <c r="OMV36" s="66"/>
      <c r="OMW36" s="66"/>
      <c r="OMX36" s="66"/>
      <c r="OMY36" s="66"/>
      <c r="OMZ36" s="66"/>
      <c r="ONA36" s="66"/>
      <c r="ONB36" s="66"/>
      <c r="ONC36" s="66"/>
      <c r="OND36" s="66"/>
      <c r="ONE36" s="66"/>
      <c r="ONF36" s="66"/>
      <c r="ONG36" s="66"/>
      <c r="ONH36" s="66"/>
      <c r="ONI36" s="66"/>
      <c r="ONJ36" s="66"/>
      <c r="ONK36" s="66"/>
      <c r="ONL36" s="66"/>
      <c r="ONM36" s="66"/>
      <c r="ONN36" s="66"/>
      <c r="ONO36" s="66"/>
      <c r="ONP36" s="66"/>
      <c r="ONQ36" s="66"/>
      <c r="ONR36" s="66"/>
      <c r="ONS36" s="66"/>
      <c r="ONT36" s="66"/>
      <c r="ONU36" s="66"/>
      <c r="ONV36" s="66"/>
      <c r="ONW36" s="66"/>
      <c r="ONX36" s="66"/>
      <c r="ONY36" s="66"/>
      <c r="ONZ36" s="66"/>
      <c r="OOA36" s="66"/>
      <c r="OOB36" s="66"/>
      <c r="OOC36" s="66"/>
      <c r="OOD36" s="66"/>
      <c r="OOE36" s="66"/>
      <c r="OOF36" s="66"/>
      <c r="OOG36" s="66"/>
      <c r="OOH36" s="66"/>
      <c r="OOI36" s="66"/>
      <c r="OOJ36" s="66"/>
      <c r="OOK36" s="66"/>
      <c r="OOL36" s="66"/>
      <c r="OOM36" s="66"/>
      <c r="OON36" s="66"/>
      <c r="OOO36" s="66"/>
      <c r="OOP36" s="66"/>
      <c r="OOQ36" s="66"/>
      <c r="OOR36" s="66"/>
      <c r="OOS36" s="66"/>
      <c r="OOT36" s="66"/>
      <c r="OOU36" s="66"/>
      <c r="OOV36" s="66"/>
      <c r="OOW36" s="66"/>
      <c r="OOX36" s="66"/>
      <c r="OOY36" s="66"/>
      <c r="OOZ36" s="66"/>
      <c r="OPA36" s="66"/>
      <c r="OPB36" s="66"/>
      <c r="OPC36" s="66"/>
      <c r="OPD36" s="66"/>
      <c r="OPE36" s="66"/>
      <c r="OPF36" s="66"/>
      <c r="OPG36" s="66"/>
      <c r="OPH36" s="66"/>
      <c r="OPI36" s="66"/>
      <c r="OPJ36" s="66"/>
      <c r="OPK36" s="66"/>
      <c r="OPL36" s="66"/>
      <c r="OPM36" s="66"/>
      <c r="OPN36" s="66"/>
      <c r="OPO36" s="66"/>
      <c r="OPP36" s="66"/>
      <c r="OPQ36" s="66"/>
      <c r="OPR36" s="66"/>
      <c r="OPS36" s="66"/>
      <c r="OPT36" s="66"/>
      <c r="OPU36" s="66"/>
      <c r="OPV36" s="66"/>
      <c r="OPW36" s="66"/>
      <c r="OPX36" s="66"/>
      <c r="OPY36" s="66"/>
      <c r="OPZ36" s="66"/>
      <c r="OQA36" s="66"/>
      <c r="OQB36" s="66"/>
      <c r="OQC36" s="66"/>
      <c r="OQD36" s="66"/>
      <c r="OQE36" s="66"/>
      <c r="OQF36" s="66"/>
      <c r="OQG36" s="66"/>
      <c r="OQH36" s="66"/>
      <c r="OQI36" s="66"/>
      <c r="OQJ36" s="66"/>
      <c r="OQK36" s="66"/>
      <c r="OQL36" s="66"/>
      <c r="OQM36" s="66"/>
      <c r="OQN36" s="66"/>
      <c r="OQO36" s="66"/>
      <c r="OQP36" s="66"/>
      <c r="OQQ36" s="66"/>
      <c r="OQR36" s="66"/>
      <c r="OQS36" s="66"/>
      <c r="OQT36" s="66"/>
      <c r="OQU36" s="66"/>
      <c r="OQV36" s="66"/>
      <c r="OQW36" s="66"/>
      <c r="OQX36" s="66"/>
      <c r="OQY36" s="66"/>
      <c r="OQZ36" s="66"/>
      <c r="ORA36" s="66"/>
      <c r="ORB36" s="66"/>
      <c r="ORC36" s="66"/>
      <c r="ORD36" s="66"/>
      <c r="ORE36" s="66"/>
      <c r="ORF36" s="66"/>
      <c r="ORG36" s="66"/>
      <c r="ORH36" s="66"/>
      <c r="ORI36" s="66"/>
      <c r="ORJ36" s="66"/>
      <c r="ORK36" s="66"/>
      <c r="ORL36" s="66"/>
      <c r="ORM36" s="66"/>
      <c r="ORN36" s="66"/>
      <c r="ORO36" s="66"/>
      <c r="ORP36" s="66"/>
      <c r="ORQ36" s="66"/>
      <c r="ORR36" s="66"/>
      <c r="ORS36" s="66"/>
      <c r="ORT36" s="66"/>
      <c r="ORU36" s="66"/>
      <c r="ORV36" s="66"/>
      <c r="ORW36" s="66"/>
      <c r="ORX36" s="66"/>
      <c r="ORY36" s="66"/>
      <c r="ORZ36" s="66"/>
      <c r="OSA36" s="66"/>
      <c r="OSB36" s="66"/>
      <c r="OSC36" s="66"/>
      <c r="OSD36" s="66"/>
      <c r="OSE36" s="66"/>
      <c r="OSF36" s="66"/>
      <c r="OSG36" s="66"/>
      <c r="OSH36" s="66"/>
      <c r="OSI36" s="66"/>
      <c r="OSJ36" s="66"/>
      <c r="OSK36" s="66"/>
      <c r="OSL36" s="66"/>
      <c r="OSM36" s="66"/>
      <c r="OSN36" s="66"/>
      <c r="OSO36" s="66"/>
      <c r="OSP36" s="66"/>
      <c r="OSQ36" s="66"/>
      <c r="OSR36" s="66"/>
      <c r="OSS36" s="66"/>
      <c r="OST36" s="66"/>
      <c r="OSU36" s="66"/>
      <c r="OSV36" s="66"/>
      <c r="OSW36" s="66"/>
      <c r="OSX36" s="66"/>
      <c r="OSY36" s="66"/>
      <c r="OSZ36" s="66"/>
      <c r="OTA36" s="66"/>
      <c r="OTB36" s="66"/>
      <c r="OTC36" s="66"/>
      <c r="OTD36" s="66"/>
      <c r="OTE36" s="66"/>
      <c r="OTF36" s="66"/>
      <c r="OTG36" s="66"/>
      <c r="OTH36" s="66"/>
      <c r="OTI36" s="66"/>
      <c r="OTJ36" s="66"/>
      <c r="OTK36" s="66"/>
      <c r="OTL36" s="66"/>
      <c r="OTM36" s="66"/>
      <c r="OTN36" s="66"/>
      <c r="OTO36" s="66"/>
      <c r="OTP36" s="66"/>
      <c r="OTQ36" s="66"/>
      <c r="OTR36" s="66"/>
      <c r="OTS36" s="66"/>
      <c r="OTT36" s="66"/>
      <c r="OTU36" s="66"/>
      <c r="OTV36" s="66"/>
      <c r="OTW36" s="66"/>
      <c r="OTX36" s="66"/>
      <c r="OTY36" s="66"/>
      <c r="OTZ36" s="66"/>
      <c r="OUA36" s="66"/>
      <c r="OUB36" s="66"/>
      <c r="OUC36" s="66"/>
      <c r="OUD36" s="66"/>
      <c r="OUE36" s="66"/>
      <c r="OUF36" s="66"/>
      <c r="OUG36" s="66"/>
      <c r="OUH36" s="66"/>
      <c r="OUI36" s="66"/>
      <c r="OUJ36" s="66"/>
      <c r="OUK36" s="66"/>
      <c r="OUL36" s="66"/>
      <c r="OUM36" s="66"/>
      <c r="OUN36" s="66"/>
      <c r="OUO36" s="66"/>
      <c r="OUP36" s="66"/>
      <c r="OUQ36" s="66"/>
      <c r="OUR36" s="66"/>
      <c r="OUS36" s="66"/>
      <c r="OUT36" s="66"/>
      <c r="OUU36" s="66"/>
      <c r="OUV36" s="66"/>
      <c r="OUW36" s="66"/>
      <c r="OUX36" s="66"/>
      <c r="OUY36" s="66"/>
      <c r="OUZ36" s="66"/>
      <c r="OVA36" s="66"/>
      <c r="OVB36" s="66"/>
      <c r="OVC36" s="66"/>
      <c r="OVD36" s="66"/>
      <c r="OVE36" s="66"/>
      <c r="OVF36" s="66"/>
      <c r="OVG36" s="66"/>
      <c r="OVH36" s="66"/>
      <c r="OVI36" s="66"/>
      <c r="OVJ36" s="66"/>
      <c r="OVK36" s="66"/>
      <c r="OVL36" s="66"/>
      <c r="OVM36" s="66"/>
      <c r="OVN36" s="66"/>
      <c r="OVO36" s="66"/>
      <c r="OVP36" s="66"/>
      <c r="OVQ36" s="66"/>
      <c r="OVR36" s="66"/>
      <c r="OVS36" s="66"/>
      <c r="OVT36" s="66"/>
      <c r="OVU36" s="66"/>
      <c r="OVV36" s="66"/>
      <c r="OVW36" s="66"/>
      <c r="OVX36" s="66"/>
      <c r="OVY36" s="66"/>
      <c r="OVZ36" s="66"/>
      <c r="OWA36" s="66"/>
      <c r="OWB36" s="66"/>
      <c r="OWC36" s="66"/>
      <c r="OWD36" s="66"/>
      <c r="OWE36" s="66"/>
      <c r="OWF36" s="66"/>
      <c r="OWG36" s="66"/>
      <c r="OWH36" s="66"/>
      <c r="OWI36" s="66"/>
      <c r="OWJ36" s="66"/>
      <c r="OWK36" s="66"/>
      <c r="OWL36" s="66"/>
      <c r="OWM36" s="66"/>
      <c r="OWN36" s="66"/>
      <c r="OWO36" s="66"/>
      <c r="OWP36" s="66"/>
      <c r="OWQ36" s="66"/>
      <c r="OWR36" s="66"/>
      <c r="OWS36" s="66"/>
      <c r="OWT36" s="66"/>
      <c r="OWU36" s="66"/>
      <c r="OWV36" s="66"/>
      <c r="OWW36" s="66"/>
      <c r="OWX36" s="66"/>
      <c r="OWY36" s="66"/>
      <c r="OWZ36" s="66"/>
      <c r="OXA36" s="66"/>
      <c r="OXB36" s="66"/>
      <c r="OXC36" s="66"/>
      <c r="OXD36" s="66"/>
      <c r="OXE36" s="66"/>
      <c r="OXF36" s="66"/>
      <c r="OXG36" s="66"/>
      <c r="OXH36" s="66"/>
      <c r="OXI36" s="66"/>
      <c r="OXJ36" s="66"/>
      <c r="OXK36" s="66"/>
      <c r="OXL36" s="66"/>
      <c r="OXM36" s="66"/>
      <c r="OXN36" s="66"/>
      <c r="OXO36" s="66"/>
      <c r="OXP36" s="66"/>
      <c r="OXQ36" s="66"/>
      <c r="OXR36" s="66"/>
      <c r="OXS36" s="66"/>
      <c r="OXT36" s="66"/>
      <c r="OXU36" s="66"/>
      <c r="OXV36" s="66"/>
      <c r="OXW36" s="66"/>
      <c r="OXX36" s="66"/>
      <c r="OXY36" s="66"/>
      <c r="OXZ36" s="66"/>
      <c r="OYA36" s="66"/>
      <c r="OYB36" s="66"/>
      <c r="OYC36" s="66"/>
      <c r="OYD36" s="66"/>
      <c r="OYE36" s="66"/>
      <c r="OYF36" s="66"/>
      <c r="OYG36" s="66"/>
      <c r="OYH36" s="66"/>
      <c r="OYI36" s="66"/>
      <c r="OYJ36" s="66"/>
      <c r="OYK36" s="66"/>
      <c r="OYL36" s="66"/>
      <c r="OYM36" s="66"/>
      <c r="OYN36" s="66"/>
      <c r="OYO36" s="66"/>
      <c r="OYP36" s="66"/>
      <c r="OYQ36" s="66"/>
      <c r="OYR36" s="66"/>
      <c r="OYS36" s="66"/>
      <c r="OYT36" s="66"/>
      <c r="OYU36" s="66"/>
      <c r="OYV36" s="66"/>
      <c r="OYW36" s="66"/>
      <c r="OYX36" s="66"/>
      <c r="OYY36" s="66"/>
      <c r="OYZ36" s="66"/>
      <c r="OZA36" s="66"/>
      <c r="OZB36" s="66"/>
      <c r="OZC36" s="66"/>
      <c r="OZD36" s="66"/>
      <c r="OZE36" s="66"/>
      <c r="OZF36" s="66"/>
      <c r="OZG36" s="66"/>
      <c r="OZH36" s="66"/>
      <c r="OZI36" s="66"/>
      <c r="OZJ36" s="66"/>
      <c r="OZK36" s="66"/>
      <c r="OZL36" s="66"/>
      <c r="OZM36" s="66"/>
      <c r="OZN36" s="66"/>
      <c r="OZO36" s="66"/>
      <c r="OZP36" s="66"/>
      <c r="OZQ36" s="66"/>
      <c r="OZR36" s="66"/>
      <c r="OZS36" s="66"/>
      <c r="OZT36" s="66"/>
      <c r="OZU36" s="66"/>
      <c r="OZV36" s="66"/>
      <c r="OZW36" s="66"/>
      <c r="OZX36" s="66"/>
      <c r="OZY36" s="66"/>
      <c r="OZZ36" s="66"/>
      <c r="PAA36" s="66"/>
      <c r="PAB36" s="66"/>
      <c r="PAC36" s="66"/>
      <c r="PAD36" s="66"/>
      <c r="PAE36" s="66"/>
      <c r="PAF36" s="66"/>
      <c r="PAG36" s="66"/>
      <c r="PAH36" s="66"/>
      <c r="PAI36" s="66"/>
      <c r="PAJ36" s="66"/>
      <c r="PAK36" s="66"/>
      <c r="PAL36" s="66"/>
      <c r="PAM36" s="66"/>
      <c r="PAN36" s="66"/>
      <c r="PAO36" s="66"/>
      <c r="PAP36" s="66"/>
      <c r="PAQ36" s="66"/>
      <c r="PAR36" s="66"/>
      <c r="PAS36" s="66"/>
      <c r="PAT36" s="66"/>
      <c r="PAU36" s="66"/>
      <c r="PAV36" s="66"/>
      <c r="PAW36" s="66"/>
      <c r="PAX36" s="66"/>
      <c r="PAY36" s="66"/>
      <c r="PAZ36" s="66"/>
      <c r="PBA36" s="66"/>
      <c r="PBB36" s="66"/>
      <c r="PBC36" s="66"/>
      <c r="PBD36" s="66"/>
      <c r="PBE36" s="66"/>
      <c r="PBF36" s="66"/>
      <c r="PBG36" s="66"/>
      <c r="PBH36" s="66"/>
      <c r="PBI36" s="66"/>
      <c r="PBJ36" s="66"/>
      <c r="PBK36" s="66"/>
      <c r="PBL36" s="66"/>
      <c r="PBM36" s="66"/>
      <c r="PBN36" s="66"/>
      <c r="PBO36" s="66"/>
      <c r="PBP36" s="66"/>
      <c r="PBQ36" s="66"/>
      <c r="PBR36" s="66"/>
      <c r="PBS36" s="66"/>
      <c r="PBT36" s="66"/>
      <c r="PBU36" s="66"/>
      <c r="PBV36" s="66"/>
      <c r="PBW36" s="66"/>
      <c r="PBX36" s="66"/>
      <c r="PBY36" s="66"/>
      <c r="PBZ36" s="66"/>
      <c r="PCA36" s="66"/>
      <c r="PCB36" s="66"/>
      <c r="PCC36" s="66"/>
      <c r="PCD36" s="66"/>
      <c r="PCE36" s="66"/>
      <c r="PCF36" s="66"/>
      <c r="PCG36" s="66"/>
      <c r="PCH36" s="66"/>
      <c r="PCI36" s="66"/>
      <c r="PCJ36" s="66"/>
      <c r="PCK36" s="66"/>
      <c r="PCL36" s="66"/>
      <c r="PCM36" s="66"/>
      <c r="PCN36" s="66"/>
      <c r="PCO36" s="66"/>
      <c r="PCP36" s="66"/>
      <c r="PCQ36" s="66"/>
      <c r="PCR36" s="66"/>
      <c r="PCS36" s="66"/>
      <c r="PCT36" s="66"/>
      <c r="PCU36" s="66"/>
      <c r="PCV36" s="66"/>
      <c r="PCW36" s="66"/>
      <c r="PCX36" s="66"/>
      <c r="PCY36" s="66"/>
      <c r="PCZ36" s="66"/>
      <c r="PDA36" s="66"/>
      <c r="PDB36" s="66"/>
      <c r="PDC36" s="66"/>
      <c r="PDD36" s="66"/>
      <c r="PDE36" s="66"/>
      <c r="PDF36" s="66"/>
      <c r="PDG36" s="66"/>
      <c r="PDH36" s="66"/>
      <c r="PDI36" s="66"/>
      <c r="PDJ36" s="66"/>
      <c r="PDK36" s="66"/>
      <c r="PDL36" s="66"/>
      <c r="PDM36" s="66"/>
      <c r="PDN36" s="66"/>
      <c r="PDO36" s="66"/>
      <c r="PDP36" s="66"/>
      <c r="PDQ36" s="66"/>
      <c r="PDR36" s="66"/>
      <c r="PDS36" s="66"/>
      <c r="PDT36" s="66"/>
      <c r="PDU36" s="66"/>
      <c r="PDV36" s="66"/>
      <c r="PDW36" s="66"/>
      <c r="PDX36" s="66"/>
      <c r="PDY36" s="66"/>
      <c r="PDZ36" s="66"/>
      <c r="PEA36" s="66"/>
      <c r="PEB36" s="66"/>
      <c r="PEC36" s="66"/>
      <c r="PED36" s="66"/>
      <c r="PEE36" s="66"/>
      <c r="PEF36" s="66"/>
      <c r="PEG36" s="66"/>
      <c r="PEH36" s="66"/>
      <c r="PEI36" s="66"/>
      <c r="PEJ36" s="66"/>
      <c r="PEK36" s="66"/>
      <c r="PEL36" s="66"/>
      <c r="PEM36" s="66"/>
      <c r="PEN36" s="66"/>
      <c r="PEO36" s="66"/>
      <c r="PEP36" s="66"/>
      <c r="PEQ36" s="66"/>
      <c r="PER36" s="66"/>
      <c r="PES36" s="66"/>
      <c r="PET36" s="66"/>
      <c r="PEU36" s="66"/>
      <c r="PEV36" s="66"/>
      <c r="PEW36" s="66"/>
      <c r="PEX36" s="66"/>
      <c r="PEY36" s="66"/>
      <c r="PEZ36" s="66"/>
      <c r="PFA36" s="66"/>
      <c r="PFB36" s="66"/>
      <c r="PFC36" s="66"/>
      <c r="PFD36" s="66"/>
      <c r="PFE36" s="66"/>
      <c r="PFF36" s="66"/>
      <c r="PFG36" s="66"/>
      <c r="PFH36" s="66"/>
      <c r="PFI36" s="66"/>
      <c r="PFJ36" s="66"/>
      <c r="PFK36" s="66"/>
      <c r="PFL36" s="66"/>
      <c r="PFM36" s="66"/>
      <c r="PFN36" s="66"/>
      <c r="PFO36" s="66"/>
      <c r="PFP36" s="66"/>
      <c r="PFQ36" s="66"/>
      <c r="PFR36" s="66"/>
      <c r="PFS36" s="66"/>
      <c r="PFT36" s="66"/>
      <c r="PFU36" s="66"/>
      <c r="PFV36" s="66"/>
      <c r="PFW36" s="66"/>
      <c r="PFX36" s="66"/>
      <c r="PFY36" s="66"/>
      <c r="PFZ36" s="66"/>
      <c r="PGA36" s="66"/>
      <c r="PGB36" s="66"/>
      <c r="PGC36" s="66"/>
      <c r="PGD36" s="66"/>
      <c r="PGE36" s="66"/>
      <c r="PGF36" s="66"/>
      <c r="PGG36" s="66"/>
      <c r="PGH36" s="66"/>
      <c r="PGI36" s="66"/>
      <c r="PGJ36" s="66"/>
      <c r="PGK36" s="66"/>
      <c r="PGL36" s="66"/>
      <c r="PGM36" s="66"/>
      <c r="PGN36" s="66"/>
      <c r="PGO36" s="66"/>
      <c r="PGP36" s="66"/>
      <c r="PGQ36" s="66"/>
      <c r="PGR36" s="66"/>
      <c r="PGS36" s="66"/>
      <c r="PGT36" s="66"/>
      <c r="PGU36" s="66"/>
      <c r="PGV36" s="66"/>
      <c r="PGW36" s="66"/>
      <c r="PGX36" s="66"/>
      <c r="PGY36" s="66"/>
      <c r="PGZ36" s="66"/>
      <c r="PHA36" s="66"/>
      <c r="PHB36" s="66"/>
      <c r="PHC36" s="66"/>
      <c r="PHD36" s="66"/>
      <c r="PHE36" s="66"/>
      <c r="PHF36" s="66"/>
      <c r="PHG36" s="66"/>
      <c r="PHH36" s="66"/>
      <c r="PHI36" s="66"/>
      <c r="PHJ36" s="66"/>
      <c r="PHK36" s="66"/>
      <c r="PHL36" s="66"/>
      <c r="PHM36" s="66"/>
      <c r="PHN36" s="66"/>
      <c r="PHO36" s="66"/>
      <c r="PHP36" s="66"/>
      <c r="PHQ36" s="66"/>
      <c r="PHR36" s="66"/>
      <c r="PHS36" s="66"/>
      <c r="PHT36" s="66"/>
      <c r="PHU36" s="66"/>
      <c r="PHV36" s="66"/>
      <c r="PHW36" s="66"/>
      <c r="PHX36" s="66"/>
      <c r="PHY36" s="66"/>
      <c r="PHZ36" s="66"/>
      <c r="PIA36" s="66"/>
      <c r="PIB36" s="66"/>
      <c r="PIC36" s="66"/>
      <c r="PID36" s="66"/>
      <c r="PIE36" s="66"/>
      <c r="PIF36" s="66"/>
      <c r="PIG36" s="66"/>
      <c r="PIH36" s="66"/>
      <c r="PII36" s="66"/>
      <c r="PIJ36" s="66"/>
      <c r="PIK36" s="66"/>
      <c r="PIL36" s="66"/>
      <c r="PIM36" s="66"/>
      <c r="PIN36" s="66"/>
      <c r="PIO36" s="66"/>
      <c r="PIP36" s="66"/>
      <c r="PIQ36" s="66"/>
      <c r="PIR36" s="66"/>
      <c r="PIS36" s="66"/>
      <c r="PIT36" s="66"/>
      <c r="PIU36" s="66"/>
      <c r="PIV36" s="66"/>
      <c r="PIW36" s="66"/>
      <c r="PIX36" s="66"/>
      <c r="PIY36" s="66"/>
      <c r="PIZ36" s="66"/>
      <c r="PJA36" s="66"/>
      <c r="PJB36" s="66"/>
      <c r="PJC36" s="66"/>
      <c r="PJD36" s="66"/>
      <c r="PJE36" s="66"/>
      <c r="PJF36" s="66"/>
      <c r="PJG36" s="66"/>
      <c r="PJH36" s="66"/>
      <c r="PJI36" s="66"/>
      <c r="PJJ36" s="66"/>
      <c r="PJK36" s="66"/>
      <c r="PJL36" s="66"/>
      <c r="PJM36" s="66"/>
      <c r="PJN36" s="66"/>
      <c r="PJO36" s="66"/>
      <c r="PJP36" s="66"/>
      <c r="PJQ36" s="66"/>
      <c r="PJR36" s="66"/>
      <c r="PJS36" s="66"/>
      <c r="PJT36" s="66"/>
      <c r="PJU36" s="66"/>
      <c r="PJV36" s="66"/>
      <c r="PJW36" s="66"/>
      <c r="PJX36" s="66"/>
      <c r="PJY36" s="66"/>
      <c r="PJZ36" s="66"/>
      <c r="PKA36" s="66"/>
      <c r="PKB36" s="66"/>
      <c r="PKC36" s="66"/>
      <c r="PKD36" s="66"/>
      <c r="PKE36" s="66"/>
      <c r="PKF36" s="66"/>
      <c r="PKG36" s="66"/>
      <c r="PKH36" s="66"/>
      <c r="PKI36" s="66"/>
      <c r="PKJ36" s="66"/>
      <c r="PKK36" s="66"/>
      <c r="PKL36" s="66"/>
      <c r="PKM36" s="66"/>
      <c r="PKN36" s="66"/>
      <c r="PKO36" s="66"/>
      <c r="PKP36" s="66"/>
      <c r="PKQ36" s="66"/>
      <c r="PKR36" s="66"/>
      <c r="PKS36" s="66"/>
      <c r="PKT36" s="66"/>
      <c r="PKU36" s="66"/>
      <c r="PKV36" s="66"/>
      <c r="PKW36" s="66"/>
      <c r="PKX36" s="66"/>
      <c r="PKY36" s="66"/>
      <c r="PKZ36" s="66"/>
      <c r="PLA36" s="66"/>
      <c r="PLB36" s="66"/>
      <c r="PLC36" s="66"/>
      <c r="PLD36" s="66"/>
      <c r="PLE36" s="66"/>
      <c r="PLF36" s="66"/>
      <c r="PLG36" s="66"/>
      <c r="PLH36" s="66"/>
      <c r="PLI36" s="66"/>
      <c r="PLJ36" s="66"/>
      <c r="PLK36" s="66"/>
      <c r="PLL36" s="66"/>
      <c r="PLM36" s="66"/>
      <c r="PLN36" s="66"/>
      <c r="PLO36" s="66"/>
      <c r="PLP36" s="66"/>
      <c r="PLQ36" s="66"/>
      <c r="PLR36" s="66"/>
      <c r="PLS36" s="66"/>
      <c r="PLT36" s="66"/>
      <c r="PLU36" s="66"/>
      <c r="PLV36" s="66"/>
      <c r="PLW36" s="66"/>
      <c r="PLX36" s="66"/>
      <c r="PLY36" s="66"/>
      <c r="PLZ36" s="66"/>
      <c r="PMA36" s="66"/>
      <c r="PMB36" s="66"/>
      <c r="PMC36" s="66"/>
      <c r="PMD36" s="66"/>
      <c r="PME36" s="66"/>
      <c r="PMF36" s="66"/>
      <c r="PMG36" s="66"/>
      <c r="PMH36" s="66"/>
      <c r="PMI36" s="66"/>
      <c r="PMJ36" s="66"/>
      <c r="PMK36" s="66"/>
      <c r="PML36" s="66"/>
      <c r="PMM36" s="66"/>
      <c r="PMN36" s="66"/>
      <c r="PMO36" s="66"/>
      <c r="PMP36" s="66"/>
      <c r="PMQ36" s="66"/>
      <c r="PMR36" s="66"/>
      <c r="PMS36" s="66"/>
      <c r="PMT36" s="66"/>
      <c r="PMU36" s="66"/>
      <c r="PMV36" s="66"/>
      <c r="PMW36" s="66"/>
      <c r="PMX36" s="66"/>
      <c r="PMY36" s="66"/>
      <c r="PMZ36" s="66"/>
      <c r="PNA36" s="66"/>
      <c r="PNB36" s="66"/>
      <c r="PNC36" s="66"/>
      <c r="PND36" s="66"/>
      <c r="PNE36" s="66"/>
      <c r="PNF36" s="66"/>
      <c r="PNG36" s="66"/>
      <c r="PNH36" s="66"/>
      <c r="PNI36" s="66"/>
      <c r="PNJ36" s="66"/>
      <c r="PNK36" s="66"/>
      <c r="PNL36" s="66"/>
      <c r="PNM36" s="66"/>
      <c r="PNN36" s="66"/>
      <c r="PNO36" s="66"/>
      <c r="PNP36" s="66"/>
      <c r="PNQ36" s="66"/>
      <c r="PNR36" s="66"/>
      <c r="PNS36" s="66"/>
      <c r="PNT36" s="66"/>
      <c r="PNU36" s="66"/>
      <c r="PNV36" s="66"/>
      <c r="PNW36" s="66"/>
      <c r="PNX36" s="66"/>
      <c r="PNY36" s="66"/>
      <c r="PNZ36" s="66"/>
      <c r="POA36" s="66"/>
      <c r="POB36" s="66"/>
      <c r="POC36" s="66"/>
      <c r="POD36" s="66"/>
      <c r="POE36" s="66"/>
      <c r="POF36" s="66"/>
      <c r="POG36" s="66"/>
      <c r="POH36" s="66"/>
      <c r="POI36" s="66"/>
      <c r="POJ36" s="66"/>
      <c r="POK36" s="66"/>
      <c r="POL36" s="66"/>
      <c r="POM36" s="66"/>
      <c r="PON36" s="66"/>
      <c r="POO36" s="66"/>
      <c r="POP36" s="66"/>
      <c r="POQ36" s="66"/>
      <c r="POR36" s="66"/>
      <c r="POS36" s="66"/>
      <c r="POT36" s="66"/>
      <c r="POU36" s="66"/>
      <c r="POV36" s="66"/>
      <c r="POW36" s="66"/>
      <c r="POX36" s="66"/>
      <c r="POY36" s="66"/>
      <c r="POZ36" s="66"/>
      <c r="PPA36" s="66"/>
      <c r="PPB36" s="66"/>
      <c r="PPC36" s="66"/>
      <c r="PPD36" s="66"/>
      <c r="PPE36" s="66"/>
      <c r="PPF36" s="66"/>
      <c r="PPG36" s="66"/>
      <c r="PPH36" s="66"/>
      <c r="PPI36" s="66"/>
      <c r="PPJ36" s="66"/>
      <c r="PPK36" s="66"/>
      <c r="PPL36" s="66"/>
      <c r="PPM36" s="66"/>
      <c r="PPN36" s="66"/>
      <c r="PPO36" s="66"/>
      <c r="PPP36" s="66"/>
      <c r="PPQ36" s="66"/>
      <c r="PPR36" s="66"/>
      <c r="PPS36" s="66"/>
      <c r="PPT36" s="66"/>
      <c r="PPU36" s="66"/>
      <c r="PPV36" s="66"/>
      <c r="PPW36" s="66"/>
      <c r="PPX36" s="66"/>
      <c r="PPY36" s="66"/>
      <c r="PPZ36" s="66"/>
      <c r="PQA36" s="66"/>
      <c r="PQB36" s="66"/>
      <c r="PQC36" s="66"/>
      <c r="PQD36" s="66"/>
      <c r="PQE36" s="66"/>
      <c r="PQF36" s="66"/>
      <c r="PQG36" s="66"/>
      <c r="PQH36" s="66"/>
      <c r="PQI36" s="66"/>
      <c r="PQJ36" s="66"/>
      <c r="PQK36" s="66"/>
      <c r="PQL36" s="66"/>
      <c r="PQM36" s="66"/>
      <c r="PQN36" s="66"/>
      <c r="PQO36" s="66"/>
      <c r="PQP36" s="66"/>
      <c r="PQQ36" s="66"/>
      <c r="PQR36" s="66"/>
      <c r="PQS36" s="66"/>
      <c r="PQT36" s="66"/>
      <c r="PQU36" s="66"/>
      <c r="PQV36" s="66"/>
      <c r="PQW36" s="66"/>
      <c r="PQX36" s="66"/>
      <c r="PQY36" s="66"/>
      <c r="PQZ36" s="66"/>
      <c r="PRA36" s="66"/>
      <c r="PRB36" s="66"/>
      <c r="PRC36" s="66"/>
      <c r="PRD36" s="66"/>
      <c r="PRE36" s="66"/>
      <c r="PRF36" s="66"/>
      <c r="PRG36" s="66"/>
      <c r="PRH36" s="66"/>
      <c r="PRI36" s="66"/>
      <c r="PRJ36" s="66"/>
      <c r="PRK36" s="66"/>
      <c r="PRL36" s="66"/>
      <c r="PRM36" s="66"/>
      <c r="PRN36" s="66"/>
      <c r="PRO36" s="66"/>
      <c r="PRP36" s="66"/>
      <c r="PRQ36" s="66"/>
      <c r="PRR36" s="66"/>
      <c r="PRS36" s="66"/>
      <c r="PRT36" s="66"/>
      <c r="PRU36" s="66"/>
      <c r="PRV36" s="66"/>
      <c r="PRW36" s="66"/>
      <c r="PRX36" s="66"/>
      <c r="PRY36" s="66"/>
      <c r="PRZ36" s="66"/>
      <c r="PSA36" s="66"/>
      <c r="PSB36" s="66"/>
      <c r="PSC36" s="66"/>
      <c r="PSD36" s="66"/>
      <c r="PSE36" s="66"/>
      <c r="PSF36" s="66"/>
      <c r="PSG36" s="66"/>
      <c r="PSH36" s="66"/>
      <c r="PSI36" s="66"/>
      <c r="PSJ36" s="66"/>
      <c r="PSK36" s="66"/>
      <c r="PSL36" s="66"/>
      <c r="PSM36" s="66"/>
      <c r="PSN36" s="66"/>
      <c r="PSO36" s="66"/>
      <c r="PSP36" s="66"/>
      <c r="PSQ36" s="66"/>
      <c r="PSR36" s="66"/>
      <c r="PSS36" s="66"/>
      <c r="PST36" s="66"/>
      <c r="PSU36" s="66"/>
      <c r="PSV36" s="66"/>
      <c r="PSW36" s="66"/>
      <c r="PSX36" s="66"/>
      <c r="PSY36" s="66"/>
      <c r="PSZ36" s="66"/>
      <c r="PTA36" s="66"/>
      <c r="PTB36" s="66"/>
      <c r="PTC36" s="66"/>
      <c r="PTD36" s="66"/>
      <c r="PTE36" s="66"/>
      <c r="PTF36" s="66"/>
      <c r="PTG36" s="66"/>
      <c r="PTH36" s="66"/>
      <c r="PTI36" s="66"/>
      <c r="PTJ36" s="66"/>
      <c r="PTK36" s="66"/>
      <c r="PTL36" s="66"/>
      <c r="PTM36" s="66"/>
      <c r="PTN36" s="66"/>
      <c r="PTO36" s="66"/>
      <c r="PTP36" s="66"/>
      <c r="PTQ36" s="66"/>
      <c r="PTR36" s="66"/>
      <c r="PTS36" s="66"/>
      <c r="PTT36" s="66"/>
      <c r="PTU36" s="66"/>
      <c r="PTV36" s="66"/>
      <c r="PTW36" s="66"/>
      <c r="PTX36" s="66"/>
      <c r="PTY36" s="66"/>
      <c r="PTZ36" s="66"/>
      <c r="PUA36" s="66"/>
      <c r="PUB36" s="66"/>
      <c r="PUC36" s="66"/>
      <c r="PUD36" s="66"/>
      <c r="PUE36" s="66"/>
      <c r="PUF36" s="66"/>
      <c r="PUG36" s="66"/>
      <c r="PUH36" s="66"/>
      <c r="PUI36" s="66"/>
      <c r="PUJ36" s="66"/>
      <c r="PUK36" s="66"/>
      <c r="PUL36" s="66"/>
      <c r="PUM36" s="66"/>
      <c r="PUN36" s="66"/>
      <c r="PUO36" s="66"/>
      <c r="PUP36" s="66"/>
      <c r="PUQ36" s="66"/>
      <c r="PUR36" s="66"/>
      <c r="PUS36" s="66"/>
      <c r="PUT36" s="66"/>
      <c r="PUU36" s="66"/>
      <c r="PUV36" s="66"/>
      <c r="PUW36" s="66"/>
      <c r="PUX36" s="66"/>
      <c r="PUY36" s="66"/>
      <c r="PUZ36" s="66"/>
      <c r="PVA36" s="66"/>
      <c r="PVB36" s="66"/>
      <c r="PVC36" s="66"/>
      <c r="PVD36" s="66"/>
      <c r="PVE36" s="66"/>
      <c r="PVF36" s="66"/>
      <c r="PVG36" s="66"/>
      <c r="PVH36" s="66"/>
      <c r="PVI36" s="66"/>
      <c r="PVJ36" s="66"/>
      <c r="PVK36" s="66"/>
      <c r="PVL36" s="66"/>
      <c r="PVM36" s="66"/>
      <c r="PVN36" s="66"/>
      <c r="PVO36" s="66"/>
      <c r="PVP36" s="66"/>
      <c r="PVQ36" s="66"/>
      <c r="PVR36" s="66"/>
      <c r="PVS36" s="66"/>
      <c r="PVT36" s="66"/>
      <c r="PVU36" s="66"/>
      <c r="PVV36" s="66"/>
      <c r="PVW36" s="66"/>
      <c r="PVX36" s="66"/>
      <c r="PVY36" s="66"/>
      <c r="PVZ36" s="66"/>
      <c r="PWA36" s="66"/>
      <c r="PWB36" s="66"/>
      <c r="PWC36" s="66"/>
      <c r="PWD36" s="66"/>
      <c r="PWE36" s="66"/>
      <c r="PWF36" s="66"/>
      <c r="PWG36" s="66"/>
      <c r="PWH36" s="66"/>
      <c r="PWI36" s="66"/>
      <c r="PWJ36" s="66"/>
      <c r="PWK36" s="66"/>
      <c r="PWL36" s="66"/>
      <c r="PWM36" s="66"/>
      <c r="PWN36" s="66"/>
      <c r="PWO36" s="66"/>
      <c r="PWP36" s="66"/>
      <c r="PWQ36" s="66"/>
      <c r="PWR36" s="66"/>
      <c r="PWS36" s="66"/>
      <c r="PWT36" s="66"/>
      <c r="PWU36" s="66"/>
      <c r="PWV36" s="66"/>
      <c r="PWW36" s="66"/>
      <c r="PWX36" s="66"/>
      <c r="PWY36" s="66"/>
      <c r="PWZ36" s="66"/>
      <c r="PXA36" s="66"/>
      <c r="PXB36" s="66"/>
      <c r="PXC36" s="66"/>
      <c r="PXD36" s="66"/>
      <c r="PXE36" s="66"/>
      <c r="PXF36" s="66"/>
      <c r="PXG36" s="66"/>
      <c r="PXH36" s="66"/>
      <c r="PXI36" s="66"/>
      <c r="PXJ36" s="66"/>
      <c r="PXK36" s="66"/>
      <c r="PXL36" s="66"/>
      <c r="PXM36" s="66"/>
      <c r="PXN36" s="66"/>
      <c r="PXO36" s="66"/>
      <c r="PXP36" s="66"/>
      <c r="PXQ36" s="66"/>
      <c r="PXR36" s="66"/>
      <c r="PXS36" s="66"/>
      <c r="PXT36" s="66"/>
      <c r="PXU36" s="66"/>
      <c r="PXV36" s="66"/>
      <c r="PXW36" s="66"/>
      <c r="PXX36" s="66"/>
      <c r="PXY36" s="66"/>
      <c r="PXZ36" s="66"/>
      <c r="PYA36" s="66"/>
      <c r="PYB36" s="66"/>
      <c r="PYC36" s="66"/>
      <c r="PYD36" s="66"/>
      <c r="PYE36" s="66"/>
      <c r="PYF36" s="66"/>
      <c r="PYG36" s="66"/>
      <c r="PYH36" s="66"/>
      <c r="PYI36" s="66"/>
      <c r="PYJ36" s="66"/>
      <c r="PYK36" s="66"/>
      <c r="PYL36" s="66"/>
      <c r="PYM36" s="66"/>
      <c r="PYN36" s="66"/>
      <c r="PYO36" s="66"/>
      <c r="PYP36" s="66"/>
      <c r="PYQ36" s="66"/>
      <c r="PYR36" s="66"/>
      <c r="PYS36" s="66"/>
      <c r="PYT36" s="66"/>
      <c r="PYU36" s="66"/>
      <c r="PYV36" s="66"/>
      <c r="PYW36" s="66"/>
      <c r="PYX36" s="66"/>
      <c r="PYY36" s="66"/>
      <c r="PYZ36" s="66"/>
      <c r="PZA36" s="66"/>
      <c r="PZB36" s="66"/>
      <c r="PZC36" s="66"/>
      <c r="PZD36" s="66"/>
      <c r="PZE36" s="66"/>
      <c r="PZF36" s="66"/>
      <c r="PZG36" s="66"/>
      <c r="PZH36" s="66"/>
      <c r="PZI36" s="66"/>
      <c r="PZJ36" s="66"/>
      <c r="PZK36" s="66"/>
      <c r="PZL36" s="66"/>
      <c r="PZM36" s="66"/>
      <c r="PZN36" s="66"/>
      <c r="PZO36" s="66"/>
      <c r="PZP36" s="66"/>
      <c r="PZQ36" s="66"/>
      <c r="PZR36" s="66"/>
      <c r="PZS36" s="66"/>
      <c r="PZT36" s="66"/>
      <c r="PZU36" s="66"/>
      <c r="PZV36" s="66"/>
      <c r="PZW36" s="66"/>
      <c r="PZX36" s="66"/>
      <c r="PZY36" s="66"/>
      <c r="PZZ36" s="66"/>
      <c r="QAA36" s="66"/>
      <c r="QAB36" s="66"/>
      <c r="QAC36" s="66"/>
      <c r="QAD36" s="66"/>
      <c r="QAE36" s="66"/>
      <c r="QAF36" s="66"/>
      <c r="QAG36" s="66"/>
      <c r="QAH36" s="66"/>
      <c r="QAI36" s="66"/>
      <c r="QAJ36" s="66"/>
      <c r="QAK36" s="66"/>
      <c r="QAL36" s="66"/>
      <c r="QAM36" s="66"/>
      <c r="QAN36" s="66"/>
      <c r="QAO36" s="66"/>
      <c r="QAP36" s="66"/>
      <c r="QAQ36" s="66"/>
      <c r="QAR36" s="66"/>
      <c r="QAS36" s="66"/>
      <c r="QAT36" s="66"/>
      <c r="QAU36" s="66"/>
      <c r="QAV36" s="66"/>
      <c r="QAW36" s="66"/>
      <c r="QAX36" s="66"/>
      <c r="QAY36" s="66"/>
      <c r="QAZ36" s="66"/>
      <c r="QBA36" s="66"/>
      <c r="QBB36" s="66"/>
      <c r="QBC36" s="66"/>
      <c r="QBD36" s="66"/>
      <c r="QBE36" s="66"/>
      <c r="QBF36" s="66"/>
      <c r="QBG36" s="66"/>
      <c r="QBH36" s="66"/>
      <c r="QBI36" s="66"/>
      <c r="QBJ36" s="66"/>
      <c r="QBK36" s="66"/>
      <c r="QBL36" s="66"/>
      <c r="QBM36" s="66"/>
      <c r="QBN36" s="66"/>
      <c r="QBO36" s="66"/>
      <c r="QBP36" s="66"/>
      <c r="QBQ36" s="66"/>
      <c r="QBR36" s="66"/>
      <c r="QBS36" s="66"/>
      <c r="QBT36" s="66"/>
      <c r="QBU36" s="66"/>
      <c r="QBV36" s="66"/>
      <c r="QBW36" s="66"/>
      <c r="QBX36" s="66"/>
      <c r="QBY36" s="66"/>
      <c r="QBZ36" s="66"/>
      <c r="QCA36" s="66"/>
      <c r="QCB36" s="66"/>
      <c r="QCC36" s="66"/>
      <c r="QCD36" s="66"/>
      <c r="QCE36" s="66"/>
      <c r="QCF36" s="66"/>
      <c r="QCG36" s="66"/>
      <c r="QCH36" s="66"/>
      <c r="QCI36" s="66"/>
      <c r="QCJ36" s="66"/>
      <c r="QCK36" s="66"/>
      <c r="QCL36" s="66"/>
      <c r="QCM36" s="66"/>
      <c r="QCN36" s="66"/>
      <c r="QCO36" s="66"/>
      <c r="QCP36" s="66"/>
      <c r="QCQ36" s="66"/>
      <c r="QCR36" s="66"/>
      <c r="QCS36" s="66"/>
      <c r="QCT36" s="66"/>
      <c r="QCU36" s="66"/>
      <c r="QCV36" s="66"/>
      <c r="QCW36" s="66"/>
      <c r="QCX36" s="66"/>
      <c r="QCY36" s="66"/>
      <c r="QCZ36" s="66"/>
      <c r="QDA36" s="66"/>
      <c r="QDB36" s="66"/>
      <c r="QDC36" s="66"/>
      <c r="QDD36" s="66"/>
      <c r="QDE36" s="66"/>
      <c r="QDF36" s="66"/>
      <c r="QDG36" s="66"/>
      <c r="QDH36" s="66"/>
      <c r="QDI36" s="66"/>
      <c r="QDJ36" s="66"/>
      <c r="QDK36" s="66"/>
      <c r="QDL36" s="66"/>
      <c r="QDM36" s="66"/>
      <c r="QDN36" s="66"/>
      <c r="QDO36" s="66"/>
      <c r="QDP36" s="66"/>
      <c r="QDQ36" s="66"/>
      <c r="QDR36" s="66"/>
      <c r="QDS36" s="66"/>
      <c r="QDT36" s="66"/>
      <c r="QDU36" s="66"/>
      <c r="QDV36" s="66"/>
      <c r="QDW36" s="66"/>
      <c r="QDX36" s="66"/>
      <c r="QDY36" s="66"/>
      <c r="QDZ36" s="66"/>
      <c r="QEA36" s="66"/>
      <c r="QEB36" s="66"/>
      <c r="QEC36" s="66"/>
      <c r="QED36" s="66"/>
      <c r="QEE36" s="66"/>
      <c r="QEF36" s="66"/>
      <c r="QEG36" s="66"/>
      <c r="QEH36" s="66"/>
      <c r="QEI36" s="66"/>
      <c r="QEJ36" s="66"/>
      <c r="QEK36" s="66"/>
      <c r="QEL36" s="66"/>
      <c r="QEM36" s="66"/>
      <c r="QEN36" s="66"/>
      <c r="QEO36" s="66"/>
      <c r="QEP36" s="66"/>
      <c r="QEQ36" s="66"/>
      <c r="QER36" s="66"/>
      <c r="QES36" s="66"/>
      <c r="QET36" s="66"/>
      <c r="QEU36" s="66"/>
      <c r="QEV36" s="66"/>
      <c r="QEW36" s="66"/>
      <c r="QEX36" s="66"/>
      <c r="QEY36" s="66"/>
      <c r="QEZ36" s="66"/>
      <c r="QFA36" s="66"/>
      <c r="QFB36" s="66"/>
      <c r="QFC36" s="66"/>
      <c r="QFD36" s="66"/>
      <c r="QFE36" s="66"/>
      <c r="QFF36" s="66"/>
      <c r="QFG36" s="66"/>
      <c r="QFH36" s="66"/>
      <c r="QFI36" s="66"/>
      <c r="QFJ36" s="66"/>
      <c r="QFK36" s="66"/>
      <c r="QFL36" s="66"/>
      <c r="QFM36" s="66"/>
      <c r="QFN36" s="66"/>
      <c r="QFO36" s="66"/>
      <c r="QFP36" s="66"/>
      <c r="QFQ36" s="66"/>
      <c r="QFR36" s="66"/>
      <c r="QFS36" s="66"/>
      <c r="QFT36" s="66"/>
      <c r="QFU36" s="66"/>
      <c r="QFV36" s="66"/>
      <c r="QFW36" s="66"/>
      <c r="QFX36" s="66"/>
      <c r="QFY36" s="66"/>
      <c r="QFZ36" s="66"/>
      <c r="QGA36" s="66"/>
      <c r="QGB36" s="66"/>
      <c r="QGC36" s="66"/>
      <c r="QGD36" s="66"/>
      <c r="QGE36" s="66"/>
      <c r="QGF36" s="66"/>
      <c r="QGG36" s="66"/>
      <c r="QGH36" s="66"/>
      <c r="QGI36" s="66"/>
      <c r="QGJ36" s="66"/>
      <c r="QGK36" s="66"/>
      <c r="QGL36" s="66"/>
      <c r="QGM36" s="66"/>
      <c r="QGN36" s="66"/>
      <c r="QGO36" s="66"/>
      <c r="QGP36" s="66"/>
      <c r="QGQ36" s="66"/>
      <c r="QGR36" s="66"/>
      <c r="QGS36" s="66"/>
      <c r="QGT36" s="66"/>
      <c r="QGU36" s="66"/>
      <c r="QGV36" s="66"/>
      <c r="QGW36" s="66"/>
      <c r="QGX36" s="66"/>
      <c r="QGY36" s="66"/>
      <c r="QGZ36" s="66"/>
      <c r="QHA36" s="66"/>
      <c r="QHB36" s="66"/>
      <c r="QHC36" s="66"/>
      <c r="QHD36" s="66"/>
      <c r="QHE36" s="66"/>
      <c r="QHF36" s="66"/>
      <c r="QHG36" s="66"/>
      <c r="QHH36" s="66"/>
      <c r="QHI36" s="66"/>
      <c r="QHJ36" s="66"/>
      <c r="QHK36" s="66"/>
      <c r="QHL36" s="66"/>
      <c r="QHM36" s="66"/>
      <c r="QHN36" s="66"/>
      <c r="QHO36" s="66"/>
      <c r="QHP36" s="66"/>
      <c r="QHQ36" s="66"/>
      <c r="QHR36" s="66"/>
      <c r="QHS36" s="66"/>
      <c r="QHT36" s="66"/>
      <c r="QHU36" s="66"/>
      <c r="QHV36" s="66"/>
      <c r="QHW36" s="66"/>
      <c r="QHX36" s="66"/>
      <c r="QHY36" s="66"/>
      <c r="QHZ36" s="66"/>
      <c r="QIA36" s="66"/>
      <c r="QIB36" s="66"/>
      <c r="QIC36" s="66"/>
      <c r="QID36" s="66"/>
      <c r="QIE36" s="66"/>
      <c r="QIF36" s="66"/>
      <c r="QIG36" s="66"/>
      <c r="QIH36" s="66"/>
      <c r="QII36" s="66"/>
      <c r="QIJ36" s="66"/>
      <c r="QIK36" s="66"/>
      <c r="QIL36" s="66"/>
      <c r="QIM36" s="66"/>
      <c r="QIN36" s="66"/>
      <c r="QIO36" s="66"/>
      <c r="QIP36" s="66"/>
      <c r="QIQ36" s="66"/>
      <c r="QIR36" s="66"/>
      <c r="QIS36" s="66"/>
      <c r="QIT36" s="66"/>
      <c r="QIU36" s="66"/>
      <c r="QIV36" s="66"/>
      <c r="QIW36" s="66"/>
      <c r="QIX36" s="66"/>
      <c r="QIY36" s="66"/>
      <c r="QIZ36" s="66"/>
      <c r="QJA36" s="66"/>
      <c r="QJB36" s="66"/>
      <c r="QJC36" s="66"/>
      <c r="QJD36" s="66"/>
      <c r="QJE36" s="66"/>
      <c r="QJF36" s="66"/>
      <c r="QJG36" s="66"/>
      <c r="QJH36" s="66"/>
      <c r="QJI36" s="66"/>
      <c r="QJJ36" s="66"/>
      <c r="QJK36" s="66"/>
      <c r="QJL36" s="66"/>
      <c r="QJM36" s="66"/>
      <c r="QJN36" s="66"/>
      <c r="QJO36" s="66"/>
      <c r="QJP36" s="66"/>
      <c r="QJQ36" s="66"/>
      <c r="QJR36" s="66"/>
      <c r="QJS36" s="66"/>
      <c r="QJT36" s="66"/>
      <c r="QJU36" s="66"/>
      <c r="QJV36" s="66"/>
      <c r="QJW36" s="66"/>
      <c r="QJX36" s="66"/>
      <c r="QJY36" s="66"/>
      <c r="QJZ36" s="66"/>
      <c r="QKA36" s="66"/>
      <c r="QKB36" s="66"/>
      <c r="QKC36" s="66"/>
      <c r="QKD36" s="66"/>
      <c r="QKE36" s="66"/>
      <c r="QKF36" s="66"/>
      <c r="QKG36" s="66"/>
      <c r="QKH36" s="66"/>
      <c r="QKI36" s="66"/>
      <c r="QKJ36" s="66"/>
      <c r="QKK36" s="66"/>
      <c r="QKL36" s="66"/>
      <c r="QKM36" s="66"/>
      <c r="QKN36" s="66"/>
      <c r="QKO36" s="66"/>
      <c r="QKP36" s="66"/>
      <c r="QKQ36" s="66"/>
      <c r="QKR36" s="66"/>
      <c r="QKS36" s="66"/>
      <c r="QKT36" s="66"/>
      <c r="QKU36" s="66"/>
      <c r="QKV36" s="66"/>
      <c r="QKW36" s="66"/>
      <c r="QKX36" s="66"/>
      <c r="QKY36" s="66"/>
      <c r="QKZ36" s="66"/>
      <c r="QLA36" s="66"/>
      <c r="QLB36" s="66"/>
      <c r="QLC36" s="66"/>
      <c r="QLD36" s="66"/>
      <c r="QLE36" s="66"/>
      <c r="QLF36" s="66"/>
      <c r="QLG36" s="66"/>
      <c r="QLH36" s="66"/>
      <c r="QLI36" s="66"/>
      <c r="QLJ36" s="66"/>
      <c r="QLK36" s="66"/>
      <c r="QLL36" s="66"/>
      <c r="QLM36" s="66"/>
      <c r="QLN36" s="66"/>
      <c r="QLO36" s="66"/>
      <c r="QLP36" s="66"/>
      <c r="QLQ36" s="66"/>
      <c r="QLR36" s="66"/>
      <c r="QLS36" s="66"/>
      <c r="QLT36" s="66"/>
      <c r="QLU36" s="66"/>
      <c r="QLV36" s="66"/>
      <c r="QLW36" s="66"/>
      <c r="QLX36" s="66"/>
      <c r="QLY36" s="66"/>
      <c r="QLZ36" s="66"/>
      <c r="QMA36" s="66"/>
      <c r="QMB36" s="66"/>
      <c r="QMC36" s="66"/>
      <c r="QMD36" s="66"/>
      <c r="QME36" s="66"/>
      <c r="QMF36" s="66"/>
      <c r="QMG36" s="66"/>
      <c r="QMH36" s="66"/>
      <c r="QMI36" s="66"/>
      <c r="QMJ36" s="66"/>
      <c r="QMK36" s="66"/>
      <c r="QML36" s="66"/>
      <c r="QMM36" s="66"/>
      <c r="QMN36" s="66"/>
      <c r="QMO36" s="66"/>
      <c r="QMP36" s="66"/>
      <c r="QMQ36" s="66"/>
      <c r="QMR36" s="66"/>
      <c r="QMS36" s="66"/>
      <c r="QMT36" s="66"/>
      <c r="QMU36" s="66"/>
      <c r="QMV36" s="66"/>
      <c r="QMW36" s="66"/>
      <c r="QMX36" s="66"/>
      <c r="QMY36" s="66"/>
      <c r="QMZ36" s="66"/>
      <c r="QNA36" s="66"/>
      <c r="QNB36" s="66"/>
      <c r="QNC36" s="66"/>
      <c r="QND36" s="66"/>
      <c r="QNE36" s="66"/>
      <c r="QNF36" s="66"/>
      <c r="QNG36" s="66"/>
      <c r="QNH36" s="66"/>
      <c r="QNI36" s="66"/>
      <c r="QNJ36" s="66"/>
      <c r="QNK36" s="66"/>
      <c r="QNL36" s="66"/>
      <c r="QNM36" s="66"/>
      <c r="QNN36" s="66"/>
      <c r="QNO36" s="66"/>
      <c r="QNP36" s="66"/>
      <c r="QNQ36" s="66"/>
      <c r="QNR36" s="66"/>
      <c r="QNS36" s="66"/>
      <c r="QNT36" s="66"/>
      <c r="QNU36" s="66"/>
      <c r="QNV36" s="66"/>
      <c r="QNW36" s="66"/>
      <c r="QNX36" s="66"/>
      <c r="QNY36" s="66"/>
      <c r="QNZ36" s="66"/>
      <c r="QOA36" s="66"/>
      <c r="QOB36" s="66"/>
      <c r="QOC36" s="66"/>
      <c r="QOD36" s="66"/>
      <c r="QOE36" s="66"/>
      <c r="QOF36" s="66"/>
      <c r="QOG36" s="66"/>
      <c r="QOH36" s="66"/>
      <c r="QOI36" s="66"/>
      <c r="QOJ36" s="66"/>
      <c r="QOK36" s="66"/>
      <c r="QOL36" s="66"/>
      <c r="QOM36" s="66"/>
      <c r="QON36" s="66"/>
      <c r="QOO36" s="66"/>
      <c r="QOP36" s="66"/>
      <c r="QOQ36" s="66"/>
      <c r="QOR36" s="66"/>
      <c r="QOS36" s="66"/>
      <c r="QOT36" s="66"/>
      <c r="QOU36" s="66"/>
      <c r="QOV36" s="66"/>
      <c r="QOW36" s="66"/>
      <c r="QOX36" s="66"/>
      <c r="QOY36" s="66"/>
      <c r="QOZ36" s="66"/>
      <c r="QPA36" s="66"/>
      <c r="QPB36" s="66"/>
      <c r="QPC36" s="66"/>
      <c r="QPD36" s="66"/>
      <c r="QPE36" s="66"/>
      <c r="QPF36" s="66"/>
      <c r="QPG36" s="66"/>
      <c r="QPH36" s="66"/>
      <c r="QPI36" s="66"/>
      <c r="QPJ36" s="66"/>
      <c r="QPK36" s="66"/>
      <c r="QPL36" s="66"/>
      <c r="QPM36" s="66"/>
      <c r="QPN36" s="66"/>
      <c r="QPO36" s="66"/>
      <c r="QPP36" s="66"/>
      <c r="QPQ36" s="66"/>
      <c r="QPR36" s="66"/>
      <c r="QPS36" s="66"/>
      <c r="QPT36" s="66"/>
      <c r="QPU36" s="66"/>
      <c r="QPV36" s="66"/>
      <c r="QPW36" s="66"/>
      <c r="QPX36" s="66"/>
      <c r="QPY36" s="66"/>
      <c r="QPZ36" s="66"/>
      <c r="QQA36" s="66"/>
      <c r="QQB36" s="66"/>
      <c r="QQC36" s="66"/>
      <c r="QQD36" s="66"/>
      <c r="QQE36" s="66"/>
      <c r="QQF36" s="66"/>
      <c r="QQG36" s="66"/>
      <c r="QQH36" s="66"/>
      <c r="QQI36" s="66"/>
      <c r="QQJ36" s="66"/>
      <c r="QQK36" s="66"/>
      <c r="QQL36" s="66"/>
      <c r="QQM36" s="66"/>
      <c r="QQN36" s="66"/>
      <c r="QQO36" s="66"/>
      <c r="QQP36" s="66"/>
      <c r="QQQ36" s="66"/>
      <c r="QQR36" s="66"/>
      <c r="QQS36" s="66"/>
      <c r="QQT36" s="66"/>
      <c r="QQU36" s="66"/>
      <c r="QQV36" s="66"/>
      <c r="QQW36" s="66"/>
      <c r="QQX36" s="66"/>
      <c r="QQY36" s="66"/>
      <c r="QQZ36" s="66"/>
      <c r="QRA36" s="66"/>
      <c r="QRB36" s="66"/>
      <c r="QRC36" s="66"/>
      <c r="QRD36" s="66"/>
      <c r="QRE36" s="66"/>
      <c r="QRF36" s="66"/>
      <c r="QRG36" s="66"/>
      <c r="QRH36" s="66"/>
      <c r="QRI36" s="66"/>
      <c r="QRJ36" s="66"/>
      <c r="QRK36" s="66"/>
      <c r="QRL36" s="66"/>
      <c r="QRM36" s="66"/>
      <c r="QRN36" s="66"/>
      <c r="QRO36" s="66"/>
      <c r="QRP36" s="66"/>
      <c r="QRQ36" s="66"/>
      <c r="QRR36" s="66"/>
      <c r="QRS36" s="66"/>
      <c r="QRT36" s="66"/>
      <c r="QRU36" s="66"/>
      <c r="QRV36" s="66"/>
      <c r="QRW36" s="66"/>
      <c r="QRX36" s="66"/>
      <c r="QRY36" s="66"/>
      <c r="QRZ36" s="66"/>
      <c r="QSA36" s="66"/>
      <c r="QSB36" s="66"/>
      <c r="QSC36" s="66"/>
      <c r="QSD36" s="66"/>
      <c r="QSE36" s="66"/>
      <c r="QSF36" s="66"/>
      <c r="QSG36" s="66"/>
      <c r="QSH36" s="66"/>
      <c r="QSI36" s="66"/>
      <c r="QSJ36" s="66"/>
      <c r="QSK36" s="66"/>
      <c r="QSL36" s="66"/>
      <c r="QSM36" s="66"/>
      <c r="QSN36" s="66"/>
      <c r="QSO36" s="66"/>
      <c r="QSP36" s="66"/>
      <c r="QSQ36" s="66"/>
      <c r="QSR36" s="66"/>
      <c r="QSS36" s="66"/>
      <c r="QST36" s="66"/>
      <c r="QSU36" s="66"/>
      <c r="QSV36" s="66"/>
      <c r="QSW36" s="66"/>
      <c r="QSX36" s="66"/>
      <c r="QSY36" s="66"/>
      <c r="QSZ36" s="66"/>
      <c r="QTA36" s="66"/>
      <c r="QTB36" s="66"/>
      <c r="QTC36" s="66"/>
      <c r="QTD36" s="66"/>
      <c r="QTE36" s="66"/>
      <c r="QTF36" s="66"/>
      <c r="QTG36" s="66"/>
      <c r="QTH36" s="66"/>
      <c r="QTI36" s="66"/>
      <c r="QTJ36" s="66"/>
      <c r="QTK36" s="66"/>
      <c r="QTL36" s="66"/>
      <c r="QTM36" s="66"/>
      <c r="QTN36" s="66"/>
      <c r="QTO36" s="66"/>
      <c r="QTP36" s="66"/>
      <c r="QTQ36" s="66"/>
      <c r="QTR36" s="66"/>
      <c r="QTS36" s="66"/>
      <c r="QTT36" s="66"/>
      <c r="QTU36" s="66"/>
      <c r="QTV36" s="66"/>
      <c r="QTW36" s="66"/>
      <c r="QTX36" s="66"/>
      <c r="QTY36" s="66"/>
      <c r="QTZ36" s="66"/>
      <c r="QUA36" s="66"/>
      <c r="QUB36" s="66"/>
      <c r="QUC36" s="66"/>
      <c r="QUD36" s="66"/>
      <c r="QUE36" s="66"/>
      <c r="QUF36" s="66"/>
      <c r="QUG36" s="66"/>
      <c r="QUH36" s="66"/>
      <c r="QUI36" s="66"/>
      <c r="QUJ36" s="66"/>
      <c r="QUK36" s="66"/>
      <c r="QUL36" s="66"/>
      <c r="QUM36" s="66"/>
      <c r="QUN36" s="66"/>
      <c r="QUO36" s="66"/>
      <c r="QUP36" s="66"/>
      <c r="QUQ36" s="66"/>
      <c r="QUR36" s="66"/>
      <c r="QUS36" s="66"/>
      <c r="QUT36" s="66"/>
      <c r="QUU36" s="66"/>
      <c r="QUV36" s="66"/>
      <c r="QUW36" s="66"/>
      <c r="QUX36" s="66"/>
      <c r="QUY36" s="66"/>
      <c r="QUZ36" s="66"/>
      <c r="QVA36" s="66"/>
      <c r="QVB36" s="66"/>
      <c r="QVC36" s="66"/>
      <c r="QVD36" s="66"/>
      <c r="QVE36" s="66"/>
      <c r="QVF36" s="66"/>
      <c r="QVG36" s="66"/>
      <c r="QVH36" s="66"/>
      <c r="QVI36" s="66"/>
      <c r="QVJ36" s="66"/>
      <c r="QVK36" s="66"/>
      <c r="QVL36" s="66"/>
      <c r="QVM36" s="66"/>
      <c r="QVN36" s="66"/>
      <c r="QVO36" s="66"/>
      <c r="QVP36" s="66"/>
      <c r="QVQ36" s="66"/>
      <c r="QVR36" s="66"/>
      <c r="QVS36" s="66"/>
      <c r="QVT36" s="66"/>
      <c r="QVU36" s="66"/>
      <c r="QVV36" s="66"/>
      <c r="QVW36" s="66"/>
      <c r="QVX36" s="66"/>
      <c r="QVY36" s="66"/>
      <c r="QVZ36" s="66"/>
      <c r="QWA36" s="66"/>
      <c r="QWB36" s="66"/>
      <c r="QWC36" s="66"/>
      <c r="QWD36" s="66"/>
      <c r="QWE36" s="66"/>
      <c r="QWF36" s="66"/>
      <c r="QWG36" s="66"/>
      <c r="QWH36" s="66"/>
      <c r="QWI36" s="66"/>
      <c r="QWJ36" s="66"/>
      <c r="QWK36" s="66"/>
      <c r="QWL36" s="66"/>
      <c r="QWM36" s="66"/>
      <c r="QWN36" s="66"/>
      <c r="QWO36" s="66"/>
      <c r="QWP36" s="66"/>
      <c r="QWQ36" s="66"/>
      <c r="QWR36" s="66"/>
      <c r="QWS36" s="66"/>
      <c r="QWT36" s="66"/>
      <c r="QWU36" s="66"/>
      <c r="QWV36" s="66"/>
      <c r="QWW36" s="66"/>
      <c r="QWX36" s="66"/>
      <c r="QWY36" s="66"/>
      <c r="QWZ36" s="66"/>
      <c r="QXA36" s="66"/>
      <c r="QXB36" s="66"/>
      <c r="QXC36" s="66"/>
      <c r="QXD36" s="66"/>
      <c r="QXE36" s="66"/>
      <c r="QXF36" s="66"/>
      <c r="QXG36" s="66"/>
      <c r="QXH36" s="66"/>
      <c r="QXI36" s="66"/>
      <c r="QXJ36" s="66"/>
      <c r="QXK36" s="66"/>
      <c r="QXL36" s="66"/>
      <c r="QXM36" s="66"/>
      <c r="QXN36" s="66"/>
      <c r="QXO36" s="66"/>
      <c r="QXP36" s="66"/>
      <c r="QXQ36" s="66"/>
      <c r="QXR36" s="66"/>
      <c r="QXS36" s="66"/>
      <c r="QXT36" s="66"/>
      <c r="QXU36" s="66"/>
      <c r="QXV36" s="66"/>
      <c r="QXW36" s="66"/>
      <c r="QXX36" s="66"/>
      <c r="QXY36" s="66"/>
      <c r="QXZ36" s="66"/>
      <c r="QYA36" s="66"/>
      <c r="QYB36" s="66"/>
      <c r="QYC36" s="66"/>
      <c r="QYD36" s="66"/>
      <c r="QYE36" s="66"/>
      <c r="QYF36" s="66"/>
      <c r="QYG36" s="66"/>
      <c r="QYH36" s="66"/>
      <c r="QYI36" s="66"/>
      <c r="QYJ36" s="66"/>
      <c r="QYK36" s="66"/>
      <c r="QYL36" s="66"/>
      <c r="QYM36" s="66"/>
      <c r="QYN36" s="66"/>
      <c r="QYO36" s="66"/>
      <c r="QYP36" s="66"/>
      <c r="QYQ36" s="66"/>
      <c r="QYR36" s="66"/>
      <c r="QYS36" s="66"/>
      <c r="QYT36" s="66"/>
      <c r="QYU36" s="66"/>
      <c r="QYV36" s="66"/>
      <c r="QYW36" s="66"/>
      <c r="QYX36" s="66"/>
      <c r="QYY36" s="66"/>
      <c r="QYZ36" s="66"/>
      <c r="QZA36" s="66"/>
      <c r="QZB36" s="66"/>
      <c r="QZC36" s="66"/>
      <c r="QZD36" s="66"/>
      <c r="QZE36" s="66"/>
      <c r="QZF36" s="66"/>
      <c r="QZG36" s="66"/>
      <c r="QZH36" s="66"/>
      <c r="QZI36" s="66"/>
      <c r="QZJ36" s="66"/>
      <c r="QZK36" s="66"/>
      <c r="QZL36" s="66"/>
      <c r="QZM36" s="66"/>
      <c r="QZN36" s="66"/>
      <c r="QZO36" s="66"/>
      <c r="QZP36" s="66"/>
      <c r="QZQ36" s="66"/>
      <c r="QZR36" s="66"/>
      <c r="QZS36" s="66"/>
      <c r="QZT36" s="66"/>
      <c r="QZU36" s="66"/>
      <c r="QZV36" s="66"/>
      <c r="QZW36" s="66"/>
      <c r="QZX36" s="66"/>
      <c r="QZY36" s="66"/>
      <c r="QZZ36" s="66"/>
      <c r="RAA36" s="66"/>
      <c r="RAB36" s="66"/>
      <c r="RAC36" s="66"/>
      <c r="RAD36" s="66"/>
      <c r="RAE36" s="66"/>
      <c r="RAF36" s="66"/>
      <c r="RAG36" s="66"/>
      <c r="RAH36" s="66"/>
      <c r="RAI36" s="66"/>
      <c r="RAJ36" s="66"/>
      <c r="RAK36" s="66"/>
      <c r="RAL36" s="66"/>
      <c r="RAM36" s="66"/>
      <c r="RAN36" s="66"/>
      <c r="RAO36" s="66"/>
      <c r="RAP36" s="66"/>
      <c r="RAQ36" s="66"/>
      <c r="RAR36" s="66"/>
      <c r="RAS36" s="66"/>
      <c r="RAT36" s="66"/>
      <c r="RAU36" s="66"/>
      <c r="RAV36" s="66"/>
      <c r="RAW36" s="66"/>
      <c r="RAX36" s="66"/>
      <c r="RAY36" s="66"/>
      <c r="RAZ36" s="66"/>
      <c r="RBA36" s="66"/>
      <c r="RBB36" s="66"/>
      <c r="RBC36" s="66"/>
      <c r="RBD36" s="66"/>
      <c r="RBE36" s="66"/>
      <c r="RBF36" s="66"/>
      <c r="RBG36" s="66"/>
      <c r="RBH36" s="66"/>
      <c r="RBI36" s="66"/>
      <c r="RBJ36" s="66"/>
      <c r="RBK36" s="66"/>
      <c r="RBL36" s="66"/>
      <c r="RBM36" s="66"/>
      <c r="RBN36" s="66"/>
      <c r="RBO36" s="66"/>
      <c r="RBP36" s="66"/>
      <c r="RBQ36" s="66"/>
      <c r="RBR36" s="66"/>
      <c r="RBS36" s="66"/>
      <c r="RBT36" s="66"/>
      <c r="RBU36" s="66"/>
      <c r="RBV36" s="66"/>
      <c r="RBW36" s="66"/>
      <c r="RBX36" s="66"/>
      <c r="RBY36" s="66"/>
      <c r="RBZ36" s="66"/>
      <c r="RCA36" s="66"/>
      <c r="RCB36" s="66"/>
      <c r="RCC36" s="66"/>
      <c r="RCD36" s="66"/>
      <c r="RCE36" s="66"/>
      <c r="RCF36" s="66"/>
      <c r="RCG36" s="66"/>
      <c r="RCH36" s="66"/>
      <c r="RCI36" s="66"/>
      <c r="RCJ36" s="66"/>
      <c r="RCK36" s="66"/>
      <c r="RCL36" s="66"/>
      <c r="RCM36" s="66"/>
      <c r="RCN36" s="66"/>
      <c r="RCO36" s="66"/>
      <c r="RCP36" s="66"/>
      <c r="RCQ36" s="66"/>
      <c r="RCR36" s="66"/>
      <c r="RCS36" s="66"/>
      <c r="RCT36" s="66"/>
      <c r="RCU36" s="66"/>
      <c r="RCV36" s="66"/>
      <c r="RCW36" s="66"/>
      <c r="RCX36" s="66"/>
      <c r="RCY36" s="66"/>
      <c r="RCZ36" s="66"/>
      <c r="RDA36" s="66"/>
      <c r="RDB36" s="66"/>
      <c r="RDC36" s="66"/>
      <c r="RDD36" s="66"/>
      <c r="RDE36" s="66"/>
      <c r="RDF36" s="66"/>
      <c r="RDG36" s="66"/>
      <c r="RDH36" s="66"/>
      <c r="RDI36" s="66"/>
      <c r="RDJ36" s="66"/>
      <c r="RDK36" s="66"/>
      <c r="RDL36" s="66"/>
      <c r="RDM36" s="66"/>
      <c r="RDN36" s="66"/>
      <c r="RDO36" s="66"/>
      <c r="RDP36" s="66"/>
      <c r="RDQ36" s="66"/>
      <c r="RDR36" s="66"/>
      <c r="RDS36" s="66"/>
      <c r="RDT36" s="66"/>
      <c r="RDU36" s="66"/>
      <c r="RDV36" s="66"/>
      <c r="RDW36" s="66"/>
      <c r="RDX36" s="66"/>
      <c r="RDY36" s="66"/>
      <c r="RDZ36" s="66"/>
      <c r="REA36" s="66"/>
      <c r="REB36" s="66"/>
      <c r="REC36" s="66"/>
      <c r="RED36" s="66"/>
      <c r="REE36" s="66"/>
      <c r="REF36" s="66"/>
      <c r="REG36" s="66"/>
      <c r="REH36" s="66"/>
      <c r="REI36" s="66"/>
      <c r="REJ36" s="66"/>
      <c r="REK36" s="66"/>
      <c r="REL36" s="66"/>
      <c r="REM36" s="66"/>
      <c r="REN36" s="66"/>
      <c r="REO36" s="66"/>
      <c r="REP36" s="66"/>
      <c r="REQ36" s="66"/>
      <c r="RER36" s="66"/>
      <c r="RES36" s="66"/>
      <c r="RET36" s="66"/>
      <c r="REU36" s="66"/>
      <c r="REV36" s="66"/>
      <c r="REW36" s="66"/>
      <c r="REX36" s="66"/>
      <c r="REY36" s="66"/>
      <c r="REZ36" s="66"/>
      <c r="RFA36" s="66"/>
      <c r="RFB36" s="66"/>
      <c r="RFC36" s="66"/>
      <c r="RFD36" s="66"/>
      <c r="RFE36" s="66"/>
      <c r="RFF36" s="66"/>
      <c r="RFG36" s="66"/>
      <c r="RFH36" s="66"/>
      <c r="RFI36" s="66"/>
      <c r="RFJ36" s="66"/>
      <c r="RFK36" s="66"/>
      <c r="RFL36" s="66"/>
      <c r="RFM36" s="66"/>
      <c r="RFN36" s="66"/>
      <c r="RFO36" s="66"/>
      <c r="RFP36" s="66"/>
      <c r="RFQ36" s="66"/>
      <c r="RFR36" s="66"/>
      <c r="RFS36" s="66"/>
      <c r="RFT36" s="66"/>
      <c r="RFU36" s="66"/>
      <c r="RFV36" s="66"/>
      <c r="RFW36" s="66"/>
      <c r="RFX36" s="66"/>
      <c r="RFY36" s="66"/>
      <c r="RFZ36" s="66"/>
      <c r="RGA36" s="66"/>
      <c r="RGB36" s="66"/>
      <c r="RGC36" s="66"/>
      <c r="RGD36" s="66"/>
      <c r="RGE36" s="66"/>
      <c r="RGF36" s="66"/>
      <c r="RGG36" s="66"/>
      <c r="RGH36" s="66"/>
      <c r="RGI36" s="66"/>
      <c r="RGJ36" s="66"/>
      <c r="RGK36" s="66"/>
      <c r="RGL36" s="66"/>
      <c r="RGM36" s="66"/>
      <c r="RGN36" s="66"/>
      <c r="RGO36" s="66"/>
      <c r="RGP36" s="66"/>
      <c r="RGQ36" s="66"/>
      <c r="RGR36" s="66"/>
      <c r="RGS36" s="66"/>
      <c r="RGT36" s="66"/>
      <c r="RGU36" s="66"/>
      <c r="RGV36" s="66"/>
      <c r="RGW36" s="66"/>
      <c r="RGX36" s="66"/>
      <c r="RGY36" s="66"/>
      <c r="RGZ36" s="66"/>
      <c r="RHA36" s="66"/>
      <c r="RHB36" s="66"/>
      <c r="RHC36" s="66"/>
      <c r="RHD36" s="66"/>
      <c r="RHE36" s="66"/>
      <c r="RHF36" s="66"/>
      <c r="RHG36" s="66"/>
      <c r="RHH36" s="66"/>
      <c r="RHI36" s="66"/>
      <c r="RHJ36" s="66"/>
      <c r="RHK36" s="66"/>
      <c r="RHL36" s="66"/>
      <c r="RHM36" s="66"/>
      <c r="RHN36" s="66"/>
      <c r="RHO36" s="66"/>
      <c r="RHP36" s="66"/>
      <c r="RHQ36" s="66"/>
      <c r="RHR36" s="66"/>
      <c r="RHS36" s="66"/>
      <c r="RHT36" s="66"/>
      <c r="RHU36" s="66"/>
      <c r="RHV36" s="66"/>
      <c r="RHW36" s="66"/>
      <c r="RHX36" s="66"/>
      <c r="RHY36" s="66"/>
      <c r="RHZ36" s="66"/>
      <c r="RIA36" s="66"/>
      <c r="RIB36" s="66"/>
      <c r="RIC36" s="66"/>
      <c r="RID36" s="66"/>
      <c r="RIE36" s="66"/>
      <c r="RIF36" s="66"/>
      <c r="RIG36" s="66"/>
      <c r="RIH36" s="66"/>
      <c r="RII36" s="66"/>
      <c r="RIJ36" s="66"/>
      <c r="RIK36" s="66"/>
      <c r="RIL36" s="66"/>
      <c r="RIM36" s="66"/>
      <c r="RIN36" s="66"/>
      <c r="RIO36" s="66"/>
      <c r="RIP36" s="66"/>
      <c r="RIQ36" s="66"/>
      <c r="RIR36" s="66"/>
      <c r="RIS36" s="66"/>
      <c r="RIT36" s="66"/>
      <c r="RIU36" s="66"/>
      <c r="RIV36" s="66"/>
      <c r="RIW36" s="66"/>
      <c r="RIX36" s="66"/>
      <c r="RIY36" s="66"/>
      <c r="RIZ36" s="66"/>
      <c r="RJA36" s="66"/>
      <c r="RJB36" s="66"/>
      <c r="RJC36" s="66"/>
      <c r="RJD36" s="66"/>
      <c r="RJE36" s="66"/>
      <c r="RJF36" s="66"/>
      <c r="RJG36" s="66"/>
      <c r="RJH36" s="66"/>
      <c r="RJI36" s="66"/>
      <c r="RJJ36" s="66"/>
      <c r="RJK36" s="66"/>
      <c r="RJL36" s="66"/>
      <c r="RJM36" s="66"/>
      <c r="RJN36" s="66"/>
      <c r="RJO36" s="66"/>
      <c r="RJP36" s="66"/>
      <c r="RJQ36" s="66"/>
      <c r="RJR36" s="66"/>
      <c r="RJS36" s="66"/>
      <c r="RJT36" s="66"/>
      <c r="RJU36" s="66"/>
      <c r="RJV36" s="66"/>
      <c r="RJW36" s="66"/>
      <c r="RJX36" s="66"/>
      <c r="RJY36" s="66"/>
      <c r="RJZ36" s="66"/>
      <c r="RKA36" s="66"/>
      <c r="RKB36" s="66"/>
      <c r="RKC36" s="66"/>
      <c r="RKD36" s="66"/>
      <c r="RKE36" s="66"/>
      <c r="RKF36" s="66"/>
      <c r="RKG36" s="66"/>
      <c r="RKH36" s="66"/>
      <c r="RKI36" s="66"/>
      <c r="RKJ36" s="66"/>
      <c r="RKK36" s="66"/>
      <c r="RKL36" s="66"/>
      <c r="RKM36" s="66"/>
      <c r="RKN36" s="66"/>
      <c r="RKO36" s="66"/>
      <c r="RKP36" s="66"/>
      <c r="RKQ36" s="66"/>
      <c r="RKR36" s="66"/>
      <c r="RKS36" s="66"/>
      <c r="RKT36" s="66"/>
      <c r="RKU36" s="66"/>
      <c r="RKV36" s="66"/>
      <c r="RKW36" s="66"/>
      <c r="RKX36" s="66"/>
      <c r="RKY36" s="66"/>
      <c r="RKZ36" s="66"/>
      <c r="RLA36" s="66"/>
      <c r="RLB36" s="66"/>
      <c r="RLC36" s="66"/>
      <c r="RLD36" s="66"/>
      <c r="RLE36" s="66"/>
      <c r="RLF36" s="66"/>
      <c r="RLG36" s="66"/>
      <c r="RLH36" s="66"/>
      <c r="RLI36" s="66"/>
      <c r="RLJ36" s="66"/>
      <c r="RLK36" s="66"/>
      <c r="RLL36" s="66"/>
      <c r="RLM36" s="66"/>
      <c r="RLN36" s="66"/>
      <c r="RLO36" s="66"/>
      <c r="RLP36" s="66"/>
      <c r="RLQ36" s="66"/>
      <c r="RLR36" s="66"/>
      <c r="RLS36" s="66"/>
      <c r="RLT36" s="66"/>
      <c r="RLU36" s="66"/>
      <c r="RLV36" s="66"/>
      <c r="RLW36" s="66"/>
      <c r="RLX36" s="66"/>
      <c r="RLY36" s="66"/>
      <c r="RLZ36" s="66"/>
      <c r="RMA36" s="66"/>
      <c r="RMB36" s="66"/>
      <c r="RMC36" s="66"/>
      <c r="RMD36" s="66"/>
      <c r="RME36" s="66"/>
      <c r="RMF36" s="66"/>
      <c r="RMG36" s="66"/>
      <c r="RMH36" s="66"/>
      <c r="RMI36" s="66"/>
      <c r="RMJ36" s="66"/>
      <c r="RMK36" s="66"/>
      <c r="RML36" s="66"/>
      <c r="RMM36" s="66"/>
      <c r="RMN36" s="66"/>
      <c r="RMO36" s="66"/>
      <c r="RMP36" s="66"/>
      <c r="RMQ36" s="66"/>
      <c r="RMR36" s="66"/>
      <c r="RMS36" s="66"/>
      <c r="RMT36" s="66"/>
      <c r="RMU36" s="66"/>
      <c r="RMV36" s="66"/>
      <c r="RMW36" s="66"/>
      <c r="RMX36" s="66"/>
      <c r="RMY36" s="66"/>
      <c r="RMZ36" s="66"/>
      <c r="RNA36" s="66"/>
      <c r="RNB36" s="66"/>
      <c r="RNC36" s="66"/>
      <c r="RND36" s="66"/>
      <c r="RNE36" s="66"/>
      <c r="RNF36" s="66"/>
      <c r="RNG36" s="66"/>
      <c r="RNH36" s="66"/>
      <c r="RNI36" s="66"/>
      <c r="RNJ36" s="66"/>
      <c r="RNK36" s="66"/>
      <c r="RNL36" s="66"/>
      <c r="RNM36" s="66"/>
      <c r="RNN36" s="66"/>
      <c r="RNO36" s="66"/>
      <c r="RNP36" s="66"/>
      <c r="RNQ36" s="66"/>
      <c r="RNR36" s="66"/>
      <c r="RNS36" s="66"/>
      <c r="RNT36" s="66"/>
      <c r="RNU36" s="66"/>
      <c r="RNV36" s="66"/>
      <c r="RNW36" s="66"/>
      <c r="RNX36" s="66"/>
      <c r="RNY36" s="66"/>
      <c r="RNZ36" s="66"/>
      <c r="ROA36" s="66"/>
      <c r="ROB36" s="66"/>
      <c r="ROC36" s="66"/>
      <c r="ROD36" s="66"/>
      <c r="ROE36" s="66"/>
      <c r="ROF36" s="66"/>
      <c r="ROG36" s="66"/>
      <c r="ROH36" s="66"/>
      <c r="ROI36" s="66"/>
      <c r="ROJ36" s="66"/>
      <c r="ROK36" s="66"/>
      <c r="ROL36" s="66"/>
      <c r="ROM36" s="66"/>
      <c r="RON36" s="66"/>
      <c r="ROO36" s="66"/>
      <c r="ROP36" s="66"/>
      <c r="ROQ36" s="66"/>
      <c r="ROR36" s="66"/>
      <c r="ROS36" s="66"/>
      <c r="ROT36" s="66"/>
      <c r="ROU36" s="66"/>
      <c r="ROV36" s="66"/>
      <c r="ROW36" s="66"/>
      <c r="ROX36" s="66"/>
      <c r="ROY36" s="66"/>
      <c r="ROZ36" s="66"/>
      <c r="RPA36" s="66"/>
      <c r="RPB36" s="66"/>
      <c r="RPC36" s="66"/>
      <c r="RPD36" s="66"/>
      <c r="RPE36" s="66"/>
      <c r="RPF36" s="66"/>
      <c r="RPG36" s="66"/>
      <c r="RPH36" s="66"/>
      <c r="RPI36" s="66"/>
      <c r="RPJ36" s="66"/>
      <c r="RPK36" s="66"/>
      <c r="RPL36" s="66"/>
      <c r="RPM36" s="66"/>
      <c r="RPN36" s="66"/>
      <c r="RPO36" s="66"/>
      <c r="RPP36" s="66"/>
      <c r="RPQ36" s="66"/>
      <c r="RPR36" s="66"/>
      <c r="RPS36" s="66"/>
      <c r="RPT36" s="66"/>
      <c r="RPU36" s="66"/>
      <c r="RPV36" s="66"/>
      <c r="RPW36" s="66"/>
      <c r="RPX36" s="66"/>
      <c r="RPY36" s="66"/>
      <c r="RPZ36" s="66"/>
      <c r="RQA36" s="66"/>
      <c r="RQB36" s="66"/>
      <c r="RQC36" s="66"/>
      <c r="RQD36" s="66"/>
      <c r="RQE36" s="66"/>
      <c r="RQF36" s="66"/>
      <c r="RQG36" s="66"/>
      <c r="RQH36" s="66"/>
      <c r="RQI36" s="66"/>
      <c r="RQJ36" s="66"/>
      <c r="RQK36" s="66"/>
      <c r="RQL36" s="66"/>
      <c r="RQM36" s="66"/>
      <c r="RQN36" s="66"/>
      <c r="RQO36" s="66"/>
      <c r="RQP36" s="66"/>
      <c r="RQQ36" s="66"/>
      <c r="RQR36" s="66"/>
      <c r="RQS36" s="66"/>
      <c r="RQT36" s="66"/>
      <c r="RQU36" s="66"/>
      <c r="RQV36" s="66"/>
      <c r="RQW36" s="66"/>
      <c r="RQX36" s="66"/>
      <c r="RQY36" s="66"/>
      <c r="RQZ36" s="66"/>
      <c r="RRA36" s="66"/>
      <c r="RRB36" s="66"/>
      <c r="RRC36" s="66"/>
      <c r="RRD36" s="66"/>
      <c r="RRE36" s="66"/>
      <c r="RRF36" s="66"/>
      <c r="RRG36" s="66"/>
      <c r="RRH36" s="66"/>
      <c r="RRI36" s="66"/>
      <c r="RRJ36" s="66"/>
      <c r="RRK36" s="66"/>
      <c r="RRL36" s="66"/>
      <c r="RRM36" s="66"/>
      <c r="RRN36" s="66"/>
      <c r="RRO36" s="66"/>
      <c r="RRP36" s="66"/>
      <c r="RRQ36" s="66"/>
      <c r="RRR36" s="66"/>
      <c r="RRS36" s="66"/>
      <c r="RRT36" s="66"/>
      <c r="RRU36" s="66"/>
      <c r="RRV36" s="66"/>
      <c r="RRW36" s="66"/>
      <c r="RRX36" s="66"/>
      <c r="RRY36" s="66"/>
      <c r="RRZ36" s="66"/>
      <c r="RSA36" s="66"/>
      <c r="RSB36" s="66"/>
      <c r="RSC36" s="66"/>
      <c r="RSD36" s="66"/>
      <c r="RSE36" s="66"/>
      <c r="RSF36" s="66"/>
      <c r="RSG36" s="66"/>
      <c r="RSH36" s="66"/>
      <c r="RSI36" s="66"/>
      <c r="RSJ36" s="66"/>
      <c r="RSK36" s="66"/>
      <c r="RSL36" s="66"/>
      <c r="RSM36" s="66"/>
      <c r="RSN36" s="66"/>
      <c r="RSO36" s="66"/>
      <c r="RSP36" s="66"/>
      <c r="RSQ36" s="66"/>
      <c r="RSR36" s="66"/>
      <c r="RSS36" s="66"/>
      <c r="RST36" s="66"/>
      <c r="RSU36" s="66"/>
      <c r="RSV36" s="66"/>
      <c r="RSW36" s="66"/>
      <c r="RSX36" s="66"/>
      <c r="RSY36" s="66"/>
      <c r="RSZ36" s="66"/>
      <c r="RTA36" s="66"/>
      <c r="RTB36" s="66"/>
      <c r="RTC36" s="66"/>
      <c r="RTD36" s="66"/>
      <c r="RTE36" s="66"/>
      <c r="RTF36" s="66"/>
      <c r="RTG36" s="66"/>
      <c r="RTH36" s="66"/>
      <c r="RTI36" s="66"/>
      <c r="RTJ36" s="66"/>
      <c r="RTK36" s="66"/>
      <c r="RTL36" s="66"/>
      <c r="RTM36" s="66"/>
      <c r="RTN36" s="66"/>
      <c r="RTO36" s="66"/>
      <c r="RTP36" s="66"/>
      <c r="RTQ36" s="66"/>
      <c r="RTR36" s="66"/>
      <c r="RTS36" s="66"/>
      <c r="RTT36" s="66"/>
      <c r="RTU36" s="66"/>
      <c r="RTV36" s="66"/>
      <c r="RTW36" s="66"/>
      <c r="RTX36" s="66"/>
      <c r="RTY36" s="66"/>
      <c r="RTZ36" s="66"/>
      <c r="RUA36" s="66"/>
      <c r="RUB36" s="66"/>
      <c r="RUC36" s="66"/>
      <c r="RUD36" s="66"/>
      <c r="RUE36" s="66"/>
      <c r="RUF36" s="66"/>
      <c r="RUG36" s="66"/>
      <c r="RUH36" s="66"/>
      <c r="RUI36" s="66"/>
      <c r="RUJ36" s="66"/>
      <c r="RUK36" s="66"/>
      <c r="RUL36" s="66"/>
      <c r="RUM36" s="66"/>
      <c r="RUN36" s="66"/>
      <c r="RUO36" s="66"/>
      <c r="RUP36" s="66"/>
      <c r="RUQ36" s="66"/>
      <c r="RUR36" s="66"/>
      <c r="RUS36" s="66"/>
      <c r="RUT36" s="66"/>
      <c r="RUU36" s="66"/>
      <c r="RUV36" s="66"/>
      <c r="RUW36" s="66"/>
      <c r="RUX36" s="66"/>
      <c r="RUY36" s="66"/>
      <c r="RUZ36" s="66"/>
      <c r="RVA36" s="66"/>
      <c r="RVB36" s="66"/>
      <c r="RVC36" s="66"/>
      <c r="RVD36" s="66"/>
      <c r="RVE36" s="66"/>
      <c r="RVF36" s="66"/>
      <c r="RVG36" s="66"/>
      <c r="RVH36" s="66"/>
      <c r="RVI36" s="66"/>
      <c r="RVJ36" s="66"/>
      <c r="RVK36" s="66"/>
      <c r="RVL36" s="66"/>
      <c r="RVM36" s="66"/>
      <c r="RVN36" s="66"/>
      <c r="RVO36" s="66"/>
      <c r="RVP36" s="66"/>
      <c r="RVQ36" s="66"/>
      <c r="RVR36" s="66"/>
      <c r="RVS36" s="66"/>
      <c r="RVT36" s="66"/>
      <c r="RVU36" s="66"/>
      <c r="RVV36" s="66"/>
      <c r="RVW36" s="66"/>
      <c r="RVX36" s="66"/>
      <c r="RVY36" s="66"/>
      <c r="RVZ36" s="66"/>
      <c r="RWA36" s="66"/>
      <c r="RWB36" s="66"/>
      <c r="RWC36" s="66"/>
      <c r="RWD36" s="66"/>
      <c r="RWE36" s="66"/>
      <c r="RWF36" s="66"/>
      <c r="RWG36" s="66"/>
      <c r="RWH36" s="66"/>
      <c r="RWI36" s="66"/>
      <c r="RWJ36" s="66"/>
      <c r="RWK36" s="66"/>
      <c r="RWL36" s="66"/>
      <c r="RWM36" s="66"/>
      <c r="RWN36" s="66"/>
      <c r="RWO36" s="66"/>
      <c r="RWP36" s="66"/>
      <c r="RWQ36" s="66"/>
      <c r="RWR36" s="66"/>
      <c r="RWS36" s="66"/>
      <c r="RWT36" s="66"/>
      <c r="RWU36" s="66"/>
      <c r="RWV36" s="66"/>
      <c r="RWW36" s="66"/>
      <c r="RWX36" s="66"/>
      <c r="RWY36" s="66"/>
      <c r="RWZ36" s="66"/>
      <c r="RXA36" s="66"/>
      <c r="RXB36" s="66"/>
      <c r="RXC36" s="66"/>
      <c r="RXD36" s="66"/>
      <c r="RXE36" s="66"/>
      <c r="RXF36" s="66"/>
      <c r="RXG36" s="66"/>
      <c r="RXH36" s="66"/>
      <c r="RXI36" s="66"/>
      <c r="RXJ36" s="66"/>
      <c r="RXK36" s="66"/>
      <c r="RXL36" s="66"/>
      <c r="RXM36" s="66"/>
      <c r="RXN36" s="66"/>
      <c r="RXO36" s="66"/>
      <c r="RXP36" s="66"/>
      <c r="RXQ36" s="66"/>
      <c r="RXR36" s="66"/>
      <c r="RXS36" s="66"/>
      <c r="RXT36" s="66"/>
      <c r="RXU36" s="66"/>
      <c r="RXV36" s="66"/>
      <c r="RXW36" s="66"/>
      <c r="RXX36" s="66"/>
      <c r="RXY36" s="66"/>
      <c r="RXZ36" s="66"/>
      <c r="RYA36" s="66"/>
      <c r="RYB36" s="66"/>
      <c r="RYC36" s="66"/>
      <c r="RYD36" s="66"/>
      <c r="RYE36" s="66"/>
      <c r="RYF36" s="66"/>
      <c r="RYG36" s="66"/>
      <c r="RYH36" s="66"/>
      <c r="RYI36" s="66"/>
      <c r="RYJ36" s="66"/>
      <c r="RYK36" s="66"/>
      <c r="RYL36" s="66"/>
      <c r="RYM36" s="66"/>
      <c r="RYN36" s="66"/>
      <c r="RYO36" s="66"/>
      <c r="RYP36" s="66"/>
      <c r="RYQ36" s="66"/>
      <c r="RYR36" s="66"/>
      <c r="RYS36" s="66"/>
      <c r="RYT36" s="66"/>
      <c r="RYU36" s="66"/>
      <c r="RYV36" s="66"/>
      <c r="RYW36" s="66"/>
      <c r="RYX36" s="66"/>
      <c r="RYY36" s="66"/>
      <c r="RYZ36" s="66"/>
      <c r="RZA36" s="66"/>
      <c r="RZB36" s="66"/>
      <c r="RZC36" s="66"/>
      <c r="RZD36" s="66"/>
      <c r="RZE36" s="66"/>
      <c r="RZF36" s="66"/>
      <c r="RZG36" s="66"/>
      <c r="RZH36" s="66"/>
      <c r="RZI36" s="66"/>
      <c r="RZJ36" s="66"/>
      <c r="RZK36" s="66"/>
      <c r="RZL36" s="66"/>
      <c r="RZM36" s="66"/>
      <c r="RZN36" s="66"/>
      <c r="RZO36" s="66"/>
      <c r="RZP36" s="66"/>
      <c r="RZQ36" s="66"/>
      <c r="RZR36" s="66"/>
      <c r="RZS36" s="66"/>
      <c r="RZT36" s="66"/>
      <c r="RZU36" s="66"/>
      <c r="RZV36" s="66"/>
      <c r="RZW36" s="66"/>
      <c r="RZX36" s="66"/>
      <c r="RZY36" s="66"/>
      <c r="RZZ36" s="66"/>
      <c r="SAA36" s="66"/>
      <c r="SAB36" s="66"/>
      <c r="SAC36" s="66"/>
      <c r="SAD36" s="66"/>
      <c r="SAE36" s="66"/>
      <c r="SAF36" s="66"/>
      <c r="SAG36" s="66"/>
      <c r="SAH36" s="66"/>
      <c r="SAI36" s="66"/>
      <c r="SAJ36" s="66"/>
      <c r="SAK36" s="66"/>
      <c r="SAL36" s="66"/>
      <c r="SAM36" s="66"/>
      <c r="SAN36" s="66"/>
      <c r="SAO36" s="66"/>
      <c r="SAP36" s="66"/>
      <c r="SAQ36" s="66"/>
      <c r="SAR36" s="66"/>
      <c r="SAS36" s="66"/>
      <c r="SAT36" s="66"/>
      <c r="SAU36" s="66"/>
      <c r="SAV36" s="66"/>
      <c r="SAW36" s="66"/>
      <c r="SAX36" s="66"/>
      <c r="SAY36" s="66"/>
      <c r="SAZ36" s="66"/>
      <c r="SBA36" s="66"/>
      <c r="SBB36" s="66"/>
      <c r="SBC36" s="66"/>
      <c r="SBD36" s="66"/>
      <c r="SBE36" s="66"/>
      <c r="SBF36" s="66"/>
      <c r="SBG36" s="66"/>
      <c r="SBH36" s="66"/>
      <c r="SBI36" s="66"/>
      <c r="SBJ36" s="66"/>
      <c r="SBK36" s="66"/>
      <c r="SBL36" s="66"/>
      <c r="SBM36" s="66"/>
      <c r="SBN36" s="66"/>
      <c r="SBO36" s="66"/>
      <c r="SBP36" s="66"/>
      <c r="SBQ36" s="66"/>
      <c r="SBR36" s="66"/>
      <c r="SBS36" s="66"/>
      <c r="SBT36" s="66"/>
      <c r="SBU36" s="66"/>
      <c r="SBV36" s="66"/>
      <c r="SBW36" s="66"/>
      <c r="SBX36" s="66"/>
      <c r="SBY36" s="66"/>
      <c r="SBZ36" s="66"/>
      <c r="SCA36" s="66"/>
      <c r="SCB36" s="66"/>
      <c r="SCC36" s="66"/>
      <c r="SCD36" s="66"/>
      <c r="SCE36" s="66"/>
      <c r="SCF36" s="66"/>
      <c r="SCG36" s="66"/>
      <c r="SCH36" s="66"/>
      <c r="SCI36" s="66"/>
      <c r="SCJ36" s="66"/>
      <c r="SCK36" s="66"/>
      <c r="SCL36" s="66"/>
      <c r="SCM36" s="66"/>
      <c r="SCN36" s="66"/>
      <c r="SCO36" s="66"/>
      <c r="SCP36" s="66"/>
      <c r="SCQ36" s="66"/>
      <c r="SCR36" s="66"/>
      <c r="SCS36" s="66"/>
      <c r="SCT36" s="66"/>
      <c r="SCU36" s="66"/>
      <c r="SCV36" s="66"/>
      <c r="SCW36" s="66"/>
      <c r="SCX36" s="66"/>
      <c r="SCY36" s="66"/>
      <c r="SCZ36" s="66"/>
      <c r="SDA36" s="66"/>
      <c r="SDB36" s="66"/>
      <c r="SDC36" s="66"/>
      <c r="SDD36" s="66"/>
      <c r="SDE36" s="66"/>
      <c r="SDF36" s="66"/>
      <c r="SDG36" s="66"/>
      <c r="SDH36" s="66"/>
      <c r="SDI36" s="66"/>
      <c r="SDJ36" s="66"/>
      <c r="SDK36" s="66"/>
      <c r="SDL36" s="66"/>
      <c r="SDM36" s="66"/>
      <c r="SDN36" s="66"/>
      <c r="SDO36" s="66"/>
      <c r="SDP36" s="66"/>
      <c r="SDQ36" s="66"/>
      <c r="SDR36" s="66"/>
      <c r="SDS36" s="66"/>
      <c r="SDT36" s="66"/>
      <c r="SDU36" s="66"/>
      <c r="SDV36" s="66"/>
      <c r="SDW36" s="66"/>
      <c r="SDX36" s="66"/>
      <c r="SDY36" s="66"/>
      <c r="SDZ36" s="66"/>
      <c r="SEA36" s="66"/>
      <c r="SEB36" s="66"/>
      <c r="SEC36" s="66"/>
      <c r="SED36" s="66"/>
      <c r="SEE36" s="66"/>
      <c r="SEF36" s="66"/>
      <c r="SEG36" s="66"/>
      <c r="SEH36" s="66"/>
      <c r="SEI36" s="66"/>
      <c r="SEJ36" s="66"/>
      <c r="SEK36" s="66"/>
      <c r="SEL36" s="66"/>
      <c r="SEM36" s="66"/>
      <c r="SEN36" s="66"/>
      <c r="SEO36" s="66"/>
      <c r="SEP36" s="66"/>
      <c r="SEQ36" s="66"/>
      <c r="SER36" s="66"/>
      <c r="SES36" s="66"/>
      <c r="SET36" s="66"/>
      <c r="SEU36" s="66"/>
      <c r="SEV36" s="66"/>
      <c r="SEW36" s="66"/>
      <c r="SEX36" s="66"/>
      <c r="SEY36" s="66"/>
      <c r="SEZ36" s="66"/>
      <c r="SFA36" s="66"/>
      <c r="SFB36" s="66"/>
      <c r="SFC36" s="66"/>
      <c r="SFD36" s="66"/>
      <c r="SFE36" s="66"/>
      <c r="SFF36" s="66"/>
      <c r="SFG36" s="66"/>
      <c r="SFH36" s="66"/>
      <c r="SFI36" s="66"/>
      <c r="SFJ36" s="66"/>
      <c r="SFK36" s="66"/>
      <c r="SFL36" s="66"/>
      <c r="SFM36" s="66"/>
      <c r="SFN36" s="66"/>
      <c r="SFO36" s="66"/>
      <c r="SFP36" s="66"/>
      <c r="SFQ36" s="66"/>
      <c r="SFR36" s="66"/>
      <c r="SFS36" s="66"/>
      <c r="SFT36" s="66"/>
      <c r="SFU36" s="66"/>
      <c r="SFV36" s="66"/>
      <c r="SFW36" s="66"/>
      <c r="SFX36" s="66"/>
      <c r="SFY36" s="66"/>
      <c r="SFZ36" s="66"/>
      <c r="SGA36" s="66"/>
      <c r="SGB36" s="66"/>
      <c r="SGC36" s="66"/>
      <c r="SGD36" s="66"/>
      <c r="SGE36" s="66"/>
      <c r="SGF36" s="66"/>
      <c r="SGG36" s="66"/>
      <c r="SGH36" s="66"/>
      <c r="SGI36" s="66"/>
      <c r="SGJ36" s="66"/>
      <c r="SGK36" s="66"/>
      <c r="SGL36" s="66"/>
      <c r="SGM36" s="66"/>
      <c r="SGN36" s="66"/>
      <c r="SGO36" s="66"/>
      <c r="SGP36" s="66"/>
      <c r="SGQ36" s="66"/>
      <c r="SGR36" s="66"/>
      <c r="SGS36" s="66"/>
      <c r="SGT36" s="66"/>
      <c r="SGU36" s="66"/>
      <c r="SGV36" s="66"/>
      <c r="SGW36" s="66"/>
      <c r="SGX36" s="66"/>
      <c r="SGY36" s="66"/>
      <c r="SGZ36" s="66"/>
      <c r="SHA36" s="66"/>
      <c r="SHB36" s="66"/>
      <c r="SHC36" s="66"/>
      <c r="SHD36" s="66"/>
      <c r="SHE36" s="66"/>
      <c r="SHF36" s="66"/>
      <c r="SHG36" s="66"/>
      <c r="SHH36" s="66"/>
      <c r="SHI36" s="66"/>
      <c r="SHJ36" s="66"/>
      <c r="SHK36" s="66"/>
      <c r="SHL36" s="66"/>
      <c r="SHM36" s="66"/>
      <c r="SHN36" s="66"/>
      <c r="SHO36" s="66"/>
      <c r="SHP36" s="66"/>
      <c r="SHQ36" s="66"/>
      <c r="SHR36" s="66"/>
      <c r="SHS36" s="66"/>
      <c r="SHT36" s="66"/>
      <c r="SHU36" s="66"/>
      <c r="SHV36" s="66"/>
      <c r="SHW36" s="66"/>
      <c r="SHX36" s="66"/>
      <c r="SHY36" s="66"/>
      <c r="SHZ36" s="66"/>
      <c r="SIA36" s="66"/>
      <c r="SIB36" s="66"/>
      <c r="SIC36" s="66"/>
      <c r="SID36" s="66"/>
      <c r="SIE36" s="66"/>
      <c r="SIF36" s="66"/>
      <c r="SIG36" s="66"/>
      <c r="SIH36" s="66"/>
      <c r="SII36" s="66"/>
      <c r="SIJ36" s="66"/>
      <c r="SIK36" s="66"/>
      <c r="SIL36" s="66"/>
      <c r="SIM36" s="66"/>
      <c r="SIN36" s="66"/>
      <c r="SIO36" s="66"/>
      <c r="SIP36" s="66"/>
      <c r="SIQ36" s="66"/>
      <c r="SIR36" s="66"/>
      <c r="SIS36" s="66"/>
      <c r="SIT36" s="66"/>
      <c r="SIU36" s="66"/>
      <c r="SIV36" s="66"/>
      <c r="SIW36" s="66"/>
      <c r="SIX36" s="66"/>
      <c r="SIY36" s="66"/>
      <c r="SIZ36" s="66"/>
      <c r="SJA36" s="66"/>
      <c r="SJB36" s="66"/>
      <c r="SJC36" s="66"/>
      <c r="SJD36" s="66"/>
      <c r="SJE36" s="66"/>
      <c r="SJF36" s="66"/>
      <c r="SJG36" s="66"/>
      <c r="SJH36" s="66"/>
      <c r="SJI36" s="66"/>
      <c r="SJJ36" s="66"/>
      <c r="SJK36" s="66"/>
      <c r="SJL36" s="66"/>
      <c r="SJM36" s="66"/>
      <c r="SJN36" s="66"/>
      <c r="SJO36" s="66"/>
      <c r="SJP36" s="66"/>
      <c r="SJQ36" s="66"/>
      <c r="SJR36" s="66"/>
      <c r="SJS36" s="66"/>
      <c r="SJT36" s="66"/>
      <c r="SJU36" s="66"/>
      <c r="SJV36" s="66"/>
      <c r="SJW36" s="66"/>
      <c r="SJX36" s="66"/>
      <c r="SJY36" s="66"/>
      <c r="SJZ36" s="66"/>
      <c r="SKA36" s="66"/>
      <c r="SKB36" s="66"/>
      <c r="SKC36" s="66"/>
      <c r="SKD36" s="66"/>
      <c r="SKE36" s="66"/>
      <c r="SKF36" s="66"/>
      <c r="SKG36" s="66"/>
      <c r="SKH36" s="66"/>
      <c r="SKI36" s="66"/>
      <c r="SKJ36" s="66"/>
      <c r="SKK36" s="66"/>
      <c r="SKL36" s="66"/>
      <c r="SKM36" s="66"/>
      <c r="SKN36" s="66"/>
      <c r="SKO36" s="66"/>
      <c r="SKP36" s="66"/>
      <c r="SKQ36" s="66"/>
      <c r="SKR36" s="66"/>
      <c r="SKS36" s="66"/>
      <c r="SKT36" s="66"/>
      <c r="SKU36" s="66"/>
      <c r="SKV36" s="66"/>
      <c r="SKW36" s="66"/>
      <c r="SKX36" s="66"/>
      <c r="SKY36" s="66"/>
      <c r="SKZ36" s="66"/>
      <c r="SLA36" s="66"/>
      <c r="SLB36" s="66"/>
      <c r="SLC36" s="66"/>
      <c r="SLD36" s="66"/>
      <c r="SLE36" s="66"/>
      <c r="SLF36" s="66"/>
      <c r="SLG36" s="66"/>
      <c r="SLH36" s="66"/>
      <c r="SLI36" s="66"/>
      <c r="SLJ36" s="66"/>
      <c r="SLK36" s="66"/>
      <c r="SLL36" s="66"/>
      <c r="SLM36" s="66"/>
      <c r="SLN36" s="66"/>
      <c r="SLO36" s="66"/>
      <c r="SLP36" s="66"/>
      <c r="SLQ36" s="66"/>
      <c r="SLR36" s="66"/>
      <c r="SLS36" s="66"/>
      <c r="SLT36" s="66"/>
      <c r="SLU36" s="66"/>
      <c r="SLV36" s="66"/>
      <c r="SLW36" s="66"/>
      <c r="SLX36" s="66"/>
      <c r="SLY36" s="66"/>
      <c r="SLZ36" s="66"/>
      <c r="SMA36" s="66"/>
      <c r="SMB36" s="66"/>
      <c r="SMC36" s="66"/>
      <c r="SMD36" s="66"/>
      <c r="SME36" s="66"/>
      <c r="SMF36" s="66"/>
      <c r="SMG36" s="66"/>
      <c r="SMH36" s="66"/>
      <c r="SMI36" s="66"/>
      <c r="SMJ36" s="66"/>
      <c r="SMK36" s="66"/>
      <c r="SML36" s="66"/>
      <c r="SMM36" s="66"/>
      <c r="SMN36" s="66"/>
      <c r="SMO36" s="66"/>
      <c r="SMP36" s="66"/>
      <c r="SMQ36" s="66"/>
      <c r="SMR36" s="66"/>
      <c r="SMS36" s="66"/>
      <c r="SMT36" s="66"/>
      <c r="SMU36" s="66"/>
      <c r="SMV36" s="66"/>
      <c r="SMW36" s="66"/>
      <c r="SMX36" s="66"/>
      <c r="SMY36" s="66"/>
      <c r="SMZ36" s="66"/>
      <c r="SNA36" s="66"/>
      <c r="SNB36" s="66"/>
      <c r="SNC36" s="66"/>
      <c r="SND36" s="66"/>
      <c r="SNE36" s="66"/>
      <c r="SNF36" s="66"/>
      <c r="SNG36" s="66"/>
      <c r="SNH36" s="66"/>
      <c r="SNI36" s="66"/>
      <c r="SNJ36" s="66"/>
      <c r="SNK36" s="66"/>
      <c r="SNL36" s="66"/>
      <c r="SNM36" s="66"/>
      <c r="SNN36" s="66"/>
      <c r="SNO36" s="66"/>
      <c r="SNP36" s="66"/>
      <c r="SNQ36" s="66"/>
      <c r="SNR36" s="66"/>
      <c r="SNS36" s="66"/>
      <c r="SNT36" s="66"/>
      <c r="SNU36" s="66"/>
      <c r="SNV36" s="66"/>
      <c r="SNW36" s="66"/>
      <c r="SNX36" s="66"/>
      <c r="SNY36" s="66"/>
      <c r="SNZ36" s="66"/>
      <c r="SOA36" s="66"/>
      <c r="SOB36" s="66"/>
      <c r="SOC36" s="66"/>
      <c r="SOD36" s="66"/>
      <c r="SOE36" s="66"/>
      <c r="SOF36" s="66"/>
      <c r="SOG36" s="66"/>
      <c r="SOH36" s="66"/>
      <c r="SOI36" s="66"/>
      <c r="SOJ36" s="66"/>
      <c r="SOK36" s="66"/>
      <c r="SOL36" s="66"/>
      <c r="SOM36" s="66"/>
      <c r="SON36" s="66"/>
      <c r="SOO36" s="66"/>
      <c r="SOP36" s="66"/>
      <c r="SOQ36" s="66"/>
      <c r="SOR36" s="66"/>
      <c r="SOS36" s="66"/>
      <c r="SOT36" s="66"/>
      <c r="SOU36" s="66"/>
      <c r="SOV36" s="66"/>
      <c r="SOW36" s="66"/>
      <c r="SOX36" s="66"/>
      <c r="SOY36" s="66"/>
      <c r="SOZ36" s="66"/>
      <c r="SPA36" s="66"/>
      <c r="SPB36" s="66"/>
      <c r="SPC36" s="66"/>
      <c r="SPD36" s="66"/>
      <c r="SPE36" s="66"/>
      <c r="SPF36" s="66"/>
      <c r="SPG36" s="66"/>
      <c r="SPH36" s="66"/>
      <c r="SPI36" s="66"/>
      <c r="SPJ36" s="66"/>
      <c r="SPK36" s="66"/>
      <c r="SPL36" s="66"/>
      <c r="SPM36" s="66"/>
      <c r="SPN36" s="66"/>
      <c r="SPO36" s="66"/>
      <c r="SPP36" s="66"/>
      <c r="SPQ36" s="66"/>
      <c r="SPR36" s="66"/>
      <c r="SPS36" s="66"/>
      <c r="SPT36" s="66"/>
      <c r="SPU36" s="66"/>
      <c r="SPV36" s="66"/>
      <c r="SPW36" s="66"/>
      <c r="SPX36" s="66"/>
      <c r="SPY36" s="66"/>
      <c r="SPZ36" s="66"/>
      <c r="SQA36" s="66"/>
      <c r="SQB36" s="66"/>
      <c r="SQC36" s="66"/>
      <c r="SQD36" s="66"/>
      <c r="SQE36" s="66"/>
      <c r="SQF36" s="66"/>
      <c r="SQG36" s="66"/>
      <c r="SQH36" s="66"/>
      <c r="SQI36" s="66"/>
      <c r="SQJ36" s="66"/>
      <c r="SQK36" s="66"/>
      <c r="SQL36" s="66"/>
      <c r="SQM36" s="66"/>
      <c r="SQN36" s="66"/>
      <c r="SQO36" s="66"/>
      <c r="SQP36" s="66"/>
      <c r="SQQ36" s="66"/>
      <c r="SQR36" s="66"/>
      <c r="SQS36" s="66"/>
      <c r="SQT36" s="66"/>
      <c r="SQU36" s="66"/>
      <c r="SQV36" s="66"/>
      <c r="SQW36" s="66"/>
      <c r="SQX36" s="66"/>
      <c r="SQY36" s="66"/>
      <c r="SQZ36" s="66"/>
      <c r="SRA36" s="66"/>
      <c r="SRB36" s="66"/>
      <c r="SRC36" s="66"/>
      <c r="SRD36" s="66"/>
      <c r="SRE36" s="66"/>
      <c r="SRF36" s="66"/>
      <c r="SRG36" s="66"/>
      <c r="SRH36" s="66"/>
      <c r="SRI36" s="66"/>
      <c r="SRJ36" s="66"/>
      <c r="SRK36" s="66"/>
      <c r="SRL36" s="66"/>
      <c r="SRM36" s="66"/>
      <c r="SRN36" s="66"/>
      <c r="SRO36" s="66"/>
      <c r="SRP36" s="66"/>
      <c r="SRQ36" s="66"/>
      <c r="SRR36" s="66"/>
      <c r="SRS36" s="66"/>
      <c r="SRT36" s="66"/>
      <c r="SRU36" s="66"/>
      <c r="SRV36" s="66"/>
      <c r="SRW36" s="66"/>
      <c r="SRX36" s="66"/>
      <c r="SRY36" s="66"/>
      <c r="SRZ36" s="66"/>
      <c r="SSA36" s="66"/>
      <c r="SSB36" s="66"/>
      <c r="SSC36" s="66"/>
      <c r="SSD36" s="66"/>
      <c r="SSE36" s="66"/>
      <c r="SSF36" s="66"/>
      <c r="SSG36" s="66"/>
      <c r="SSH36" s="66"/>
      <c r="SSI36" s="66"/>
      <c r="SSJ36" s="66"/>
      <c r="SSK36" s="66"/>
      <c r="SSL36" s="66"/>
      <c r="SSM36" s="66"/>
      <c r="SSN36" s="66"/>
      <c r="SSO36" s="66"/>
      <c r="SSP36" s="66"/>
      <c r="SSQ36" s="66"/>
      <c r="SSR36" s="66"/>
      <c r="SSS36" s="66"/>
      <c r="SST36" s="66"/>
      <c r="SSU36" s="66"/>
      <c r="SSV36" s="66"/>
      <c r="SSW36" s="66"/>
      <c r="SSX36" s="66"/>
      <c r="SSY36" s="66"/>
      <c r="SSZ36" s="66"/>
      <c r="STA36" s="66"/>
      <c r="STB36" s="66"/>
      <c r="STC36" s="66"/>
      <c r="STD36" s="66"/>
      <c r="STE36" s="66"/>
      <c r="STF36" s="66"/>
      <c r="STG36" s="66"/>
      <c r="STH36" s="66"/>
      <c r="STI36" s="66"/>
      <c r="STJ36" s="66"/>
      <c r="STK36" s="66"/>
      <c r="STL36" s="66"/>
      <c r="STM36" s="66"/>
      <c r="STN36" s="66"/>
      <c r="STO36" s="66"/>
      <c r="STP36" s="66"/>
      <c r="STQ36" s="66"/>
      <c r="STR36" s="66"/>
      <c r="STS36" s="66"/>
      <c r="STT36" s="66"/>
      <c r="STU36" s="66"/>
      <c r="STV36" s="66"/>
      <c r="STW36" s="66"/>
      <c r="STX36" s="66"/>
      <c r="STY36" s="66"/>
      <c r="STZ36" s="66"/>
      <c r="SUA36" s="66"/>
      <c r="SUB36" s="66"/>
      <c r="SUC36" s="66"/>
      <c r="SUD36" s="66"/>
      <c r="SUE36" s="66"/>
      <c r="SUF36" s="66"/>
      <c r="SUG36" s="66"/>
      <c r="SUH36" s="66"/>
      <c r="SUI36" s="66"/>
      <c r="SUJ36" s="66"/>
      <c r="SUK36" s="66"/>
      <c r="SUL36" s="66"/>
      <c r="SUM36" s="66"/>
      <c r="SUN36" s="66"/>
      <c r="SUO36" s="66"/>
      <c r="SUP36" s="66"/>
      <c r="SUQ36" s="66"/>
      <c r="SUR36" s="66"/>
      <c r="SUS36" s="66"/>
      <c r="SUT36" s="66"/>
      <c r="SUU36" s="66"/>
      <c r="SUV36" s="66"/>
      <c r="SUW36" s="66"/>
      <c r="SUX36" s="66"/>
      <c r="SUY36" s="66"/>
      <c r="SUZ36" s="66"/>
      <c r="SVA36" s="66"/>
      <c r="SVB36" s="66"/>
      <c r="SVC36" s="66"/>
      <c r="SVD36" s="66"/>
      <c r="SVE36" s="66"/>
      <c r="SVF36" s="66"/>
      <c r="SVG36" s="66"/>
      <c r="SVH36" s="66"/>
      <c r="SVI36" s="66"/>
      <c r="SVJ36" s="66"/>
      <c r="SVK36" s="66"/>
      <c r="SVL36" s="66"/>
      <c r="SVM36" s="66"/>
      <c r="SVN36" s="66"/>
      <c r="SVO36" s="66"/>
      <c r="SVP36" s="66"/>
      <c r="SVQ36" s="66"/>
      <c r="SVR36" s="66"/>
      <c r="SVS36" s="66"/>
      <c r="SVT36" s="66"/>
      <c r="SVU36" s="66"/>
      <c r="SVV36" s="66"/>
      <c r="SVW36" s="66"/>
      <c r="SVX36" s="66"/>
      <c r="SVY36" s="66"/>
      <c r="SVZ36" s="66"/>
      <c r="SWA36" s="66"/>
      <c r="SWB36" s="66"/>
      <c r="SWC36" s="66"/>
      <c r="SWD36" s="66"/>
      <c r="SWE36" s="66"/>
      <c r="SWF36" s="66"/>
      <c r="SWG36" s="66"/>
      <c r="SWH36" s="66"/>
      <c r="SWI36" s="66"/>
      <c r="SWJ36" s="66"/>
      <c r="SWK36" s="66"/>
      <c r="SWL36" s="66"/>
      <c r="SWM36" s="66"/>
      <c r="SWN36" s="66"/>
      <c r="SWO36" s="66"/>
      <c r="SWP36" s="66"/>
      <c r="SWQ36" s="66"/>
      <c r="SWR36" s="66"/>
      <c r="SWS36" s="66"/>
      <c r="SWT36" s="66"/>
      <c r="SWU36" s="66"/>
      <c r="SWV36" s="66"/>
      <c r="SWW36" s="66"/>
      <c r="SWX36" s="66"/>
      <c r="SWY36" s="66"/>
      <c r="SWZ36" s="66"/>
      <c r="SXA36" s="66"/>
      <c r="SXB36" s="66"/>
      <c r="SXC36" s="66"/>
      <c r="SXD36" s="66"/>
      <c r="SXE36" s="66"/>
      <c r="SXF36" s="66"/>
      <c r="SXG36" s="66"/>
      <c r="SXH36" s="66"/>
      <c r="SXI36" s="66"/>
      <c r="SXJ36" s="66"/>
      <c r="SXK36" s="66"/>
      <c r="SXL36" s="66"/>
      <c r="SXM36" s="66"/>
      <c r="SXN36" s="66"/>
      <c r="SXO36" s="66"/>
      <c r="SXP36" s="66"/>
      <c r="SXQ36" s="66"/>
      <c r="SXR36" s="66"/>
      <c r="SXS36" s="66"/>
      <c r="SXT36" s="66"/>
      <c r="SXU36" s="66"/>
      <c r="SXV36" s="66"/>
      <c r="SXW36" s="66"/>
      <c r="SXX36" s="66"/>
      <c r="SXY36" s="66"/>
      <c r="SXZ36" s="66"/>
      <c r="SYA36" s="66"/>
      <c r="SYB36" s="66"/>
      <c r="SYC36" s="66"/>
      <c r="SYD36" s="66"/>
      <c r="SYE36" s="66"/>
      <c r="SYF36" s="66"/>
      <c r="SYG36" s="66"/>
      <c r="SYH36" s="66"/>
      <c r="SYI36" s="66"/>
      <c r="SYJ36" s="66"/>
      <c r="SYK36" s="66"/>
      <c r="SYL36" s="66"/>
      <c r="SYM36" s="66"/>
      <c r="SYN36" s="66"/>
      <c r="SYO36" s="66"/>
      <c r="SYP36" s="66"/>
      <c r="SYQ36" s="66"/>
      <c r="SYR36" s="66"/>
      <c r="SYS36" s="66"/>
      <c r="SYT36" s="66"/>
      <c r="SYU36" s="66"/>
      <c r="SYV36" s="66"/>
      <c r="SYW36" s="66"/>
      <c r="SYX36" s="66"/>
      <c r="SYY36" s="66"/>
      <c r="SYZ36" s="66"/>
      <c r="SZA36" s="66"/>
      <c r="SZB36" s="66"/>
      <c r="SZC36" s="66"/>
      <c r="SZD36" s="66"/>
      <c r="SZE36" s="66"/>
      <c r="SZF36" s="66"/>
      <c r="SZG36" s="66"/>
      <c r="SZH36" s="66"/>
      <c r="SZI36" s="66"/>
      <c r="SZJ36" s="66"/>
      <c r="SZK36" s="66"/>
      <c r="SZL36" s="66"/>
      <c r="SZM36" s="66"/>
      <c r="SZN36" s="66"/>
      <c r="SZO36" s="66"/>
      <c r="SZP36" s="66"/>
      <c r="SZQ36" s="66"/>
      <c r="SZR36" s="66"/>
      <c r="SZS36" s="66"/>
      <c r="SZT36" s="66"/>
      <c r="SZU36" s="66"/>
      <c r="SZV36" s="66"/>
      <c r="SZW36" s="66"/>
      <c r="SZX36" s="66"/>
      <c r="SZY36" s="66"/>
      <c r="SZZ36" s="66"/>
      <c r="TAA36" s="66"/>
      <c r="TAB36" s="66"/>
      <c r="TAC36" s="66"/>
      <c r="TAD36" s="66"/>
      <c r="TAE36" s="66"/>
      <c r="TAF36" s="66"/>
      <c r="TAG36" s="66"/>
      <c r="TAH36" s="66"/>
      <c r="TAI36" s="66"/>
      <c r="TAJ36" s="66"/>
      <c r="TAK36" s="66"/>
      <c r="TAL36" s="66"/>
      <c r="TAM36" s="66"/>
      <c r="TAN36" s="66"/>
      <c r="TAO36" s="66"/>
      <c r="TAP36" s="66"/>
      <c r="TAQ36" s="66"/>
      <c r="TAR36" s="66"/>
      <c r="TAS36" s="66"/>
      <c r="TAT36" s="66"/>
      <c r="TAU36" s="66"/>
      <c r="TAV36" s="66"/>
      <c r="TAW36" s="66"/>
      <c r="TAX36" s="66"/>
      <c r="TAY36" s="66"/>
      <c r="TAZ36" s="66"/>
      <c r="TBA36" s="66"/>
      <c r="TBB36" s="66"/>
      <c r="TBC36" s="66"/>
      <c r="TBD36" s="66"/>
      <c r="TBE36" s="66"/>
      <c r="TBF36" s="66"/>
      <c r="TBG36" s="66"/>
      <c r="TBH36" s="66"/>
      <c r="TBI36" s="66"/>
      <c r="TBJ36" s="66"/>
      <c r="TBK36" s="66"/>
      <c r="TBL36" s="66"/>
      <c r="TBM36" s="66"/>
      <c r="TBN36" s="66"/>
      <c r="TBO36" s="66"/>
      <c r="TBP36" s="66"/>
      <c r="TBQ36" s="66"/>
      <c r="TBR36" s="66"/>
      <c r="TBS36" s="66"/>
      <c r="TBT36" s="66"/>
      <c r="TBU36" s="66"/>
      <c r="TBV36" s="66"/>
      <c r="TBW36" s="66"/>
      <c r="TBX36" s="66"/>
      <c r="TBY36" s="66"/>
      <c r="TBZ36" s="66"/>
      <c r="TCA36" s="66"/>
      <c r="TCB36" s="66"/>
      <c r="TCC36" s="66"/>
      <c r="TCD36" s="66"/>
      <c r="TCE36" s="66"/>
      <c r="TCF36" s="66"/>
      <c r="TCG36" s="66"/>
      <c r="TCH36" s="66"/>
      <c r="TCI36" s="66"/>
      <c r="TCJ36" s="66"/>
      <c r="TCK36" s="66"/>
      <c r="TCL36" s="66"/>
      <c r="TCM36" s="66"/>
      <c r="TCN36" s="66"/>
      <c r="TCO36" s="66"/>
      <c r="TCP36" s="66"/>
      <c r="TCQ36" s="66"/>
      <c r="TCR36" s="66"/>
      <c r="TCS36" s="66"/>
      <c r="TCT36" s="66"/>
      <c r="TCU36" s="66"/>
      <c r="TCV36" s="66"/>
      <c r="TCW36" s="66"/>
      <c r="TCX36" s="66"/>
      <c r="TCY36" s="66"/>
      <c r="TCZ36" s="66"/>
      <c r="TDA36" s="66"/>
      <c r="TDB36" s="66"/>
      <c r="TDC36" s="66"/>
      <c r="TDD36" s="66"/>
      <c r="TDE36" s="66"/>
      <c r="TDF36" s="66"/>
      <c r="TDG36" s="66"/>
      <c r="TDH36" s="66"/>
      <c r="TDI36" s="66"/>
      <c r="TDJ36" s="66"/>
      <c r="TDK36" s="66"/>
      <c r="TDL36" s="66"/>
      <c r="TDM36" s="66"/>
      <c r="TDN36" s="66"/>
      <c r="TDO36" s="66"/>
      <c r="TDP36" s="66"/>
      <c r="TDQ36" s="66"/>
      <c r="TDR36" s="66"/>
      <c r="TDS36" s="66"/>
      <c r="TDT36" s="66"/>
      <c r="TDU36" s="66"/>
      <c r="TDV36" s="66"/>
      <c r="TDW36" s="66"/>
      <c r="TDX36" s="66"/>
      <c r="TDY36" s="66"/>
      <c r="TDZ36" s="66"/>
      <c r="TEA36" s="66"/>
      <c r="TEB36" s="66"/>
      <c r="TEC36" s="66"/>
      <c r="TED36" s="66"/>
      <c r="TEE36" s="66"/>
      <c r="TEF36" s="66"/>
      <c r="TEG36" s="66"/>
      <c r="TEH36" s="66"/>
      <c r="TEI36" s="66"/>
      <c r="TEJ36" s="66"/>
      <c r="TEK36" s="66"/>
      <c r="TEL36" s="66"/>
      <c r="TEM36" s="66"/>
      <c r="TEN36" s="66"/>
      <c r="TEO36" s="66"/>
      <c r="TEP36" s="66"/>
      <c r="TEQ36" s="66"/>
      <c r="TER36" s="66"/>
      <c r="TES36" s="66"/>
      <c r="TET36" s="66"/>
      <c r="TEU36" s="66"/>
      <c r="TEV36" s="66"/>
      <c r="TEW36" s="66"/>
      <c r="TEX36" s="66"/>
      <c r="TEY36" s="66"/>
      <c r="TEZ36" s="66"/>
      <c r="TFA36" s="66"/>
      <c r="TFB36" s="66"/>
      <c r="TFC36" s="66"/>
      <c r="TFD36" s="66"/>
      <c r="TFE36" s="66"/>
      <c r="TFF36" s="66"/>
      <c r="TFG36" s="66"/>
      <c r="TFH36" s="66"/>
      <c r="TFI36" s="66"/>
      <c r="TFJ36" s="66"/>
      <c r="TFK36" s="66"/>
      <c r="TFL36" s="66"/>
      <c r="TFM36" s="66"/>
      <c r="TFN36" s="66"/>
      <c r="TFO36" s="66"/>
      <c r="TFP36" s="66"/>
      <c r="TFQ36" s="66"/>
      <c r="TFR36" s="66"/>
      <c r="TFS36" s="66"/>
      <c r="TFT36" s="66"/>
      <c r="TFU36" s="66"/>
      <c r="TFV36" s="66"/>
      <c r="TFW36" s="66"/>
      <c r="TFX36" s="66"/>
      <c r="TFY36" s="66"/>
      <c r="TFZ36" s="66"/>
      <c r="TGA36" s="66"/>
      <c r="TGB36" s="66"/>
      <c r="TGC36" s="66"/>
      <c r="TGD36" s="66"/>
      <c r="TGE36" s="66"/>
      <c r="TGF36" s="66"/>
      <c r="TGG36" s="66"/>
      <c r="TGH36" s="66"/>
      <c r="TGI36" s="66"/>
      <c r="TGJ36" s="66"/>
      <c r="TGK36" s="66"/>
      <c r="TGL36" s="66"/>
      <c r="TGM36" s="66"/>
      <c r="TGN36" s="66"/>
      <c r="TGO36" s="66"/>
      <c r="TGP36" s="66"/>
      <c r="TGQ36" s="66"/>
      <c r="TGR36" s="66"/>
      <c r="TGS36" s="66"/>
      <c r="TGT36" s="66"/>
      <c r="TGU36" s="66"/>
      <c r="TGV36" s="66"/>
      <c r="TGW36" s="66"/>
      <c r="TGX36" s="66"/>
      <c r="TGY36" s="66"/>
      <c r="TGZ36" s="66"/>
      <c r="THA36" s="66"/>
      <c r="THB36" s="66"/>
      <c r="THC36" s="66"/>
      <c r="THD36" s="66"/>
      <c r="THE36" s="66"/>
      <c r="THF36" s="66"/>
      <c r="THG36" s="66"/>
      <c r="THH36" s="66"/>
      <c r="THI36" s="66"/>
      <c r="THJ36" s="66"/>
      <c r="THK36" s="66"/>
      <c r="THL36" s="66"/>
      <c r="THM36" s="66"/>
      <c r="THN36" s="66"/>
      <c r="THO36" s="66"/>
      <c r="THP36" s="66"/>
      <c r="THQ36" s="66"/>
      <c r="THR36" s="66"/>
      <c r="THS36" s="66"/>
      <c r="THT36" s="66"/>
      <c r="THU36" s="66"/>
      <c r="THV36" s="66"/>
      <c r="THW36" s="66"/>
      <c r="THX36" s="66"/>
      <c r="THY36" s="66"/>
      <c r="THZ36" s="66"/>
      <c r="TIA36" s="66"/>
      <c r="TIB36" s="66"/>
      <c r="TIC36" s="66"/>
      <c r="TID36" s="66"/>
      <c r="TIE36" s="66"/>
      <c r="TIF36" s="66"/>
      <c r="TIG36" s="66"/>
      <c r="TIH36" s="66"/>
      <c r="TII36" s="66"/>
      <c r="TIJ36" s="66"/>
      <c r="TIK36" s="66"/>
      <c r="TIL36" s="66"/>
      <c r="TIM36" s="66"/>
      <c r="TIN36" s="66"/>
      <c r="TIO36" s="66"/>
      <c r="TIP36" s="66"/>
      <c r="TIQ36" s="66"/>
      <c r="TIR36" s="66"/>
      <c r="TIS36" s="66"/>
      <c r="TIT36" s="66"/>
      <c r="TIU36" s="66"/>
      <c r="TIV36" s="66"/>
      <c r="TIW36" s="66"/>
      <c r="TIX36" s="66"/>
      <c r="TIY36" s="66"/>
      <c r="TIZ36" s="66"/>
      <c r="TJA36" s="66"/>
      <c r="TJB36" s="66"/>
      <c r="TJC36" s="66"/>
      <c r="TJD36" s="66"/>
      <c r="TJE36" s="66"/>
      <c r="TJF36" s="66"/>
      <c r="TJG36" s="66"/>
      <c r="TJH36" s="66"/>
      <c r="TJI36" s="66"/>
      <c r="TJJ36" s="66"/>
      <c r="TJK36" s="66"/>
      <c r="TJL36" s="66"/>
      <c r="TJM36" s="66"/>
      <c r="TJN36" s="66"/>
      <c r="TJO36" s="66"/>
      <c r="TJP36" s="66"/>
      <c r="TJQ36" s="66"/>
      <c r="TJR36" s="66"/>
      <c r="TJS36" s="66"/>
      <c r="TJT36" s="66"/>
      <c r="TJU36" s="66"/>
      <c r="TJV36" s="66"/>
      <c r="TJW36" s="66"/>
      <c r="TJX36" s="66"/>
      <c r="TJY36" s="66"/>
      <c r="TJZ36" s="66"/>
      <c r="TKA36" s="66"/>
      <c r="TKB36" s="66"/>
      <c r="TKC36" s="66"/>
      <c r="TKD36" s="66"/>
      <c r="TKE36" s="66"/>
      <c r="TKF36" s="66"/>
      <c r="TKG36" s="66"/>
      <c r="TKH36" s="66"/>
      <c r="TKI36" s="66"/>
      <c r="TKJ36" s="66"/>
      <c r="TKK36" s="66"/>
      <c r="TKL36" s="66"/>
      <c r="TKM36" s="66"/>
      <c r="TKN36" s="66"/>
      <c r="TKO36" s="66"/>
      <c r="TKP36" s="66"/>
      <c r="TKQ36" s="66"/>
      <c r="TKR36" s="66"/>
      <c r="TKS36" s="66"/>
      <c r="TKT36" s="66"/>
      <c r="TKU36" s="66"/>
      <c r="TKV36" s="66"/>
      <c r="TKW36" s="66"/>
      <c r="TKX36" s="66"/>
      <c r="TKY36" s="66"/>
      <c r="TKZ36" s="66"/>
      <c r="TLA36" s="66"/>
      <c r="TLB36" s="66"/>
      <c r="TLC36" s="66"/>
      <c r="TLD36" s="66"/>
      <c r="TLE36" s="66"/>
      <c r="TLF36" s="66"/>
      <c r="TLG36" s="66"/>
      <c r="TLH36" s="66"/>
      <c r="TLI36" s="66"/>
      <c r="TLJ36" s="66"/>
      <c r="TLK36" s="66"/>
      <c r="TLL36" s="66"/>
      <c r="TLM36" s="66"/>
      <c r="TLN36" s="66"/>
      <c r="TLO36" s="66"/>
      <c r="TLP36" s="66"/>
      <c r="TLQ36" s="66"/>
      <c r="TLR36" s="66"/>
      <c r="TLS36" s="66"/>
      <c r="TLT36" s="66"/>
      <c r="TLU36" s="66"/>
      <c r="TLV36" s="66"/>
      <c r="TLW36" s="66"/>
      <c r="TLX36" s="66"/>
      <c r="TLY36" s="66"/>
      <c r="TLZ36" s="66"/>
      <c r="TMA36" s="66"/>
      <c r="TMB36" s="66"/>
      <c r="TMC36" s="66"/>
      <c r="TMD36" s="66"/>
      <c r="TME36" s="66"/>
      <c r="TMF36" s="66"/>
      <c r="TMG36" s="66"/>
      <c r="TMH36" s="66"/>
      <c r="TMI36" s="66"/>
      <c r="TMJ36" s="66"/>
      <c r="TMK36" s="66"/>
      <c r="TML36" s="66"/>
      <c r="TMM36" s="66"/>
      <c r="TMN36" s="66"/>
      <c r="TMO36" s="66"/>
      <c r="TMP36" s="66"/>
      <c r="TMQ36" s="66"/>
      <c r="TMR36" s="66"/>
      <c r="TMS36" s="66"/>
      <c r="TMT36" s="66"/>
      <c r="TMU36" s="66"/>
      <c r="TMV36" s="66"/>
      <c r="TMW36" s="66"/>
      <c r="TMX36" s="66"/>
      <c r="TMY36" s="66"/>
      <c r="TMZ36" s="66"/>
      <c r="TNA36" s="66"/>
      <c r="TNB36" s="66"/>
      <c r="TNC36" s="66"/>
      <c r="TND36" s="66"/>
      <c r="TNE36" s="66"/>
      <c r="TNF36" s="66"/>
      <c r="TNG36" s="66"/>
      <c r="TNH36" s="66"/>
      <c r="TNI36" s="66"/>
      <c r="TNJ36" s="66"/>
      <c r="TNK36" s="66"/>
      <c r="TNL36" s="66"/>
      <c r="TNM36" s="66"/>
      <c r="TNN36" s="66"/>
      <c r="TNO36" s="66"/>
      <c r="TNP36" s="66"/>
      <c r="TNQ36" s="66"/>
      <c r="TNR36" s="66"/>
      <c r="TNS36" s="66"/>
      <c r="TNT36" s="66"/>
      <c r="TNU36" s="66"/>
      <c r="TNV36" s="66"/>
      <c r="TNW36" s="66"/>
      <c r="TNX36" s="66"/>
      <c r="TNY36" s="66"/>
      <c r="TNZ36" s="66"/>
      <c r="TOA36" s="66"/>
      <c r="TOB36" s="66"/>
      <c r="TOC36" s="66"/>
      <c r="TOD36" s="66"/>
      <c r="TOE36" s="66"/>
      <c r="TOF36" s="66"/>
      <c r="TOG36" s="66"/>
      <c r="TOH36" s="66"/>
      <c r="TOI36" s="66"/>
      <c r="TOJ36" s="66"/>
      <c r="TOK36" s="66"/>
      <c r="TOL36" s="66"/>
      <c r="TOM36" s="66"/>
      <c r="TON36" s="66"/>
      <c r="TOO36" s="66"/>
      <c r="TOP36" s="66"/>
      <c r="TOQ36" s="66"/>
      <c r="TOR36" s="66"/>
      <c r="TOS36" s="66"/>
      <c r="TOT36" s="66"/>
      <c r="TOU36" s="66"/>
      <c r="TOV36" s="66"/>
      <c r="TOW36" s="66"/>
      <c r="TOX36" s="66"/>
      <c r="TOY36" s="66"/>
      <c r="TOZ36" s="66"/>
      <c r="TPA36" s="66"/>
      <c r="TPB36" s="66"/>
      <c r="TPC36" s="66"/>
      <c r="TPD36" s="66"/>
      <c r="TPE36" s="66"/>
      <c r="TPF36" s="66"/>
      <c r="TPG36" s="66"/>
      <c r="TPH36" s="66"/>
      <c r="TPI36" s="66"/>
      <c r="TPJ36" s="66"/>
      <c r="TPK36" s="66"/>
      <c r="TPL36" s="66"/>
      <c r="TPM36" s="66"/>
      <c r="TPN36" s="66"/>
      <c r="TPO36" s="66"/>
      <c r="TPP36" s="66"/>
      <c r="TPQ36" s="66"/>
      <c r="TPR36" s="66"/>
      <c r="TPS36" s="66"/>
      <c r="TPT36" s="66"/>
      <c r="TPU36" s="66"/>
      <c r="TPV36" s="66"/>
      <c r="TPW36" s="66"/>
      <c r="TPX36" s="66"/>
      <c r="TPY36" s="66"/>
      <c r="TPZ36" s="66"/>
      <c r="TQA36" s="66"/>
      <c r="TQB36" s="66"/>
      <c r="TQC36" s="66"/>
      <c r="TQD36" s="66"/>
      <c r="TQE36" s="66"/>
      <c r="TQF36" s="66"/>
      <c r="TQG36" s="66"/>
      <c r="TQH36" s="66"/>
      <c r="TQI36" s="66"/>
      <c r="TQJ36" s="66"/>
      <c r="TQK36" s="66"/>
      <c r="TQL36" s="66"/>
      <c r="TQM36" s="66"/>
      <c r="TQN36" s="66"/>
      <c r="TQO36" s="66"/>
      <c r="TQP36" s="66"/>
      <c r="TQQ36" s="66"/>
      <c r="TQR36" s="66"/>
      <c r="TQS36" s="66"/>
      <c r="TQT36" s="66"/>
      <c r="TQU36" s="66"/>
      <c r="TQV36" s="66"/>
      <c r="TQW36" s="66"/>
      <c r="TQX36" s="66"/>
      <c r="TQY36" s="66"/>
      <c r="TQZ36" s="66"/>
      <c r="TRA36" s="66"/>
      <c r="TRB36" s="66"/>
      <c r="TRC36" s="66"/>
      <c r="TRD36" s="66"/>
      <c r="TRE36" s="66"/>
      <c r="TRF36" s="66"/>
      <c r="TRG36" s="66"/>
      <c r="TRH36" s="66"/>
      <c r="TRI36" s="66"/>
      <c r="TRJ36" s="66"/>
      <c r="TRK36" s="66"/>
      <c r="TRL36" s="66"/>
      <c r="TRM36" s="66"/>
      <c r="TRN36" s="66"/>
      <c r="TRO36" s="66"/>
      <c r="TRP36" s="66"/>
      <c r="TRQ36" s="66"/>
      <c r="TRR36" s="66"/>
      <c r="TRS36" s="66"/>
      <c r="TRT36" s="66"/>
      <c r="TRU36" s="66"/>
      <c r="TRV36" s="66"/>
      <c r="TRW36" s="66"/>
      <c r="TRX36" s="66"/>
      <c r="TRY36" s="66"/>
      <c r="TRZ36" s="66"/>
      <c r="TSA36" s="66"/>
      <c r="TSB36" s="66"/>
      <c r="TSC36" s="66"/>
      <c r="TSD36" s="66"/>
      <c r="TSE36" s="66"/>
      <c r="TSF36" s="66"/>
      <c r="TSG36" s="66"/>
      <c r="TSH36" s="66"/>
      <c r="TSI36" s="66"/>
      <c r="TSJ36" s="66"/>
      <c r="TSK36" s="66"/>
      <c r="TSL36" s="66"/>
      <c r="TSM36" s="66"/>
      <c r="TSN36" s="66"/>
      <c r="TSO36" s="66"/>
      <c r="TSP36" s="66"/>
      <c r="TSQ36" s="66"/>
      <c r="TSR36" s="66"/>
      <c r="TSS36" s="66"/>
      <c r="TST36" s="66"/>
      <c r="TSU36" s="66"/>
      <c r="TSV36" s="66"/>
      <c r="TSW36" s="66"/>
      <c r="TSX36" s="66"/>
      <c r="TSY36" s="66"/>
      <c r="TSZ36" s="66"/>
      <c r="TTA36" s="66"/>
      <c r="TTB36" s="66"/>
      <c r="TTC36" s="66"/>
      <c r="TTD36" s="66"/>
      <c r="TTE36" s="66"/>
      <c r="TTF36" s="66"/>
      <c r="TTG36" s="66"/>
      <c r="TTH36" s="66"/>
      <c r="TTI36" s="66"/>
      <c r="TTJ36" s="66"/>
      <c r="TTK36" s="66"/>
      <c r="TTL36" s="66"/>
      <c r="TTM36" s="66"/>
      <c r="TTN36" s="66"/>
      <c r="TTO36" s="66"/>
      <c r="TTP36" s="66"/>
      <c r="TTQ36" s="66"/>
      <c r="TTR36" s="66"/>
      <c r="TTS36" s="66"/>
      <c r="TTT36" s="66"/>
      <c r="TTU36" s="66"/>
      <c r="TTV36" s="66"/>
      <c r="TTW36" s="66"/>
      <c r="TTX36" s="66"/>
      <c r="TTY36" s="66"/>
      <c r="TTZ36" s="66"/>
      <c r="TUA36" s="66"/>
      <c r="TUB36" s="66"/>
      <c r="TUC36" s="66"/>
      <c r="TUD36" s="66"/>
      <c r="TUE36" s="66"/>
      <c r="TUF36" s="66"/>
      <c r="TUG36" s="66"/>
      <c r="TUH36" s="66"/>
      <c r="TUI36" s="66"/>
      <c r="TUJ36" s="66"/>
      <c r="TUK36" s="66"/>
      <c r="TUL36" s="66"/>
      <c r="TUM36" s="66"/>
      <c r="TUN36" s="66"/>
      <c r="TUO36" s="66"/>
      <c r="TUP36" s="66"/>
      <c r="TUQ36" s="66"/>
      <c r="TUR36" s="66"/>
      <c r="TUS36" s="66"/>
      <c r="TUT36" s="66"/>
      <c r="TUU36" s="66"/>
      <c r="TUV36" s="66"/>
      <c r="TUW36" s="66"/>
      <c r="TUX36" s="66"/>
      <c r="TUY36" s="66"/>
      <c r="TUZ36" s="66"/>
      <c r="TVA36" s="66"/>
      <c r="TVB36" s="66"/>
      <c r="TVC36" s="66"/>
      <c r="TVD36" s="66"/>
      <c r="TVE36" s="66"/>
      <c r="TVF36" s="66"/>
      <c r="TVG36" s="66"/>
      <c r="TVH36" s="66"/>
      <c r="TVI36" s="66"/>
      <c r="TVJ36" s="66"/>
      <c r="TVK36" s="66"/>
      <c r="TVL36" s="66"/>
      <c r="TVM36" s="66"/>
      <c r="TVN36" s="66"/>
      <c r="TVO36" s="66"/>
      <c r="TVP36" s="66"/>
      <c r="TVQ36" s="66"/>
      <c r="TVR36" s="66"/>
      <c r="TVS36" s="66"/>
      <c r="TVT36" s="66"/>
      <c r="TVU36" s="66"/>
      <c r="TVV36" s="66"/>
      <c r="TVW36" s="66"/>
      <c r="TVX36" s="66"/>
      <c r="TVY36" s="66"/>
      <c r="TVZ36" s="66"/>
      <c r="TWA36" s="66"/>
      <c r="TWB36" s="66"/>
      <c r="TWC36" s="66"/>
      <c r="TWD36" s="66"/>
      <c r="TWE36" s="66"/>
      <c r="TWF36" s="66"/>
      <c r="TWG36" s="66"/>
      <c r="TWH36" s="66"/>
      <c r="TWI36" s="66"/>
      <c r="TWJ36" s="66"/>
      <c r="TWK36" s="66"/>
      <c r="TWL36" s="66"/>
      <c r="TWM36" s="66"/>
      <c r="TWN36" s="66"/>
      <c r="TWO36" s="66"/>
      <c r="TWP36" s="66"/>
      <c r="TWQ36" s="66"/>
      <c r="TWR36" s="66"/>
      <c r="TWS36" s="66"/>
      <c r="TWT36" s="66"/>
      <c r="TWU36" s="66"/>
      <c r="TWV36" s="66"/>
      <c r="TWW36" s="66"/>
      <c r="TWX36" s="66"/>
      <c r="TWY36" s="66"/>
      <c r="TWZ36" s="66"/>
      <c r="TXA36" s="66"/>
      <c r="TXB36" s="66"/>
      <c r="TXC36" s="66"/>
      <c r="TXD36" s="66"/>
      <c r="TXE36" s="66"/>
      <c r="TXF36" s="66"/>
      <c r="TXG36" s="66"/>
      <c r="TXH36" s="66"/>
      <c r="TXI36" s="66"/>
      <c r="TXJ36" s="66"/>
      <c r="TXK36" s="66"/>
      <c r="TXL36" s="66"/>
      <c r="TXM36" s="66"/>
      <c r="TXN36" s="66"/>
      <c r="TXO36" s="66"/>
      <c r="TXP36" s="66"/>
      <c r="TXQ36" s="66"/>
      <c r="TXR36" s="66"/>
      <c r="TXS36" s="66"/>
      <c r="TXT36" s="66"/>
      <c r="TXU36" s="66"/>
      <c r="TXV36" s="66"/>
      <c r="TXW36" s="66"/>
      <c r="TXX36" s="66"/>
      <c r="TXY36" s="66"/>
      <c r="TXZ36" s="66"/>
      <c r="TYA36" s="66"/>
      <c r="TYB36" s="66"/>
      <c r="TYC36" s="66"/>
      <c r="TYD36" s="66"/>
      <c r="TYE36" s="66"/>
      <c r="TYF36" s="66"/>
      <c r="TYG36" s="66"/>
      <c r="TYH36" s="66"/>
      <c r="TYI36" s="66"/>
      <c r="TYJ36" s="66"/>
      <c r="TYK36" s="66"/>
      <c r="TYL36" s="66"/>
      <c r="TYM36" s="66"/>
      <c r="TYN36" s="66"/>
      <c r="TYO36" s="66"/>
      <c r="TYP36" s="66"/>
      <c r="TYQ36" s="66"/>
      <c r="TYR36" s="66"/>
      <c r="TYS36" s="66"/>
      <c r="TYT36" s="66"/>
      <c r="TYU36" s="66"/>
      <c r="TYV36" s="66"/>
      <c r="TYW36" s="66"/>
      <c r="TYX36" s="66"/>
      <c r="TYY36" s="66"/>
      <c r="TYZ36" s="66"/>
      <c r="TZA36" s="66"/>
      <c r="TZB36" s="66"/>
      <c r="TZC36" s="66"/>
      <c r="TZD36" s="66"/>
      <c r="TZE36" s="66"/>
      <c r="TZF36" s="66"/>
      <c r="TZG36" s="66"/>
      <c r="TZH36" s="66"/>
      <c r="TZI36" s="66"/>
      <c r="TZJ36" s="66"/>
      <c r="TZK36" s="66"/>
      <c r="TZL36" s="66"/>
      <c r="TZM36" s="66"/>
      <c r="TZN36" s="66"/>
      <c r="TZO36" s="66"/>
      <c r="TZP36" s="66"/>
      <c r="TZQ36" s="66"/>
      <c r="TZR36" s="66"/>
      <c r="TZS36" s="66"/>
      <c r="TZT36" s="66"/>
      <c r="TZU36" s="66"/>
      <c r="TZV36" s="66"/>
      <c r="TZW36" s="66"/>
      <c r="TZX36" s="66"/>
      <c r="TZY36" s="66"/>
      <c r="TZZ36" s="66"/>
      <c r="UAA36" s="66"/>
      <c r="UAB36" s="66"/>
      <c r="UAC36" s="66"/>
      <c r="UAD36" s="66"/>
      <c r="UAE36" s="66"/>
      <c r="UAF36" s="66"/>
      <c r="UAG36" s="66"/>
      <c r="UAH36" s="66"/>
      <c r="UAI36" s="66"/>
      <c r="UAJ36" s="66"/>
      <c r="UAK36" s="66"/>
      <c r="UAL36" s="66"/>
      <c r="UAM36" s="66"/>
      <c r="UAN36" s="66"/>
      <c r="UAO36" s="66"/>
      <c r="UAP36" s="66"/>
      <c r="UAQ36" s="66"/>
      <c r="UAR36" s="66"/>
      <c r="UAS36" s="66"/>
      <c r="UAT36" s="66"/>
      <c r="UAU36" s="66"/>
      <c r="UAV36" s="66"/>
      <c r="UAW36" s="66"/>
      <c r="UAX36" s="66"/>
      <c r="UAY36" s="66"/>
      <c r="UAZ36" s="66"/>
      <c r="UBA36" s="66"/>
      <c r="UBB36" s="66"/>
      <c r="UBC36" s="66"/>
      <c r="UBD36" s="66"/>
      <c r="UBE36" s="66"/>
      <c r="UBF36" s="66"/>
      <c r="UBG36" s="66"/>
      <c r="UBH36" s="66"/>
      <c r="UBI36" s="66"/>
      <c r="UBJ36" s="66"/>
      <c r="UBK36" s="66"/>
      <c r="UBL36" s="66"/>
      <c r="UBM36" s="66"/>
      <c r="UBN36" s="66"/>
      <c r="UBO36" s="66"/>
      <c r="UBP36" s="66"/>
      <c r="UBQ36" s="66"/>
      <c r="UBR36" s="66"/>
      <c r="UBS36" s="66"/>
      <c r="UBT36" s="66"/>
      <c r="UBU36" s="66"/>
      <c r="UBV36" s="66"/>
      <c r="UBW36" s="66"/>
      <c r="UBX36" s="66"/>
      <c r="UBY36" s="66"/>
      <c r="UBZ36" s="66"/>
      <c r="UCA36" s="66"/>
      <c r="UCB36" s="66"/>
      <c r="UCC36" s="66"/>
      <c r="UCD36" s="66"/>
      <c r="UCE36" s="66"/>
      <c r="UCF36" s="66"/>
      <c r="UCG36" s="66"/>
      <c r="UCH36" s="66"/>
      <c r="UCI36" s="66"/>
      <c r="UCJ36" s="66"/>
      <c r="UCK36" s="66"/>
      <c r="UCL36" s="66"/>
      <c r="UCM36" s="66"/>
      <c r="UCN36" s="66"/>
      <c r="UCO36" s="66"/>
      <c r="UCP36" s="66"/>
      <c r="UCQ36" s="66"/>
      <c r="UCR36" s="66"/>
      <c r="UCS36" s="66"/>
      <c r="UCT36" s="66"/>
      <c r="UCU36" s="66"/>
      <c r="UCV36" s="66"/>
      <c r="UCW36" s="66"/>
      <c r="UCX36" s="66"/>
      <c r="UCY36" s="66"/>
      <c r="UCZ36" s="66"/>
      <c r="UDA36" s="66"/>
      <c r="UDB36" s="66"/>
      <c r="UDC36" s="66"/>
      <c r="UDD36" s="66"/>
      <c r="UDE36" s="66"/>
      <c r="UDF36" s="66"/>
      <c r="UDG36" s="66"/>
      <c r="UDH36" s="66"/>
      <c r="UDI36" s="66"/>
      <c r="UDJ36" s="66"/>
      <c r="UDK36" s="66"/>
      <c r="UDL36" s="66"/>
      <c r="UDM36" s="66"/>
      <c r="UDN36" s="66"/>
      <c r="UDO36" s="66"/>
      <c r="UDP36" s="66"/>
      <c r="UDQ36" s="66"/>
      <c r="UDR36" s="66"/>
      <c r="UDS36" s="66"/>
      <c r="UDT36" s="66"/>
      <c r="UDU36" s="66"/>
      <c r="UDV36" s="66"/>
      <c r="UDW36" s="66"/>
      <c r="UDX36" s="66"/>
      <c r="UDY36" s="66"/>
      <c r="UDZ36" s="66"/>
      <c r="UEA36" s="66"/>
      <c r="UEB36" s="66"/>
      <c r="UEC36" s="66"/>
      <c r="UED36" s="66"/>
      <c r="UEE36" s="66"/>
      <c r="UEF36" s="66"/>
      <c r="UEG36" s="66"/>
      <c r="UEH36" s="66"/>
      <c r="UEI36" s="66"/>
      <c r="UEJ36" s="66"/>
      <c r="UEK36" s="66"/>
      <c r="UEL36" s="66"/>
      <c r="UEM36" s="66"/>
      <c r="UEN36" s="66"/>
      <c r="UEO36" s="66"/>
      <c r="UEP36" s="66"/>
      <c r="UEQ36" s="66"/>
      <c r="UER36" s="66"/>
      <c r="UES36" s="66"/>
      <c r="UET36" s="66"/>
      <c r="UEU36" s="66"/>
      <c r="UEV36" s="66"/>
      <c r="UEW36" s="66"/>
      <c r="UEX36" s="66"/>
      <c r="UEY36" s="66"/>
      <c r="UEZ36" s="66"/>
      <c r="UFA36" s="66"/>
      <c r="UFB36" s="66"/>
      <c r="UFC36" s="66"/>
      <c r="UFD36" s="66"/>
      <c r="UFE36" s="66"/>
      <c r="UFF36" s="66"/>
      <c r="UFG36" s="66"/>
      <c r="UFH36" s="66"/>
      <c r="UFI36" s="66"/>
      <c r="UFJ36" s="66"/>
      <c r="UFK36" s="66"/>
      <c r="UFL36" s="66"/>
      <c r="UFM36" s="66"/>
      <c r="UFN36" s="66"/>
      <c r="UFO36" s="66"/>
      <c r="UFP36" s="66"/>
      <c r="UFQ36" s="66"/>
      <c r="UFR36" s="66"/>
      <c r="UFS36" s="66"/>
      <c r="UFT36" s="66"/>
      <c r="UFU36" s="66"/>
      <c r="UFV36" s="66"/>
      <c r="UFW36" s="66"/>
      <c r="UFX36" s="66"/>
      <c r="UFY36" s="66"/>
      <c r="UFZ36" s="66"/>
      <c r="UGA36" s="66"/>
      <c r="UGB36" s="66"/>
      <c r="UGC36" s="66"/>
      <c r="UGD36" s="66"/>
      <c r="UGE36" s="66"/>
      <c r="UGF36" s="66"/>
      <c r="UGG36" s="66"/>
      <c r="UGH36" s="66"/>
      <c r="UGI36" s="66"/>
      <c r="UGJ36" s="66"/>
      <c r="UGK36" s="66"/>
      <c r="UGL36" s="66"/>
      <c r="UGM36" s="66"/>
      <c r="UGN36" s="66"/>
      <c r="UGO36" s="66"/>
      <c r="UGP36" s="66"/>
      <c r="UGQ36" s="66"/>
      <c r="UGR36" s="66"/>
      <c r="UGS36" s="66"/>
      <c r="UGT36" s="66"/>
      <c r="UGU36" s="66"/>
      <c r="UGV36" s="66"/>
      <c r="UGW36" s="66"/>
      <c r="UGX36" s="66"/>
      <c r="UGY36" s="66"/>
      <c r="UGZ36" s="66"/>
      <c r="UHA36" s="66"/>
      <c r="UHB36" s="66"/>
      <c r="UHC36" s="66"/>
      <c r="UHD36" s="66"/>
      <c r="UHE36" s="66"/>
      <c r="UHF36" s="66"/>
      <c r="UHG36" s="66"/>
      <c r="UHH36" s="66"/>
      <c r="UHI36" s="66"/>
      <c r="UHJ36" s="66"/>
      <c r="UHK36" s="66"/>
      <c r="UHL36" s="66"/>
      <c r="UHM36" s="66"/>
      <c r="UHN36" s="66"/>
      <c r="UHO36" s="66"/>
      <c r="UHP36" s="66"/>
      <c r="UHQ36" s="66"/>
      <c r="UHR36" s="66"/>
      <c r="UHS36" s="66"/>
      <c r="UHT36" s="66"/>
      <c r="UHU36" s="66"/>
      <c r="UHV36" s="66"/>
      <c r="UHW36" s="66"/>
      <c r="UHX36" s="66"/>
      <c r="UHY36" s="66"/>
      <c r="UHZ36" s="66"/>
      <c r="UIA36" s="66"/>
      <c r="UIB36" s="66"/>
      <c r="UIC36" s="66"/>
      <c r="UID36" s="66"/>
      <c r="UIE36" s="66"/>
      <c r="UIF36" s="66"/>
      <c r="UIG36" s="66"/>
      <c r="UIH36" s="66"/>
      <c r="UII36" s="66"/>
      <c r="UIJ36" s="66"/>
      <c r="UIK36" s="66"/>
      <c r="UIL36" s="66"/>
      <c r="UIM36" s="66"/>
      <c r="UIN36" s="66"/>
      <c r="UIO36" s="66"/>
      <c r="UIP36" s="66"/>
      <c r="UIQ36" s="66"/>
      <c r="UIR36" s="66"/>
      <c r="UIS36" s="66"/>
      <c r="UIT36" s="66"/>
      <c r="UIU36" s="66"/>
      <c r="UIV36" s="66"/>
      <c r="UIW36" s="66"/>
      <c r="UIX36" s="66"/>
      <c r="UIY36" s="66"/>
      <c r="UIZ36" s="66"/>
      <c r="UJA36" s="66"/>
      <c r="UJB36" s="66"/>
      <c r="UJC36" s="66"/>
      <c r="UJD36" s="66"/>
      <c r="UJE36" s="66"/>
      <c r="UJF36" s="66"/>
      <c r="UJG36" s="66"/>
      <c r="UJH36" s="66"/>
      <c r="UJI36" s="66"/>
      <c r="UJJ36" s="66"/>
      <c r="UJK36" s="66"/>
      <c r="UJL36" s="66"/>
      <c r="UJM36" s="66"/>
      <c r="UJN36" s="66"/>
      <c r="UJO36" s="66"/>
      <c r="UJP36" s="66"/>
      <c r="UJQ36" s="66"/>
      <c r="UJR36" s="66"/>
      <c r="UJS36" s="66"/>
      <c r="UJT36" s="66"/>
      <c r="UJU36" s="66"/>
      <c r="UJV36" s="66"/>
      <c r="UJW36" s="66"/>
      <c r="UJX36" s="66"/>
      <c r="UJY36" s="66"/>
      <c r="UJZ36" s="66"/>
      <c r="UKA36" s="66"/>
      <c r="UKB36" s="66"/>
      <c r="UKC36" s="66"/>
      <c r="UKD36" s="66"/>
      <c r="UKE36" s="66"/>
      <c r="UKF36" s="66"/>
      <c r="UKG36" s="66"/>
      <c r="UKH36" s="66"/>
      <c r="UKI36" s="66"/>
      <c r="UKJ36" s="66"/>
      <c r="UKK36" s="66"/>
      <c r="UKL36" s="66"/>
      <c r="UKM36" s="66"/>
      <c r="UKN36" s="66"/>
      <c r="UKO36" s="66"/>
      <c r="UKP36" s="66"/>
      <c r="UKQ36" s="66"/>
      <c r="UKR36" s="66"/>
      <c r="UKS36" s="66"/>
      <c r="UKT36" s="66"/>
      <c r="UKU36" s="66"/>
      <c r="UKV36" s="66"/>
      <c r="UKW36" s="66"/>
      <c r="UKX36" s="66"/>
      <c r="UKY36" s="66"/>
      <c r="UKZ36" s="66"/>
      <c r="ULA36" s="66"/>
      <c r="ULB36" s="66"/>
      <c r="ULC36" s="66"/>
      <c r="ULD36" s="66"/>
      <c r="ULE36" s="66"/>
      <c r="ULF36" s="66"/>
      <c r="ULG36" s="66"/>
      <c r="ULH36" s="66"/>
      <c r="ULI36" s="66"/>
      <c r="ULJ36" s="66"/>
      <c r="ULK36" s="66"/>
      <c r="ULL36" s="66"/>
      <c r="ULM36" s="66"/>
      <c r="ULN36" s="66"/>
      <c r="ULO36" s="66"/>
      <c r="ULP36" s="66"/>
      <c r="ULQ36" s="66"/>
      <c r="ULR36" s="66"/>
      <c r="ULS36" s="66"/>
      <c r="ULT36" s="66"/>
      <c r="ULU36" s="66"/>
      <c r="ULV36" s="66"/>
      <c r="ULW36" s="66"/>
      <c r="ULX36" s="66"/>
      <c r="ULY36" s="66"/>
      <c r="ULZ36" s="66"/>
      <c r="UMA36" s="66"/>
      <c r="UMB36" s="66"/>
      <c r="UMC36" s="66"/>
      <c r="UMD36" s="66"/>
      <c r="UME36" s="66"/>
      <c r="UMF36" s="66"/>
      <c r="UMG36" s="66"/>
      <c r="UMH36" s="66"/>
      <c r="UMI36" s="66"/>
      <c r="UMJ36" s="66"/>
      <c r="UMK36" s="66"/>
      <c r="UML36" s="66"/>
      <c r="UMM36" s="66"/>
      <c r="UMN36" s="66"/>
      <c r="UMO36" s="66"/>
      <c r="UMP36" s="66"/>
      <c r="UMQ36" s="66"/>
      <c r="UMR36" s="66"/>
      <c r="UMS36" s="66"/>
      <c r="UMT36" s="66"/>
      <c r="UMU36" s="66"/>
      <c r="UMV36" s="66"/>
      <c r="UMW36" s="66"/>
      <c r="UMX36" s="66"/>
      <c r="UMY36" s="66"/>
      <c r="UMZ36" s="66"/>
      <c r="UNA36" s="66"/>
      <c r="UNB36" s="66"/>
      <c r="UNC36" s="66"/>
      <c r="UND36" s="66"/>
      <c r="UNE36" s="66"/>
      <c r="UNF36" s="66"/>
      <c r="UNG36" s="66"/>
      <c r="UNH36" s="66"/>
      <c r="UNI36" s="66"/>
      <c r="UNJ36" s="66"/>
      <c r="UNK36" s="66"/>
      <c r="UNL36" s="66"/>
      <c r="UNM36" s="66"/>
      <c r="UNN36" s="66"/>
      <c r="UNO36" s="66"/>
      <c r="UNP36" s="66"/>
      <c r="UNQ36" s="66"/>
      <c r="UNR36" s="66"/>
      <c r="UNS36" s="66"/>
      <c r="UNT36" s="66"/>
      <c r="UNU36" s="66"/>
      <c r="UNV36" s="66"/>
      <c r="UNW36" s="66"/>
      <c r="UNX36" s="66"/>
      <c r="UNY36" s="66"/>
      <c r="UNZ36" s="66"/>
      <c r="UOA36" s="66"/>
      <c r="UOB36" s="66"/>
      <c r="UOC36" s="66"/>
      <c r="UOD36" s="66"/>
      <c r="UOE36" s="66"/>
      <c r="UOF36" s="66"/>
      <c r="UOG36" s="66"/>
      <c r="UOH36" s="66"/>
      <c r="UOI36" s="66"/>
      <c r="UOJ36" s="66"/>
      <c r="UOK36" s="66"/>
      <c r="UOL36" s="66"/>
      <c r="UOM36" s="66"/>
      <c r="UON36" s="66"/>
      <c r="UOO36" s="66"/>
      <c r="UOP36" s="66"/>
      <c r="UOQ36" s="66"/>
      <c r="UOR36" s="66"/>
      <c r="UOS36" s="66"/>
      <c r="UOT36" s="66"/>
      <c r="UOU36" s="66"/>
      <c r="UOV36" s="66"/>
      <c r="UOW36" s="66"/>
      <c r="UOX36" s="66"/>
      <c r="UOY36" s="66"/>
      <c r="UOZ36" s="66"/>
      <c r="UPA36" s="66"/>
      <c r="UPB36" s="66"/>
      <c r="UPC36" s="66"/>
      <c r="UPD36" s="66"/>
      <c r="UPE36" s="66"/>
      <c r="UPF36" s="66"/>
      <c r="UPG36" s="66"/>
      <c r="UPH36" s="66"/>
      <c r="UPI36" s="66"/>
      <c r="UPJ36" s="66"/>
      <c r="UPK36" s="66"/>
      <c r="UPL36" s="66"/>
      <c r="UPM36" s="66"/>
      <c r="UPN36" s="66"/>
      <c r="UPO36" s="66"/>
      <c r="UPP36" s="66"/>
      <c r="UPQ36" s="66"/>
      <c r="UPR36" s="66"/>
      <c r="UPS36" s="66"/>
      <c r="UPT36" s="66"/>
      <c r="UPU36" s="66"/>
      <c r="UPV36" s="66"/>
      <c r="UPW36" s="66"/>
      <c r="UPX36" s="66"/>
      <c r="UPY36" s="66"/>
      <c r="UPZ36" s="66"/>
      <c r="UQA36" s="66"/>
      <c r="UQB36" s="66"/>
      <c r="UQC36" s="66"/>
      <c r="UQD36" s="66"/>
      <c r="UQE36" s="66"/>
      <c r="UQF36" s="66"/>
      <c r="UQG36" s="66"/>
      <c r="UQH36" s="66"/>
      <c r="UQI36" s="66"/>
      <c r="UQJ36" s="66"/>
      <c r="UQK36" s="66"/>
      <c r="UQL36" s="66"/>
      <c r="UQM36" s="66"/>
      <c r="UQN36" s="66"/>
      <c r="UQO36" s="66"/>
      <c r="UQP36" s="66"/>
      <c r="UQQ36" s="66"/>
      <c r="UQR36" s="66"/>
      <c r="UQS36" s="66"/>
      <c r="UQT36" s="66"/>
      <c r="UQU36" s="66"/>
      <c r="UQV36" s="66"/>
      <c r="UQW36" s="66"/>
      <c r="UQX36" s="66"/>
      <c r="UQY36" s="66"/>
      <c r="UQZ36" s="66"/>
      <c r="URA36" s="66"/>
      <c r="URB36" s="66"/>
      <c r="URC36" s="66"/>
      <c r="URD36" s="66"/>
      <c r="URE36" s="66"/>
      <c r="URF36" s="66"/>
      <c r="URG36" s="66"/>
      <c r="URH36" s="66"/>
      <c r="URI36" s="66"/>
      <c r="URJ36" s="66"/>
      <c r="URK36" s="66"/>
      <c r="URL36" s="66"/>
      <c r="URM36" s="66"/>
      <c r="URN36" s="66"/>
      <c r="URO36" s="66"/>
      <c r="URP36" s="66"/>
      <c r="URQ36" s="66"/>
      <c r="URR36" s="66"/>
      <c r="URS36" s="66"/>
      <c r="URT36" s="66"/>
      <c r="URU36" s="66"/>
      <c r="URV36" s="66"/>
      <c r="URW36" s="66"/>
      <c r="URX36" s="66"/>
      <c r="URY36" s="66"/>
      <c r="URZ36" s="66"/>
      <c r="USA36" s="66"/>
      <c r="USB36" s="66"/>
      <c r="USC36" s="66"/>
      <c r="USD36" s="66"/>
      <c r="USE36" s="66"/>
      <c r="USF36" s="66"/>
      <c r="USG36" s="66"/>
      <c r="USH36" s="66"/>
      <c r="USI36" s="66"/>
      <c r="USJ36" s="66"/>
      <c r="USK36" s="66"/>
      <c r="USL36" s="66"/>
      <c r="USM36" s="66"/>
      <c r="USN36" s="66"/>
      <c r="USO36" s="66"/>
      <c r="USP36" s="66"/>
      <c r="USQ36" s="66"/>
      <c r="USR36" s="66"/>
      <c r="USS36" s="66"/>
      <c r="UST36" s="66"/>
      <c r="USU36" s="66"/>
      <c r="USV36" s="66"/>
      <c r="USW36" s="66"/>
      <c r="USX36" s="66"/>
      <c r="USY36" s="66"/>
      <c r="USZ36" s="66"/>
      <c r="UTA36" s="66"/>
      <c r="UTB36" s="66"/>
      <c r="UTC36" s="66"/>
      <c r="UTD36" s="66"/>
      <c r="UTE36" s="66"/>
      <c r="UTF36" s="66"/>
      <c r="UTG36" s="66"/>
      <c r="UTH36" s="66"/>
      <c r="UTI36" s="66"/>
      <c r="UTJ36" s="66"/>
      <c r="UTK36" s="66"/>
      <c r="UTL36" s="66"/>
      <c r="UTM36" s="66"/>
      <c r="UTN36" s="66"/>
      <c r="UTO36" s="66"/>
      <c r="UTP36" s="66"/>
      <c r="UTQ36" s="66"/>
      <c r="UTR36" s="66"/>
      <c r="UTS36" s="66"/>
      <c r="UTT36" s="66"/>
      <c r="UTU36" s="66"/>
      <c r="UTV36" s="66"/>
      <c r="UTW36" s="66"/>
      <c r="UTX36" s="66"/>
      <c r="UTY36" s="66"/>
      <c r="UTZ36" s="66"/>
      <c r="UUA36" s="66"/>
      <c r="UUB36" s="66"/>
      <c r="UUC36" s="66"/>
      <c r="UUD36" s="66"/>
      <c r="UUE36" s="66"/>
      <c r="UUF36" s="66"/>
      <c r="UUG36" s="66"/>
      <c r="UUH36" s="66"/>
      <c r="UUI36" s="66"/>
      <c r="UUJ36" s="66"/>
      <c r="UUK36" s="66"/>
      <c r="UUL36" s="66"/>
      <c r="UUM36" s="66"/>
      <c r="UUN36" s="66"/>
      <c r="UUO36" s="66"/>
      <c r="UUP36" s="66"/>
      <c r="UUQ36" s="66"/>
      <c r="UUR36" s="66"/>
      <c r="UUS36" s="66"/>
      <c r="UUT36" s="66"/>
      <c r="UUU36" s="66"/>
      <c r="UUV36" s="66"/>
      <c r="UUW36" s="66"/>
      <c r="UUX36" s="66"/>
      <c r="UUY36" s="66"/>
      <c r="UUZ36" s="66"/>
      <c r="UVA36" s="66"/>
      <c r="UVB36" s="66"/>
      <c r="UVC36" s="66"/>
      <c r="UVD36" s="66"/>
      <c r="UVE36" s="66"/>
      <c r="UVF36" s="66"/>
      <c r="UVG36" s="66"/>
      <c r="UVH36" s="66"/>
      <c r="UVI36" s="66"/>
      <c r="UVJ36" s="66"/>
      <c r="UVK36" s="66"/>
      <c r="UVL36" s="66"/>
      <c r="UVM36" s="66"/>
      <c r="UVN36" s="66"/>
      <c r="UVO36" s="66"/>
      <c r="UVP36" s="66"/>
      <c r="UVQ36" s="66"/>
      <c r="UVR36" s="66"/>
      <c r="UVS36" s="66"/>
      <c r="UVT36" s="66"/>
      <c r="UVU36" s="66"/>
      <c r="UVV36" s="66"/>
      <c r="UVW36" s="66"/>
      <c r="UVX36" s="66"/>
      <c r="UVY36" s="66"/>
      <c r="UVZ36" s="66"/>
      <c r="UWA36" s="66"/>
      <c r="UWB36" s="66"/>
      <c r="UWC36" s="66"/>
      <c r="UWD36" s="66"/>
      <c r="UWE36" s="66"/>
      <c r="UWF36" s="66"/>
      <c r="UWG36" s="66"/>
      <c r="UWH36" s="66"/>
      <c r="UWI36" s="66"/>
      <c r="UWJ36" s="66"/>
      <c r="UWK36" s="66"/>
      <c r="UWL36" s="66"/>
      <c r="UWM36" s="66"/>
      <c r="UWN36" s="66"/>
      <c r="UWO36" s="66"/>
      <c r="UWP36" s="66"/>
      <c r="UWQ36" s="66"/>
      <c r="UWR36" s="66"/>
      <c r="UWS36" s="66"/>
      <c r="UWT36" s="66"/>
      <c r="UWU36" s="66"/>
      <c r="UWV36" s="66"/>
      <c r="UWW36" s="66"/>
      <c r="UWX36" s="66"/>
      <c r="UWY36" s="66"/>
      <c r="UWZ36" s="66"/>
      <c r="UXA36" s="66"/>
      <c r="UXB36" s="66"/>
      <c r="UXC36" s="66"/>
      <c r="UXD36" s="66"/>
      <c r="UXE36" s="66"/>
      <c r="UXF36" s="66"/>
      <c r="UXG36" s="66"/>
      <c r="UXH36" s="66"/>
      <c r="UXI36" s="66"/>
      <c r="UXJ36" s="66"/>
      <c r="UXK36" s="66"/>
      <c r="UXL36" s="66"/>
      <c r="UXM36" s="66"/>
      <c r="UXN36" s="66"/>
      <c r="UXO36" s="66"/>
      <c r="UXP36" s="66"/>
      <c r="UXQ36" s="66"/>
      <c r="UXR36" s="66"/>
      <c r="UXS36" s="66"/>
      <c r="UXT36" s="66"/>
      <c r="UXU36" s="66"/>
      <c r="UXV36" s="66"/>
      <c r="UXW36" s="66"/>
      <c r="UXX36" s="66"/>
      <c r="UXY36" s="66"/>
      <c r="UXZ36" s="66"/>
      <c r="UYA36" s="66"/>
      <c r="UYB36" s="66"/>
      <c r="UYC36" s="66"/>
      <c r="UYD36" s="66"/>
      <c r="UYE36" s="66"/>
      <c r="UYF36" s="66"/>
      <c r="UYG36" s="66"/>
      <c r="UYH36" s="66"/>
      <c r="UYI36" s="66"/>
      <c r="UYJ36" s="66"/>
      <c r="UYK36" s="66"/>
      <c r="UYL36" s="66"/>
      <c r="UYM36" s="66"/>
      <c r="UYN36" s="66"/>
      <c r="UYO36" s="66"/>
      <c r="UYP36" s="66"/>
      <c r="UYQ36" s="66"/>
      <c r="UYR36" s="66"/>
      <c r="UYS36" s="66"/>
      <c r="UYT36" s="66"/>
      <c r="UYU36" s="66"/>
      <c r="UYV36" s="66"/>
      <c r="UYW36" s="66"/>
      <c r="UYX36" s="66"/>
      <c r="UYY36" s="66"/>
      <c r="UYZ36" s="66"/>
      <c r="UZA36" s="66"/>
      <c r="UZB36" s="66"/>
      <c r="UZC36" s="66"/>
      <c r="UZD36" s="66"/>
      <c r="UZE36" s="66"/>
      <c r="UZF36" s="66"/>
      <c r="UZG36" s="66"/>
      <c r="UZH36" s="66"/>
      <c r="UZI36" s="66"/>
      <c r="UZJ36" s="66"/>
      <c r="UZK36" s="66"/>
      <c r="UZL36" s="66"/>
      <c r="UZM36" s="66"/>
      <c r="UZN36" s="66"/>
      <c r="UZO36" s="66"/>
      <c r="UZP36" s="66"/>
      <c r="UZQ36" s="66"/>
      <c r="UZR36" s="66"/>
      <c r="UZS36" s="66"/>
      <c r="UZT36" s="66"/>
      <c r="UZU36" s="66"/>
      <c r="UZV36" s="66"/>
      <c r="UZW36" s="66"/>
      <c r="UZX36" s="66"/>
      <c r="UZY36" s="66"/>
      <c r="UZZ36" s="66"/>
      <c r="VAA36" s="66"/>
      <c r="VAB36" s="66"/>
      <c r="VAC36" s="66"/>
      <c r="VAD36" s="66"/>
      <c r="VAE36" s="66"/>
      <c r="VAF36" s="66"/>
      <c r="VAG36" s="66"/>
      <c r="VAH36" s="66"/>
      <c r="VAI36" s="66"/>
      <c r="VAJ36" s="66"/>
      <c r="VAK36" s="66"/>
      <c r="VAL36" s="66"/>
      <c r="VAM36" s="66"/>
      <c r="VAN36" s="66"/>
      <c r="VAO36" s="66"/>
      <c r="VAP36" s="66"/>
      <c r="VAQ36" s="66"/>
      <c r="VAR36" s="66"/>
      <c r="VAS36" s="66"/>
      <c r="VAT36" s="66"/>
      <c r="VAU36" s="66"/>
      <c r="VAV36" s="66"/>
      <c r="VAW36" s="66"/>
      <c r="VAX36" s="66"/>
      <c r="VAY36" s="66"/>
      <c r="VAZ36" s="66"/>
      <c r="VBA36" s="66"/>
      <c r="VBB36" s="66"/>
      <c r="VBC36" s="66"/>
      <c r="VBD36" s="66"/>
      <c r="VBE36" s="66"/>
      <c r="VBF36" s="66"/>
      <c r="VBG36" s="66"/>
      <c r="VBH36" s="66"/>
      <c r="VBI36" s="66"/>
      <c r="VBJ36" s="66"/>
      <c r="VBK36" s="66"/>
      <c r="VBL36" s="66"/>
      <c r="VBM36" s="66"/>
      <c r="VBN36" s="66"/>
      <c r="VBO36" s="66"/>
      <c r="VBP36" s="66"/>
      <c r="VBQ36" s="66"/>
      <c r="VBR36" s="66"/>
      <c r="VBS36" s="66"/>
      <c r="VBT36" s="66"/>
      <c r="VBU36" s="66"/>
      <c r="VBV36" s="66"/>
      <c r="VBW36" s="66"/>
      <c r="VBX36" s="66"/>
      <c r="VBY36" s="66"/>
      <c r="VBZ36" s="66"/>
      <c r="VCA36" s="66"/>
      <c r="VCB36" s="66"/>
      <c r="VCC36" s="66"/>
      <c r="VCD36" s="66"/>
      <c r="VCE36" s="66"/>
      <c r="VCF36" s="66"/>
      <c r="VCG36" s="66"/>
      <c r="VCH36" s="66"/>
      <c r="VCI36" s="66"/>
      <c r="VCJ36" s="66"/>
      <c r="VCK36" s="66"/>
      <c r="VCL36" s="66"/>
      <c r="VCM36" s="66"/>
      <c r="VCN36" s="66"/>
      <c r="VCO36" s="66"/>
      <c r="VCP36" s="66"/>
      <c r="VCQ36" s="66"/>
      <c r="VCR36" s="66"/>
      <c r="VCS36" s="66"/>
      <c r="VCT36" s="66"/>
      <c r="VCU36" s="66"/>
      <c r="VCV36" s="66"/>
      <c r="VCW36" s="66"/>
      <c r="VCX36" s="66"/>
      <c r="VCY36" s="66"/>
      <c r="VCZ36" s="66"/>
      <c r="VDA36" s="66"/>
      <c r="VDB36" s="66"/>
      <c r="VDC36" s="66"/>
      <c r="VDD36" s="66"/>
      <c r="VDE36" s="66"/>
      <c r="VDF36" s="66"/>
      <c r="VDG36" s="66"/>
      <c r="VDH36" s="66"/>
      <c r="VDI36" s="66"/>
      <c r="VDJ36" s="66"/>
      <c r="VDK36" s="66"/>
      <c r="VDL36" s="66"/>
      <c r="VDM36" s="66"/>
      <c r="VDN36" s="66"/>
      <c r="VDO36" s="66"/>
      <c r="VDP36" s="66"/>
      <c r="VDQ36" s="66"/>
      <c r="VDR36" s="66"/>
      <c r="VDS36" s="66"/>
      <c r="VDT36" s="66"/>
      <c r="VDU36" s="66"/>
      <c r="VDV36" s="66"/>
      <c r="VDW36" s="66"/>
      <c r="VDX36" s="66"/>
      <c r="VDY36" s="66"/>
      <c r="VDZ36" s="66"/>
      <c r="VEA36" s="66"/>
      <c r="VEB36" s="66"/>
      <c r="VEC36" s="66"/>
      <c r="VED36" s="66"/>
      <c r="VEE36" s="66"/>
      <c r="VEF36" s="66"/>
      <c r="VEG36" s="66"/>
      <c r="VEH36" s="66"/>
      <c r="VEI36" s="66"/>
      <c r="VEJ36" s="66"/>
      <c r="VEK36" s="66"/>
      <c r="VEL36" s="66"/>
      <c r="VEM36" s="66"/>
      <c r="VEN36" s="66"/>
      <c r="VEO36" s="66"/>
      <c r="VEP36" s="66"/>
      <c r="VEQ36" s="66"/>
      <c r="VER36" s="66"/>
      <c r="VES36" s="66"/>
      <c r="VET36" s="66"/>
      <c r="VEU36" s="66"/>
      <c r="VEV36" s="66"/>
      <c r="VEW36" s="66"/>
      <c r="VEX36" s="66"/>
      <c r="VEY36" s="66"/>
      <c r="VEZ36" s="66"/>
      <c r="VFA36" s="66"/>
      <c r="VFB36" s="66"/>
      <c r="VFC36" s="66"/>
      <c r="VFD36" s="66"/>
      <c r="VFE36" s="66"/>
      <c r="VFF36" s="66"/>
      <c r="VFG36" s="66"/>
      <c r="VFH36" s="66"/>
      <c r="VFI36" s="66"/>
      <c r="VFJ36" s="66"/>
      <c r="VFK36" s="66"/>
      <c r="VFL36" s="66"/>
      <c r="VFM36" s="66"/>
      <c r="VFN36" s="66"/>
      <c r="VFO36" s="66"/>
      <c r="VFP36" s="66"/>
      <c r="VFQ36" s="66"/>
      <c r="VFR36" s="66"/>
      <c r="VFS36" s="66"/>
      <c r="VFT36" s="66"/>
      <c r="VFU36" s="66"/>
      <c r="VFV36" s="66"/>
      <c r="VFW36" s="66"/>
      <c r="VFX36" s="66"/>
      <c r="VFY36" s="66"/>
      <c r="VFZ36" s="66"/>
      <c r="VGA36" s="66"/>
      <c r="VGB36" s="66"/>
      <c r="VGC36" s="66"/>
      <c r="VGD36" s="66"/>
      <c r="VGE36" s="66"/>
      <c r="VGF36" s="66"/>
      <c r="VGG36" s="66"/>
      <c r="VGH36" s="66"/>
      <c r="VGI36" s="66"/>
      <c r="VGJ36" s="66"/>
      <c r="VGK36" s="66"/>
      <c r="VGL36" s="66"/>
      <c r="VGM36" s="66"/>
      <c r="VGN36" s="66"/>
      <c r="VGO36" s="66"/>
      <c r="VGP36" s="66"/>
      <c r="VGQ36" s="66"/>
      <c r="VGR36" s="66"/>
      <c r="VGS36" s="66"/>
      <c r="VGT36" s="66"/>
      <c r="VGU36" s="66"/>
      <c r="VGV36" s="66"/>
      <c r="VGW36" s="66"/>
      <c r="VGX36" s="66"/>
      <c r="VGY36" s="66"/>
      <c r="VGZ36" s="66"/>
      <c r="VHA36" s="66"/>
      <c r="VHB36" s="66"/>
      <c r="VHC36" s="66"/>
      <c r="VHD36" s="66"/>
      <c r="VHE36" s="66"/>
      <c r="VHF36" s="66"/>
      <c r="VHG36" s="66"/>
      <c r="VHH36" s="66"/>
      <c r="VHI36" s="66"/>
      <c r="VHJ36" s="66"/>
      <c r="VHK36" s="66"/>
      <c r="VHL36" s="66"/>
      <c r="VHM36" s="66"/>
      <c r="VHN36" s="66"/>
      <c r="VHO36" s="66"/>
      <c r="VHP36" s="66"/>
      <c r="VHQ36" s="66"/>
      <c r="VHR36" s="66"/>
      <c r="VHS36" s="66"/>
      <c r="VHT36" s="66"/>
      <c r="VHU36" s="66"/>
      <c r="VHV36" s="66"/>
      <c r="VHW36" s="66"/>
      <c r="VHX36" s="66"/>
      <c r="VHY36" s="66"/>
      <c r="VHZ36" s="66"/>
      <c r="VIA36" s="66"/>
      <c r="VIB36" s="66"/>
      <c r="VIC36" s="66"/>
      <c r="VID36" s="66"/>
      <c r="VIE36" s="66"/>
      <c r="VIF36" s="66"/>
      <c r="VIG36" s="66"/>
      <c r="VIH36" s="66"/>
      <c r="VII36" s="66"/>
      <c r="VIJ36" s="66"/>
      <c r="VIK36" s="66"/>
      <c r="VIL36" s="66"/>
      <c r="VIM36" s="66"/>
      <c r="VIN36" s="66"/>
      <c r="VIO36" s="66"/>
      <c r="VIP36" s="66"/>
      <c r="VIQ36" s="66"/>
      <c r="VIR36" s="66"/>
      <c r="VIS36" s="66"/>
      <c r="VIT36" s="66"/>
      <c r="VIU36" s="66"/>
      <c r="VIV36" s="66"/>
      <c r="VIW36" s="66"/>
      <c r="VIX36" s="66"/>
      <c r="VIY36" s="66"/>
      <c r="VIZ36" s="66"/>
      <c r="VJA36" s="66"/>
      <c r="VJB36" s="66"/>
      <c r="VJC36" s="66"/>
      <c r="VJD36" s="66"/>
      <c r="VJE36" s="66"/>
      <c r="VJF36" s="66"/>
      <c r="VJG36" s="66"/>
      <c r="VJH36" s="66"/>
      <c r="VJI36" s="66"/>
      <c r="VJJ36" s="66"/>
      <c r="VJK36" s="66"/>
      <c r="VJL36" s="66"/>
      <c r="VJM36" s="66"/>
      <c r="VJN36" s="66"/>
      <c r="VJO36" s="66"/>
      <c r="VJP36" s="66"/>
      <c r="VJQ36" s="66"/>
      <c r="VJR36" s="66"/>
      <c r="VJS36" s="66"/>
      <c r="VJT36" s="66"/>
      <c r="VJU36" s="66"/>
      <c r="VJV36" s="66"/>
      <c r="VJW36" s="66"/>
      <c r="VJX36" s="66"/>
      <c r="VJY36" s="66"/>
      <c r="VJZ36" s="66"/>
      <c r="VKA36" s="66"/>
      <c r="VKB36" s="66"/>
      <c r="VKC36" s="66"/>
      <c r="VKD36" s="66"/>
      <c r="VKE36" s="66"/>
      <c r="VKF36" s="66"/>
      <c r="VKG36" s="66"/>
      <c r="VKH36" s="66"/>
      <c r="VKI36" s="66"/>
      <c r="VKJ36" s="66"/>
      <c r="VKK36" s="66"/>
      <c r="VKL36" s="66"/>
      <c r="VKM36" s="66"/>
      <c r="VKN36" s="66"/>
      <c r="VKO36" s="66"/>
      <c r="VKP36" s="66"/>
      <c r="VKQ36" s="66"/>
      <c r="VKR36" s="66"/>
      <c r="VKS36" s="66"/>
      <c r="VKT36" s="66"/>
      <c r="VKU36" s="66"/>
      <c r="VKV36" s="66"/>
      <c r="VKW36" s="66"/>
      <c r="VKX36" s="66"/>
      <c r="VKY36" s="66"/>
      <c r="VKZ36" s="66"/>
      <c r="VLA36" s="66"/>
      <c r="VLB36" s="66"/>
      <c r="VLC36" s="66"/>
      <c r="VLD36" s="66"/>
      <c r="VLE36" s="66"/>
      <c r="VLF36" s="66"/>
      <c r="VLG36" s="66"/>
      <c r="VLH36" s="66"/>
      <c r="VLI36" s="66"/>
      <c r="VLJ36" s="66"/>
      <c r="VLK36" s="66"/>
      <c r="VLL36" s="66"/>
      <c r="VLM36" s="66"/>
      <c r="VLN36" s="66"/>
      <c r="VLO36" s="66"/>
      <c r="VLP36" s="66"/>
      <c r="VLQ36" s="66"/>
      <c r="VLR36" s="66"/>
      <c r="VLS36" s="66"/>
      <c r="VLT36" s="66"/>
      <c r="VLU36" s="66"/>
      <c r="VLV36" s="66"/>
      <c r="VLW36" s="66"/>
      <c r="VLX36" s="66"/>
      <c r="VLY36" s="66"/>
      <c r="VLZ36" s="66"/>
      <c r="VMA36" s="66"/>
      <c r="VMB36" s="66"/>
      <c r="VMC36" s="66"/>
      <c r="VMD36" s="66"/>
      <c r="VME36" s="66"/>
      <c r="VMF36" s="66"/>
      <c r="VMG36" s="66"/>
      <c r="VMH36" s="66"/>
      <c r="VMI36" s="66"/>
      <c r="VMJ36" s="66"/>
      <c r="VMK36" s="66"/>
      <c r="VML36" s="66"/>
      <c r="VMM36" s="66"/>
      <c r="VMN36" s="66"/>
      <c r="VMO36" s="66"/>
      <c r="VMP36" s="66"/>
      <c r="VMQ36" s="66"/>
      <c r="VMR36" s="66"/>
      <c r="VMS36" s="66"/>
      <c r="VMT36" s="66"/>
      <c r="VMU36" s="66"/>
      <c r="VMV36" s="66"/>
      <c r="VMW36" s="66"/>
      <c r="VMX36" s="66"/>
      <c r="VMY36" s="66"/>
      <c r="VMZ36" s="66"/>
      <c r="VNA36" s="66"/>
      <c r="VNB36" s="66"/>
      <c r="VNC36" s="66"/>
      <c r="VND36" s="66"/>
      <c r="VNE36" s="66"/>
      <c r="VNF36" s="66"/>
      <c r="VNG36" s="66"/>
      <c r="VNH36" s="66"/>
      <c r="VNI36" s="66"/>
      <c r="VNJ36" s="66"/>
      <c r="VNK36" s="66"/>
      <c r="VNL36" s="66"/>
      <c r="VNM36" s="66"/>
      <c r="VNN36" s="66"/>
      <c r="VNO36" s="66"/>
      <c r="VNP36" s="66"/>
      <c r="VNQ36" s="66"/>
      <c r="VNR36" s="66"/>
      <c r="VNS36" s="66"/>
      <c r="VNT36" s="66"/>
      <c r="VNU36" s="66"/>
      <c r="VNV36" s="66"/>
      <c r="VNW36" s="66"/>
      <c r="VNX36" s="66"/>
      <c r="VNY36" s="66"/>
      <c r="VNZ36" s="66"/>
      <c r="VOA36" s="66"/>
      <c r="VOB36" s="66"/>
      <c r="VOC36" s="66"/>
      <c r="VOD36" s="66"/>
      <c r="VOE36" s="66"/>
      <c r="VOF36" s="66"/>
      <c r="VOG36" s="66"/>
      <c r="VOH36" s="66"/>
      <c r="VOI36" s="66"/>
      <c r="VOJ36" s="66"/>
      <c r="VOK36" s="66"/>
      <c r="VOL36" s="66"/>
      <c r="VOM36" s="66"/>
      <c r="VON36" s="66"/>
      <c r="VOO36" s="66"/>
      <c r="VOP36" s="66"/>
      <c r="VOQ36" s="66"/>
      <c r="VOR36" s="66"/>
      <c r="VOS36" s="66"/>
      <c r="VOT36" s="66"/>
      <c r="VOU36" s="66"/>
      <c r="VOV36" s="66"/>
      <c r="VOW36" s="66"/>
      <c r="VOX36" s="66"/>
      <c r="VOY36" s="66"/>
      <c r="VOZ36" s="66"/>
      <c r="VPA36" s="66"/>
      <c r="VPB36" s="66"/>
      <c r="VPC36" s="66"/>
      <c r="VPD36" s="66"/>
      <c r="VPE36" s="66"/>
      <c r="VPF36" s="66"/>
      <c r="VPG36" s="66"/>
      <c r="VPH36" s="66"/>
      <c r="VPI36" s="66"/>
      <c r="VPJ36" s="66"/>
      <c r="VPK36" s="66"/>
      <c r="VPL36" s="66"/>
      <c r="VPM36" s="66"/>
      <c r="VPN36" s="66"/>
      <c r="VPO36" s="66"/>
      <c r="VPP36" s="66"/>
      <c r="VPQ36" s="66"/>
      <c r="VPR36" s="66"/>
      <c r="VPS36" s="66"/>
      <c r="VPT36" s="66"/>
      <c r="VPU36" s="66"/>
      <c r="VPV36" s="66"/>
      <c r="VPW36" s="66"/>
      <c r="VPX36" s="66"/>
      <c r="VPY36" s="66"/>
      <c r="VPZ36" s="66"/>
      <c r="VQA36" s="66"/>
      <c r="VQB36" s="66"/>
      <c r="VQC36" s="66"/>
      <c r="VQD36" s="66"/>
      <c r="VQE36" s="66"/>
      <c r="VQF36" s="66"/>
      <c r="VQG36" s="66"/>
      <c r="VQH36" s="66"/>
      <c r="VQI36" s="66"/>
      <c r="VQJ36" s="66"/>
      <c r="VQK36" s="66"/>
      <c r="VQL36" s="66"/>
      <c r="VQM36" s="66"/>
      <c r="VQN36" s="66"/>
      <c r="VQO36" s="66"/>
      <c r="VQP36" s="66"/>
      <c r="VQQ36" s="66"/>
      <c r="VQR36" s="66"/>
      <c r="VQS36" s="66"/>
      <c r="VQT36" s="66"/>
      <c r="VQU36" s="66"/>
      <c r="VQV36" s="66"/>
      <c r="VQW36" s="66"/>
      <c r="VQX36" s="66"/>
      <c r="VQY36" s="66"/>
      <c r="VQZ36" s="66"/>
      <c r="VRA36" s="66"/>
      <c r="VRB36" s="66"/>
      <c r="VRC36" s="66"/>
      <c r="VRD36" s="66"/>
      <c r="VRE36" s="66"/>
      <c r="VRF36" s="66"/>
      <c r="VRG36" s="66"/>
      <c r="VRH36" s="66"/>
      <c r="VRI36" s="66"/>
      <c r="VRJ36" s="66"/>
      <c r="VRK36" s="66"/>
      <c r="VRL36" s="66"/>
      <c r="VRM36" s="66"/>
      <c r="VRN36" s="66"/>
      <c r="VRO36" s="66"/>
      <c r="VRP36" s="66"/>
      <c r="VRQ36" s="66"/>
      <c r="VRR36" s="66"/>
      <c r="VRS36" s="66"/>
      <c r="VRT36" s="66"/>
      <c r="VRU36" s="66"/>
      <c r="VRV36" s="66"/>
      <c r="VRW36" s="66"/>
      <c r="VRX36" s="66"/>
      <c r="VRY36" s="66"/>
      <c r="VRZ36" s="66"/>
      <c r="VSA36" s="66"/>
      <c r="VSB36" s="66"/>
      <c r="VSC36" s="66"/>
      <c r="VSD36" s="66"/>
      <c r="VSE36" s="66"/>
      <c r="VSF36" s="66"/>
      <c r="VSG36" s="66"/>
      <c r="VSH36" s="66"/>
      <c r="VSI36" s="66"/>
      <c r="VSJ36" s="66"/>
      <c r="VSK36" s="66"/>
      <c r="VSL36" s="66"/>
      <c r="VSM36" s="66"/>
      <c r="VSN36" s="66"/>
      <c r="VSO36" s="66"/>
      <c r="VSP36" s="66"/>
      <c r="VSQ36" s="66"/>
      <c r="VSR36" s="66"/>
      <c r="VSS36" s="66"/>
      <c r="VST36" s="66"/>
      <c r="VSU36" s="66"/>
      <c r="VSV36" s="66"/>
      <c r="VSW36" s="66"/>
      <c r="VSX36" s="66"/>
      <c r="VSY36" s="66"/>
      <c r="VSZ36" s="66"/>
      <c r="VTA36" s="66"/>
      <c r="VTB36" s="66"/>
      <c r="VTC36" s="66"/>
      <c r="VTD36" s="66"/>
      <c r="VTE36" s="66"/>
      <c r="VTF36" s="66"/>
      <c r="VTG36" s="66"/>
      <c r="VTH36" s="66"/>
      <c r="VTI36" s="66"/>
      <c r="VTJ36" s="66"/>
      <c r="VTK36" s="66"/>
      <c r="VTL36" s="66"/>
      <c r="VTM36" s="66"/>
      <c r="VTN36" s="66"/>
      <c r="VTO36" s="66"/>
      <c r="VTP36" s="66"/>
      <c r="VTQ36" s="66"/>
      <c r="VTR36" s="66"/>
      <c r="VTS36" s="66"/>
      <c r="VTT36" s="66"/>
      <c r="VTU36" s="66"/>
      <c r="VTV36" s="66"/>
      <c r="VTW36" s="66"/>
      <c r="VTX36" s="66"/>
      <c r="VTY36" s="66"/>
      <c r="VTZ36" s="66"/>
      <c r="VUA36" s="66"/>
      <c r="VUB36" s="66"/>
      <c r="VUC36" s="66"/>
      <c r="VUD36" s="66"/>
      <c r="VUE36" s="66"/>
      <c r="VUF36" s="66"/>
      <c r="VUG36" s="66"/>
      <c r="VUH36" s="66"/>
      <c r="VUI36" s="66"/>
      <c r="VUJ36" s="66"/>
      <c r="VUK36" s="66"/>
      <c r="VUL36" s="66"/>
      <c r="VUM36" s="66"/>
      <c r="VUN36" s="66"/>
      <c r="VUO36" s="66"/>
      <c r="VUP36" s="66"/>
      <c r="VUQ36" s="66"/>
      <c r="VUR36" s="66"/>
      <c r="VUS36" s="66"/>
      <c r="VUT36" s="66"/>
      <c r="VUU36" s="66"/>
      <c r="VUV36" s="66"/>
      <c r="VUW36" s="66"/>
      <c r="VUX36" s="66"/>
      <c r="VUY36" s="66"/>
      <c r="VUZ36" s="66"/>
      <c r="VVA36" s="66"/>
      <c r="VVB36" s="66"/>
      <c r="VVC36" s="66"/>
      <c r="VVD36" s="66"/>
      <c r="VVE36" s="66"/>
      <c r="VVF36" s="66"/>
      <c r="VVG36" s="66"/>
      <c r="VVH36" s="66"/>
      <c r="VVI36" s="66"/>
      <c r="VVJ36" s="66"/>
      <c r="VVK36" s="66"/>
      <c r="VVL36" s="66"/>
      <c r="VVM36" s="66"/>
      <c r="VVN36" s="66"/>
      <c r="VVO36" s="66"/>
      <c r="VVP36" s="66"/>
      <c r="VVQ36" s="66"/>
      <c r="VVR36" s="66"/>
      <c r="VVS36" s="66"/>
      <c r="VVT36" s="66"/>
      <c r="VVU36" s="66"/>
      <c r="VVV36" s="66"/>
      <c r="VVW36" s="66"/>
      <c r="VVX36" s="66"/>
      <c r="VVY36" s="66"/>
      <c r="VVZ36" s="66"/>
      <c r="VWA36" s="66"/>
      <c r="VWB36" s="66"/>
      <c r="VWC36" s="66"/>
      <c r="VWD36" s="66"/>
      <c r="VWE36" s="66"/>
      <c r="VWF36" s="66"/>
      <c r="VWG36" s="66"/>
      <c r="VWH36" s="66"/>
      <c r="VWI36" s="66"/>
      <c r="VWJ36" s="66"/>
      <c r="VWK36" s="66"/>
      <c r="VWL36" s="66"/>
      <c r="VWM36" s="66"/>
      <c r="VWN36" s="66"/>
      <c r="VWO36" s="66"/>
      <c r="VWP36" s="66"/>
      <c r="VWQ36" s="66"/>
      <c r="VWR36" s="66"/>
      <c r="VWS36" s="66"/>
      <c r="VWT36" s="66"/>
      <c r="VWU36" s="66"/>
      <c r="VWV36" s="66"/>
      <c r="VWW36" s="66"/>
      <c r="VWX36" s="66"/>
      <c r="VWY36" s="66"/>
      <c r="VWZ36" s="66"/>
      <c r="VXA36" s="66"/>
      <c r="VXB36" s="66"/>
      <c r="VXC36" s="66"/>
      <c r="VXD36" s="66"/>
      <c r="VXE36" s="66"/>
      <c r="VXF36" s="66"/>
      <c r="VXG36" s="66"/>
      <c r="VXH36" s="66"/>
      <c r="VXI36" s="66"/>
      <c r="VXJ36" s="66"/>
      <c r="VXK36" s="66"/>
      <c r="VXL36" s="66"/>
      <c r="VXM36" s="66"/>
      <c r="VXN36" s="66"/>
      <c r="VXO36" s="66"/>
      <c r="VXP36" s="66"/>
      <c r="VXQ36" s="66"/>
      <c r="VXR36" s="66"/>
      <c r="VXS36" s="66"/>
      <c r="VXT36" s="66"/>
      <c r="VXU36" s="66"/>
      <c r="VXV36" s="66"/>
      <c r="VXW36" s="66"/>
      <c r="VXX36" s="66"/>
      <c r="VXY36" s="66"/>
      <c r="VXZ36" s="66"/>
      <c r="VYA36" s="66"/>
      <c r="VYB36" s="66"/>
      <c r="VYC36" s="66"/>
      <c r="VYD36" s="66"/>
      <c r="VYE36" s="66"/>
      <c r="VYF36" s="66"/>
      <c r="VYG36" s="66"/>
      <c r="VYH36" s="66"/>
      <c r="VYI36" s="66"/>
      <c r="VYJ36" s="66"/>
      <c r="VYK36" s="66"/>
      <c r="VYL36" s="66"/>
      <c r="VYM36" s="66"/>
      <c r="VYN36" s="66"/>
      <c r="VYO36" s="66"/>
      <c r="VYP36" s="66"/>
      <c r="VYQ36" s="66"/>
      <c r="VYR36" s="66"/>
      <c r="VYS36" s="66"/>
      <c r="VYT36" s="66"/>
      <c r="VYU36" s="66"/>
      <c r="VYV36" s="66"/>
      <c r="VYW36" s="66"/>
      <c r="VYX36" s="66"/>
      <c r="VYY36" s="66"/>
      <c r="VYZ36" s="66"/>
      <c r="VZA36" s="66"/>
      <c r="VZB36" s="66"/>
      <c r="VZC36" s="66"/>
      <c r="VZD36" s="66"/>
      <c r="VZE36" s="66"/>
      <c r="VZF36" s="66"/>
      <c r="VZG36" s="66"/>
      <c r="VZH36" s="66"/>
      <c r="VZI36" s="66"/>
      <c r="VZJ36" s="66"/>
      <c r="VZK36" s="66"/>
      <c r="VZL36" s="66"/>
      <c r="VZM36" s="66"/>
      <c r="VZN36" s="66"/>
      <c r="VZO36" s="66"/>
      <c r="VZP36" s="66"/>
      <c r="VZQ36" s="66"/>
      <c r="VZR36" s="66"/>
      <c r="VZS36" s="66"/>
      <c r="VZT36" s="66"/>
      <c r="VZU36" s="66"/>
      <c r="VZV36" s="66"/>
      <c r="VZW36" s="66"/>
      <c r="VZX36" s="66"/>
      <c r="VZY36" s="66"/>
      <c r="VZZ36" s="66"/>
      <c r="WAA36" s="66"/>
      <c r="WAB36" s="66"/>
      <c r="WAC36" s="66"/>
      <c r="WAD36" s="66"/>
      <c r="WAE36" s="66"/>
      <c r="WAF36" s="66"/>
      <c r="WAG36" s="66"/>
      <c r="WAH36" s="66"/>
      <c r="WAI36" s="66"/>
      <c r="WAJ36" s="66"/>
      <c r="WAK36" s="66"/>
      <c r="WAL36" s="66"/>
      <c r="WAM36" s="66"/>
      <c r="WAN36" s="66"/>
      <c r="WAO36" s="66"/>
      <c r="WAP36" s="66"/>
      <c r="WAQ36" s="66"/>
      <c r="WAR36" s="66"/>
      <c r="WAS36" s="66"/>
      <c r="WAT36" s="66"/>
      <c r="WAU36" s="66"/>
      <c r="WAV36" s="66"/>
      <c r="WAW36" s="66"/>
      <c r="WAX36" s="66"/>
      <c r="WAY36" s="66"/>
      <c r="WAZ36" s="66"/>
      <c r="WBA36" s="66"/>
      <c r="WBB36" s="66"/>
      <c r="WBC36" s="66"/>
      <c r="WBD36" s="66"/>
      <c r="WBE36" s="66"/>
      <c r="WBF36" s="66"/>
      <c r="WBG36" s="66"/>
      <c r="WBH36" s="66"/>
      <c r="WBI36" s="66"/>
      <c r="WBJ36" s="66"/>
      <c r="WBK36" s="66"/>
      <c r="WBL36" s="66"/>
      <c r="WBM36" s="66"/>
      <c r="WBN36" s="66"/>
      <c r="WBO36" s="66"/>
      <c r="WBP36" s="66"/>
      <c r="WBQ36" s="66"/>
      <c r="WBR36" s="66"/>
      <c r="WBS36" s="66"/>
      <c r="WBT36" s="66"/>
      <c r="WBU36" s="66"/>
      <c r="WBV36" s="66"/>
      <c r="WBW36" s="66"/>
      <c r="WBX36" s="66"/>
      <c r="WBY36" s="66"/>
      <c r="WBZ36" s="66"/>
      <c r="WCA36" s="66"/>
      <c r="WCB36" s="66"/>
      <c r="WCC36" s="66"/>
      <c r="WCD36" s="66"/>
      <c r="WCE36" s="66"/>
      <c r="WCF36" s="66"/>
      <c r="WCG36" s="66"/>
      <c r="WCH36" s="66"/>
      <c r="WCI36" s="66"/>
      <c r="WCJ36" s="66"/>
      <c r="WCK36" s="66"/>
      <c r="WCL36" s="66"/>
      <c r="WCM36" s="66"/>
      <c r="WCN36" s="66"/>
      <c r="WCO36" s="66"/>
      <c r="WCP36" s="66"/>
      <c r="WCQ36" s="66"/>
      <c r="WCR36" s="66"/>
      <c r="WCS36" s="66"/>
      <c r="WCT36" s="66"/>
      <c r="WCU36" s="66"/>
      <c r="WCV36" s="66"/>
      <c r="WCW36" s="66"/>
      <c r="WCX36" s="66"/>
      <c r="WCY36" s="66"/>
      <c r="WCZ36" s="66"/>
      <c r="WDA36" s="66"/>
      <c r="WDB36" s="66"/>
      <c r="WDC36" s="66"/>
      <c r="WDD36" s="66"/>
      <c r="WDE36" s="66"/>
      <c r="WDF36" s="66"/>
      <c r="WDG36" s="66"/>
      <c r="WDH36" s="66"/>
      <c r="WDI36" s="66"/>
      <c r="WDJ36" s="66"/>
      <c r="WDK36" s="66"/>
      <c r="WDL36" s="66"/>
      <c r="WDM36" s="66"/>
      <c r="WDN36" s="66"/>
      <c r="WDO36" s="66"/>
      <c r="WDP36" s="66"/>
      <c r="WDQ36" s="66"/>
      <c r="WDR36" s="66"/>
      <c r="WDS36" s="66"/>
      <c r="WDT36" s="66"/>
      <c r="WDU36" s="66"/>
      <c r="WDV36" s="66"/>
      <c r="WDW36" s="66"/>
      <c r="WDX36" s="66"/>
      <c r="WDY36" s="66"/>
      <c r="WDZ36" s="66"/>
      <c r="WEA36" s="66"/>
      <c r="WEB36" s="66"/>
      <c r="WEC36" s="66"/>
      <c r="WED36" s="66"/>
      <c r="WEE36" s="66"/>
      <c r="WEF36" s="66"/>
      <c r="WEG36" s="66"/>
      <c r="WEH36" s="66"/>
      <c r="WEI36" s="66"/>
      <c r="WEJ36" s="66"/>
      <c r="WEK36" s="66"/>
      <c r="WEL36" s="66"/>
      <c r="WEM36" s="66"/>
      <c r="WEN36" s="66"/>
      <c r="WEO36" s="66"/>
      <c r="WEP36" s="66"/>
      <c r="WEQ36" s="66"/>
      <c r="WER36" s="66"/>
      <c r="WES36" s="66"/>
      <c r="WET36" s="66"/>
      <c r="WEU36" s="66"/>
      <c r="WEV36" s="66"/>
      <c r="WEW36" s="66"/>
      <c r="WEX36" s="66"/>
      <c r="WEY36" s="66"/>
      <c r="WEZ36" s="66"/>
      <c r="WFA36" s="66"/>
      <c r="WFB36" s="66"/>
      <c r="WFC36" s="66"/>
      <c r="WFD36" s="66"/>
      <c r="WFE36" s="66"/>
      <c r="WFF36" s="66"/>
      <c r="WFG36" s="66"/>
      <c r="WFH36" s="66"/>
      <c r="WFI36" s="66"/>
      <c r="WFJ36" s="66"/>
      <c r="WFK36" s="66"/>
      <c r="WFL36" s="66"/>
      <c r="WFM36" s="66"/>
      <c r="WFN36" s="66"/>
      <c r="WFO36" s="66"/>
      <c r="WFP36" s="66"/>
      <c r="WFQ36" s="66"/>
      <c r="WFR36" s="66"/>
      <c r="WFS36" s="66"/>
      <c r="WFT36" s="66"/>
      <c r="WFU36" s="66"/>
      <c r="WFV36" s="66"/>
      <c r="WFW36" s="66"/>
      <c r="WFX36" s="66"/>
      <c r="WFY36" s="66"/>
      <c r="WFZ36" s="66"/>
      <c r="WGA36" s="66"/>
      <c r="WGB36" s="66"/>
      <c r="WGC36" s="66"/>
      <c r="WGD36" s="66"/>
      <c r="WGE36" s="66"/>
      <c r="WGF36" s="66"/>
      <c r="WGG36" s="66"/>
      <c r="WGH36" s="66"/>
      <c r="WGI36" s="66"/>
      <c r="WGJ36" s="66"/>
      <c r="WGK36" s="66"/>
      <c r="WGL36" s="66"/>
      <c r="WGM36" s="66"/>
      <c r="WGN36" s="66"/>
      <c r="WGO36" s="66"/>
      <c r="WGP36" s="66"/>
      <c r="WGQ36" s="66"/>
      <c r="WGR36" s="66"/>
      <c r="WGS36" s="66"/>
      <c r="WGT36" s="66"/>
      <c r="WGU36" s="66"/>
      <c r="WGV36" s="66"/>
      <c r="WGW36" s="66"/>
      <c r="WGX36" s="66"/>
      <c r="WGY36" s="66"/>
      <c r="WGZ36" s="66"/>
      <c r="WHA36" s="66"/>
      <c r="WHB36" s="66"/>
      <c r="WHC36" s="66"/>
      <c r="WHD36" s="66"/>
      <c r="WHE36" s="66"/>
      <c r="WHF36" s="66"/>
      <c r="WHG36" s="66"/>
      <c r="WHH36" s="66"/>
      <c r="WHI36" s="66"/>
      <c r="WHJ36" s="66"/>
      <c r="WHK36" s="66"/>
      <c r="WHL36" s="66"/>
      <c r="WHM36" s="66"/>
      <c r="WHN36" s="66"/>
      <c r="WHO36" s="66"/>
      <c r="WHP36" s="66"/>
      <c r="WHQ36" s="66"/>
      <c r="WHR36" s="66"/>
      <c r="WHS36" s="66"/>
      <c r="WHT36" s="66"/>
      <c r="WHU36" s="66"/>
      <c r="WHV36" s="66"/>
      <c r="WHW36" s="66"/>
      <c r="WHX36" s="66"/>
      <c r="WHY36" s="66"/>
      <c r="WHZ36" s="66"/>
      <c r="WIA36" s="66"/>
      <c r="WIB36" s="66"/>
      <c r="WIC36" s="66"/>
      <c r="WID36" s="66"/>
      <c r="WIE36" s="66"/>
      <c r="WIF36" s="66"/>
      <c r="WIG36" s="66"/>
      <c r="WIH36" s="66"/>
      <c r="WII36" s="66"/>
      <c r="WIJ36" s="66"/>
      <c r="WIK36" s="66"/>
      <c r="WIL36" s="66"/>
      <c r="WIM36" s="66"/>
      <c r="WIN36" s="66"/>
      <c r="WIO36" s="66"/>
      <c r="WIP36" s="66"/>
      <c r="WIQ36" s="66"/>
      <c r="WIR36" s="66"/>
      <c r="WIS36" s="66"/>
      <c r="WIT36" s="66"/>
      <c r="WIU36" s="66"/>
      <c r="WIV36" s="66"/>
      <c r="WIW36" s="66"/>
      <c r="WIX36" s="66"/>
      <c r="WIY36" s="66"/>
      <c r="WIZ36" s="66"/>
      <c r="WJA36" s="66"/>
      <c r="WJB36" s="66"/>
      <c r="WJC36" s="66"/>
      <c r="WJD36" s="66"/>
      <c r="WJE36" s="66"/>
      <c r="WJF36" s="66"/>
      <c r="WJG36" s="66"/>
      <c r="WJH36" s="66"/>
      <c r="WJI36" s="66"/>
      <c r="WJJ36" s="66"/>
      <c r="WJK36" s="66"/>
      <c r="WJL36" s="66"/>
      <c r="WJM36" s="66"/>
      <c r="WJN36" s="66"/>
      <c r="WJO36" s="66"/>
      <c r="WJP36" s="66"/>
      <c r="WJQ36" s="66"/>
      <c r="WJR36" s="66"/>
      <c r="WJS36" s="66"/>
      <c r="WJT36" s="66"/>
      <c r="WJU36" s="66"/>
      <c r="WJV36" s="66"/>
      <c r="WJW36" s="66"/>
      <c r="WJX36" s="66"/>
      <c r="WJY36" s="66"/>
      <c r="WJZ36" s="66"/>
      <c r="WKA36" s="66"/>
      <c r="WKB36" s="66"/>
      <c r="WKC36" s="66"/>
      <c r="WKD36" s="66"/>
      <c r="WKE36" s="66"/>
      <c r="WKF36" s="66"/>
      <c r="WKG36" s="66"/>
      <c r="WKH36" s="66"/>
      <c r="WKI36" s="66"/>
      <c r="WKJ36" s="66"/>
      <c r="WKK36" s="66"/>
      <c r="WKL36" s="66"/>
      <c r="WKM36" s="66"/>
      <c r="WKN36" s="66"/>
      <c r="WKO36" s="66"/>
      <c r="WKP36" s="66"/>
      <c r="WKQ36" s="66"/>
      <c r="WKR36" s="66"/>
      <c r="WKS36" s="66"/>
      <c r="WKT36" s="66"/>
      <c r="WKU36" s="66"/>
      <c r="WKV36" s="66"/>
      <c r="WKW36" s="66"/>
      <c r="WKX36" s="66"/>
      <c r="WKY36" s="66"/>
      <c r="WKZ36" s="66"/>
      <c r="WLA36" s="66"/>
      <c r="WLB36" s="66"/>
      <c r="WLC36" s="66"/>
      <c r="WLD36" s="66"/>
      <c r="WLE36" s="66"/>
      <c r="WLF36" s="66"/>
      <c r="WLG36" s="66"/>
      <c r="WLH36" s="66"/>
      <c r="WLI36" s="66"/>
      <c r="WLJ36" s="66"/>
      <c r="WLK36" s="66"/>
      <c r="WLL36" s="66"/>
      <c r="WLM36" s="66"/>
      <c r="WLN36" s="66"/>
      <c r="WLO36" s="66"/>
      <c r="WLP36" s="66"/>
      <c r="WLQ36" s="66"/>
      <c r="WLR36" s="66"/>
      <c r="WLS36" s="66"/>
      <c r="WLT36" s="66"/>
      <c r="WLU36" s="66"/>
      <c r="WLV36" s="66"/>
      <c r="WLW36" s="66"/>
      <c r="WLX36" s="66"/>
      <c r="WLY36" s="66"/>
      <c r="WLZ36" s="66"/>
      <c r="WMA36" s="66"/>
      <c r="WMB36" s="66"/>
      <c r="WMC36" s="66"/>
      <c r="WMD36" s="66"/>
      <c r="WME36" s="66"/>
      <c r="WMF36" s="66"/>
      <c r="WMG36" s="66"/>
      <c r="WMH36" s="66"/>
      <c r="WMI36" s="66"/>
      <c r="WMJ36" s="66"/>
      <c r="WMK36" s="66"/>
      <c r="WML36" s="66"/>
      <c r="WMM36" s="66"/>
      <c r="WMN36" s="66"/>
      <c r="WMO36" s="66"/>
      <c r="WMP36" s="66"/>
      <c r="WMQ36" s="66"/>
      <c r="WMR36" s="66"/>
      <c r="WMS36" s="66"/>
      <c r="WMT36" s="66"/>
      <c r="WMU36" s="66"/>
      <c r="WMV36" s="66"/>
      <c r="WMW36" s="66"/>
      <c r="WMX36" s="66"/>
      <c r="WMY36" s="66"/>
      <c r="WMZ36" s="66"/>
      <c r="WNA36" s="66"/>
      <c r="WNB36" s="66"/>
      <c r="WNC36" s="66"/>
      <c r="WND36" s="66"/>
      <c r="WNE36" s="66"/>
      <c r="WNF36" s="66"/>
      <c r="WNG36" s="66"/>
      <c r="WNH36" s="66"/>
      <c r="WNI36" s="66"/>
      <c r="WNJ36" s="66"/>
      <c r="WNK36" s="66"/>
      <c r="WNL36" s="66"/>
      <c r="WNM36" s="66"/>
      <c r="WNN36" s="66"/>
      <c r="WNO36" s="66"/>
      <c r="WNP36" s="66"/>
      <c r="WNQ36" s="66"/>
      <c r="WNR36" s="66"/>
      <c r="WNS36" s="66"/>
      <c r="WNT36" s="66"/>
      <c r="WNU36" s="66"/>
      <c r="WNV36" s="66"/>
      <c r="WNW36" s="66"/>
      <c r="WNX36" s="66"/>
      <c r="WNY36" s="66"/>
      <c r="WNZ36" s="66"/>
      <c r="WOA36" s="66"/>
      <c r="WOB36" s="66"/>
      <c r="WOC36" s="66"/>
      <c r="WOD36" s="66"/>
      <c r="WOE36" s="66"/>
      <c r="WOF36" s="66"/>
      <c r="WOG36" s="66"/>
      <c r="WOH36" s="66"/>
      <c r="WOI36" s="66"/>
      <c r="WOJ36" s="66"/>
      <c r="WOK36" s="66"/>
      <c r="WOL36" s="66"/>
      <c r="WOM36" s="66"/>
      <c r="WON36" s="66"/>
      <c r="WOO36" s="66"/>
      <c r="WOP36" s="66"/>
      <c r="WOQ36" s="66"/>
      <c r="WOR36" s="66"/>
      <c r="WOS36" s="66"/>
      <c r="WOT36" s="66"/>
      <c r="WOU36" s="66"/>
      <c r="WOV36" s="66"/>
      <c r="WOW36" s="66"/>
      <c r="WOX36" s="66"/>
      <c r="WOY36" s="66"/>
      <c r="WOZ36" s="66"/>
      <c r="WPA36" s="66"/>
      <c r="WPB36" s="66"/>
      <c r="WPC36" s="66"/>
      <c r="WPD36" s="66"/>
      <c r="WPE36" s="66"/>
      <c r="WPF36" s="66"/>
      <c r="WPG36" s="66"/>
      <c r="WPH36" s="66"/>
      <c r="WPI36" s="66"/>
      <c r="WPJ36" s="66"/>
      <c r="WPK36" s="66"/>
      <c r="WPL36" s="66"/>
      <c r="WPM36" s="66"/>
      <c r="WPN36" s="66"/>
      <c r="WPO36" s="66"/>
      <c r="WPP36" s="66"/>
      <c r="WPQ36" s="66"/>
      <c r="WPR36" s="66"/>
      <c r="WPS36" s="66"/>
      <c r="WPT36" s="66"/>
      <c r="WPU36" s="66"/>
      <c r="WPV36" s="66"/>
      <c r="WPW36" s="66"/>
      <c r="WPX36" s="66"/>
      <c r="WPY36" s="66"/>
      <c r="WPZ36" s="66"/>
      <c r="WQA36" s="66"/>
      <c r="WQB36" s="66"/>
      <c r="WQC36" s="66"/>
      <c r="WQD36" s="66"/>
      <c r="WQE36" s="66"/>
      <c r="WQF36" s="66"/>
      <c r="WQG36" s="66"/>
      <c r="WQH36" s="66"/>
      <c r="WQI36" s="66"/>
      <c r="WQJ36" s="66"/>
      <c r="WQK36" s="66"/>
      <c r="WQL36" s="66"/>
      <c r="WQM36" s="66"/>
      <c r="WQN36" s="66"/>
      <c r="WQO36" s="66"/>
      <c r="WQP36" s="66"/>
      <c r="WQQ36" s="66"/>
      <c r="WQR36" s="66"/>
      <c r="WQS36" s="66"/>
      <c r="WQT36" s="66"/>
      <c r="WQU36" s="66"/>
      <c r="WQV36" s="66"/>
      <c r="WQW36" s="66"/>
      <c r="WQX36" s="66"/>
      <c r="WQY36" s="66"/>
      <c r="WQZ36" s="66"/>
      <c r="WRA36" s="66"/>
      <c r="WRB36" s="66"/>
      <c r="WRC36" s="66"/>
      <c r="WRD36" s="66"/>
      <c r="WRE36" s="66"/>
      <c r="WRF36" s="66"/>
      <c r="WRG36" s="66"/>
      <c r="WRH36" s="66"/>
      <c r="WRI36" s="66"/>
      <c r="WRJ36" s="66"/>
      <c r="WRK36" s="66"/>
      <c r="WRL36" s="66"/>
      <c r="WRM36" s="66"/>
      <c r="WRN36" s="66"/>
      <c r="WRO36" s="66"/>
      <c r="WRP36" s="66"/>
      <c r="WRQ36" s="66"/>
      <c r="WRR36" s="66"/>
      <c r="WRS36" s="66"/>
      <c r="WRT36" s="66"/>
      <c r="WRU36" s="66"/>
      <c r="WRV36" s="66"/>
      <c r="WRW36" s="66"/>
      <c r="WRX36" s="66"/>
      <c r="WRY36" s="66"/>
      <c r="WRZ36" s="66"/>
      <c r="WSA36" s="66"/>
      <c r="WSB36" s="66"/>
      <c r="WSC36" s="66"/>
      <c r="WSD36" s="66"/>
      <c r="WSE36" s="66"/>
      <c r="WSF36" s="66"/>
      <c r="WSG36" s="66"/>
      <c r="WSH36" s="66"/>
      <c r="WSI36" s="66"/>
      <c r="WSJ36" s="66"/>
      <c r="WSK36" s="66"/>
      <c r="WSL36" s="66"/>
      <c r="WSM36" s="66"/>
      <c r="WSN36" s="66"/>
      <c r="WSO36" s="66"/>
      <c r="WSP36" s="66"/>
      <c r="WSQ36" s="66"/>
      <c r="WSR36" s="66"/>
      <c r="WSS36" s="66"/>
      <c r="WST36" s="66"/>
      <c r="WSU36" s="66"/>
      <c r="WSV36" s="66"/>
      <c r="WSW36" s="66"/>
      <c r="WSX36" s="66"/>
      <c r="WSY36" s="66"/>
      <c r="WSZ36" s="66"/>
      <c r="WTA36" s="66"/>
      <c r="WTB36" s="66"/>
      <c r="WTC36" s="66"/>
      <c r="WTD36" s="66"/>
      <c r="WTE36" s="66"/>
      <c r="WTF36" s="66"/>
      <c r="WTG36" s="66"/>
      <c r="WTH36" s="66"/>
      <c r="WTI36" s="66"/>
      <c r="WTJ36" s="66"/>
      <c r="WTK36" s="66"/>
      <c r="WTL36" s="66"/>
      <c r="WTM36" s="66"/>
      <c r="WTN36" s="66"/>
      <c r="WTO36" s="66"/>
      <c r="WTP36" s="66"/>
      <c r="WTQ36" s="66"/>
      <c r="WTR36" s="66"/>
      <c r="WTS36" s="66"/>
      <c r="WTT36" s="66"/>
      <c r="WTU36" s="66"/>
      <c r="WTV36" s="66"/>
      <c r="WTW36" s="66"/>
      <c r="WTX36" s="66"/>
      <c r="WTY36" s="66"/>
      <c r="WTZ36" s="66"/>
      <c r="WUA36" s="66"/>
      <c r="WUB36" s="66"/>
      <c r="WUC36" s="66"/>
      <c r="WUD36" s="66"/>
      <c r="WUE36" s="66"/>
      <c r="WUF36" s="66"/>
      <c r="WUG36" s="66"/>
      <c r="WUH36" s="66"/>
      <c r="WUI36" s="66"/>
      <c r="WUJ36" s="66"/>
      <c r="WUK36" s="66"/>
      <c r="WUL36" s="66"/>
      <c r="WUM36" s="66"/>
      <c r="WUN36" s="66"/>
      <c r="WUO36" s="66"/>
      <c r="WUP36" s="66"/>
      <c r="WUQ36" s="66"/>
      <c r="WUR36" s="66"/>
      <c r="WUS36" s="66"/>
      <c r="WUT36" s="66"/>
      <c r="WUU36" s="66"/>
      <c r="WUV36" s="66"/>
      <c r="WUW36" s="66"/>
      <c r="WUX36" s="66"/>
      <c r="WUY36" s="66"/>
      <c r="WUZ36" s="66"/>
      <c r="WVA36" s="66"/>
      <c r="WVB36" s="66"/>
      <c r="WVC36" s="66"/>
      <c r="WVD36" s="66"/>
      <c r="WVE36" s="66"/>
      <c r="WVF36" s="66"/>
      <c r="WVG36" s="66"/>
      <c r="WVH36" s="66"/>
      <c r="WVI36" s="66"/>
      <c r="WVJ36" s="66"/>
      <c r="WVK36" s="66"/>
      <c r="WVL36" s="66"/>
      <c r="WVM36" s="66"/>
      <c r="WVN36" s="66"/>
      <c r="WVO36" s="66"/>
      <c r="WVP36" s="66"/>
      <c r="WVQ36" s="66"/>
      <c r="WVR36" s="66"/>
      <c r="WVS36" s="66"/>
      <c r="WVT36" s="66"/>
      <c r="WVU36" s="66"/>
      <c r="WVV36" s="66"/>
      <c r="WVW36" s="66"/>
      <c r="WVX36" s="66"/>
      <c r="WVY36" s="66"/>
      <c r="WVZ36" s="66"/>
      <c r="WWA36" s="66"/>
      <c r="WWB36" s="66"/>
      <c r="WWC36" s="66"/>
      <c r="WWD36" s="66"/>
      <c r="WWE36" s="66"/>
      <c r="WWF36" s="66"/>
      <c r="WWG36" s="66"/>
      <c r="WWH36" s="66"/>
      <c r="WWI36" s="66"/>
      <c r="WWJ36" s="66"/>
      <c r="WWK36" s="66"/>
      <c r="WWL36" s="66"/>
      <c r="WWM36" s="66"/>
      <c r="WWN36" s="66"/>
      <c r="WWO36" s="66"/>
      <c r="WWP36" s="66"/>
      <c r="WWQ36" s="66"/>
      <c r="WWR36" s="66"/>
      <c r="WWS36" s="66"/>
      <c r="WWT36" s="66"/>
      <c r="WWU36" s="66"/>
      <c r="WWV36" s="66"/>
      <c r="WWW36" s="66"/>
      <c r="WWX36" s="66"/>
      <c r="WWY36" s="66"/>
      <c r="WWZ36" s="66"/>
      <c r="WXA36" s="66"/>
      <c r="WXB36" s="66"/>
      <c r="WXC36" s="66"/>
      <c r="WXD36" s="66"/>
      <c r="WXE36" s="66"/>
      <c r="WXF36" s="66"/>
      <c r="WXG36" s="66"/>
      <c r="WXH36" s="66"/>
      <c r="WXI36" s="66"/>
      <c r="WXJ36" s="66"/>
      <c r="WXK36" s="66"/>
      <c r="WXL36" s="66"/>
      <c r="WXM36" s="66"/>
      <c r="WXN36" s="66"/>
      <c r="WXO36" s="66"/>
      <c r="WXP36" s="66"/>
      <c r="WXQ36" s="66"/>
      <c r="WXR36" s="66"/>
      <c r="WXS36" s="66"/>
      <c r="WXT36" s="66"/>
      <c r="WXU36" s="66"/>
      <c r="WXV36" s="66"/>
      <c r="WXW36" s="66"/>
      <c r="WXX36" s="66"/>
      <c r="WXY36" s="66"/>
      <c r="WXZ36" s="66"/>
      <c r="WYA36" s="66"/>
      <c r="WYB36" s="66"/>
      <c r="WYC36" s="66"/>
      <c r="WYD36" s="66"/>
      <c r="WYE36" s="66"/>
      <c r="WYF36" s="66"/>
      <c r="WYG36" s="66"/>
      <c r="WYH36" s="66"/>
      <c r="WYI36" s="66"/>
      <c r="WYJ36" s="66"/>
      <c r="WYK36" s="66"/>
      <c r="WYL36" s="66"/>
      <c r="WYM36" s="66"/>
      <c r="WYN36" s="66"/>
      <c r="WYO36" s="66"/>
      <c r="WYP36" s="66"/>
      <c r="WYQ36" s="66"/>
      <c r="WYR36" s="66"/>
      <c r="WYS36" s="66"/>
      <c r="WYT36" s="66"/>
      <c r="WYU36" s="66"/>
      <c r="WYV36" s="66"/>
      <c r="WYW36" s="66"/>
      <c r="WYX36" s="66"/>
      <c r="WYY36" s="66"/>
      <c r="WYZ36" s="66"/>
      <c r="WZA36" s="66"/>
      <c r="WZB36" s="66"/>
      <c r="WZC36" s="66"/>
      <c r="WZD36" s="66"/>
      <c r="WZE36" s="66"/>
      <c r="WZF36" s="66"/>
      <c r="WZG36" s="66"/>
      <c r="WZH36" s="66"/>
      <c r="WZI36" s="66"/>
      <c r="WZJ36" s="66"/>
      <c r="WZK36" s="66"/>
      <c r="WZL36" s="66"/>
      <c r="WZM36" s="66"/>
      <c r="WZN36" s="66"/>
      <c r="WZO36" s="66"/>
      <c r="WZP36" s="66"/>
      <c r="WZQ36" s="66"/>
      <c r="WZR36" s="66"/>
      <c r="WZS36" s="66"/>
      <c r="WZT36" s="66"/>
      <c r="WZU36" s="66"/>
      <c r="WZV36" s="66"/>
      <c r="WZW36" s="66"/>
      <c r="WZX36" s="66"/>
      <c r="WZY36" s="66"/>
      <c r="WZZ36" s="66"/>
      <c r="XAA36" s="66"/>
      <c r="XAB36" s="66"/>
      <c r="XAC36" s="66"/>
      <c r="XAD36" s="66"/>
      <c r="XAE36" s="66"/>
      <c r="XAF36" s="66"/>
      <c r="XAG36" s="66"/>
      <c r="XAH36" s="66"/>
      <c r="XAI36" s="66"/>
      <c r="XAJ36" s="66"/>
      <c r="XAK36" s="66"/>
      <c r="XAL36" s="66"/>
      <c r="XAM36" s="66"/>
      <c r="XAN36" s="66"/>
      <c r="XAO36" s="66"/>
      <c r="XAP36" s="66"/>
      <c r="XAQ36" s="66"/>
      <c r="XAR36" s="66"/>
      <c r="XAS36" s="66"/>
      <c r="XAT36" s="66"/>
      <c r="XAU36" s="66"/>
      <c r="XAV36" s="66"/>
      <c r="XAW36" s="66"/>
      <c r="XAX36" s="66"/>
      <c r="XAY36" s="66"/>
      <c r="XAZ36" s="66"/>
      <c r="XBA36" s="66"/>
      <c r="XBB36" s="66"/>
      <c r="XBC36" s="66"/>
      <c r="XBD36" s="66"/>
      <c r="XBE36" s="66"/>
      <c r="XBF36" s="66"/>
      <c r="XBG36" s="66"/>
      <c r="XBH36" s="66"/>
      <c r="XBI36" s="66"/>
      <c r="XBJ36" s="66"/>
      <c r="XBK36" s="66"/>
      <c r="XBL36" s="66"/>
      <c r="XBM36" s="66"/>
      <c r="XBN36" s="66"/>
      <c r="XBO36" s="66"/>
      <c r="XBP36" s="66"/>
      <c r="XBQ36" s="66"/>
      <c r="XBR36" s="66"/>
      <c r="XBS36" s="66"/>
      <c r="XBT36" s="66"/>
      <c r="XBU36" s="66"/>
      <c r="XBV36" s="66"/>
      <c r="XBW36" s="66"/>
      <c r="XBX36" s="66"/>
      <c r="XBY36" s="66"/>
      <c r="XBZ36" s="66"/>
      <c r="XCA36" s="66"/>
      <c r="XCB36" s="66"/>
      <c r="XCC36" s="66"/>
      <c r="XCD36" s="66"/>
      <c r="XCE36" s="66"/>
      <c r="XCF36" s="66"/>
      <c r="XCG36" s="66"/>
      <c r="XCH36" s="66"/>
      <c r="XCI36" s="66"/>
      <c r="XCJ36" s="66"/>
      <c r="XCK36" s="66"/>
      <c r="XCL36" s="66"/>
      <c r="XCM36" s="66"/>
      <c r="XCN36" s="66"/>
      <c r="XCO36" s="66"/>
      <c r="XCP36" s="66"/>
      <c r="XCQ36" s="66"/>
      <c r="XCR36" s="66"/>
      <c r="XCS36" s="66"/>
      <c r="XCT36" s="66"/>
      <c r="XCU36" s="66"/>
      <c r="XCV36" s="66"/>
      <c r="XCW36" s="66"/>
      <c r="XCX36" s="66"/>
      <c r="XCY36" s="66"/>
      <c r="XCZ36" s="66"/>
    </row>
    <row r="37" spans="2:16328" s="66" customFormat="1" x14ac:dyDescent="0.35">
      <c r="B37" s="67" t="s">
        <v>114</v>
      </c>
      <c r="D37" s="68">
        <f ca="1">IFERROR(D36/C36-1,"na")</f>
        <v>0.10852561590394028</v>
      </c>
      <c r="E37" s="68">
        <f t="shared" ref="E37:M37" ca="1" si="4">IFERROR(E36/D36-1,"na")</f>
        <v>0.13471809229455278</v>
      </c>
      <c r="F37" s="68">
        <f t="shared" ca="1" si="4"/>
        <v>7.9972610115351728E-2</v>
      </c>
      <c r="G37" s="68">
        <f t="shared" ca="1" si="4"/>
        <v>-6.1066537740798288E-2</v>
      </c>
      <c r="H37" s="68">
        <f t="shared" ca="1" si="4"/>
        <v>0.11003586447322378</v>
      </c>
      <c r="I37" s="68">
        <f t="shared" ca="1" si="4"/>
        <v>0.11906226342991655</v>
      </c>
      <c r="J37" s="68">
        <f t="shared" ca="1" si="4"/>
        <v>0.25213832380722279</v>
      </c>
      <c r="K37" s="68">
        <f t="shared" ca="1" si="4"/>
        <v>0.13446063911219452</v>
      </c>
      <c r="L37" s="68">
        <f t="shared" ca="1" si="4"/>
        <v>0.118349730509129</v>
      </c>
      <c r="M37" s="68">
        <f t="shared" ca="1" si="4"/>
        <v>2.684006146724971E-2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</row>
    <row r="38" spans="2:16328" x14ac:dyDescent="0.35">
      <c r="B38" t="s">
        <v>0</v>
      </c>
      <c r="C38" s="3">
        <f>+Model!S90</f>
        <v>13045.5</v>
      </c>
      <c r="D38" s="3">
        <f>+Model!T90</f>
        <v>13045.5</v>
      </c>
      <c r="E38" s="3">
        <f>+Model!U90</f>
        <v>13175.955</v>
      </c>
      <c r="F38" s="3">
        <f>+Model!V90</f>
        <v>13439.474099999999</v>
      </c>
      <c r="G38" s="3">
        <f>+Model!W90</f>
        <v>13842.658323</v>
      </c>
      <c r="H38" s="3">
        <f>+Model!X90</f>
        <v>14257.93807269</v>
      </c>
      <c r="I38" s="3">
        <f>+Model!Y90</f>
        <v>14685.6762148707</v>
      </c>
      <c r="J38" s="3">
        <f>+Model!Z90</f>
        <v>15126.246501316822</v>
      </c>
      <c r="K38" s="3">
        <f>+Model!AA90</f>
        <v>15580.033896356326</v>
      </c>
      <c r="L38" s="3">
        <f>+Model!AB90</f>
        <v>16047.434913247016</v>
      </c>
      <c r="M38" s="4">
        <f ca="1">+L38*(1+$K$20)</f>
        <v>16478.149052710254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  <c r="ACN38" s="66"/>
      <c r="ACO38" s="66"/>
      <c r="ACP38" s="66"/>
      <c r="ACQ38" s="66"/>
      <c r="ACR38" s="66"/>
      <c r="ACS38" s="66"/>
      <c r="ACT38" s="66"/>
      <c r="ACU38" s="66"/>
      <c r="ACV38" s="66"/>
      <c r="ACW38" s="66"/>
      <c r="ACX38" s="66"/>
      <c r="ACY38" s="66"/>
      <c r="ACZ38" s="66"/>
      <c r="ADA38" s="66"/>
      <c r="ADB38" s="66"/>
      <c r="ADC38" s="66"/>
      <c r="ADD38" s="66"/>
      <c r="ADE38" s="66"/>
      <c r="ADF38" s="66"/>
      <c r="ADG38" s="66"/>
      <c r="ADH38" s="66"/>
      <c r="ADI38" s="66"/>
      <c r="ADJ38" s="66"/>
      <c r="ADK38" s="66"/>
      <c r="ADL38" s="66"/>
      <c r="ADM38" s="66"/>
      <c r="ADN38" s="66"/>
      <c r="ADO38" s="66"/>
      <c r="ADP38" s="66"/>
      <c r="ADQ38" s="66"/>
      <c r="ADR38" s="66"/>
      <c r="ADS38" s="66"/>
      <c r="ADT38" s="66"/>
      <c r="ADU38" s="66"/>
      <c r="ADV38" s="66"/>
      <c r="ADW38" s="66"/>
      <c r="ADX38" s="66"/>
      <c r="ADY38" s="66"/>
      <c r="ADZ38" s="66"/>
      <c r="AEA38" s="66"/>
      <c r="AEB38" s="66"/>
      <c r="AEC38" s="66"/>
      <c r="AED38" s="66"/>
      <c r="AEE38" s="66"/>
      <c r="AEF38" s="66"/>
      <c r="AEG38" s="66"/>
      <c r="AEH38" s="66"/>
      <c r="AEI38" s="66"/>
      <c r="AEJ38" s="66"/>
      <c r="AEK38" s="66"/>
      <c r="AEL38" s="66"/>
      <c r="AEM38" s="66"/>
      <c r="AEN38" s="66"/>
      <c r="AEO38" s="66"/>
      <c r="AEP38" s="66"/>
      <c r="AEQ38" s="66"/>
      <c r="AER38" s="66"/>
      <c r="AES38" s="66"/>
      <c r="AET38" s="66"/>
      <c r="AEU38" s="66"/>
      <c r="AEV38" s="66"/>
      <c r="AEW38" s="66"/>
      <c r="AEX38" s="66"/>
      <c r="AEY38" s="66"/>
      <c r="AEZ38" s="66"/>
      <c r="AFA38" s="66"/>
      <c r="AFB38" s="66"/>
      <c r="AFC38" s="66"/>
      <c r="AFD38" s="66"/>
      <c r="AFE38" s="66"/>
      <c r="AFF38" s="66"/>
      <c r="AFG38" s="66"/>
      <c r="AFH38" s="66"/>
      <c r="AFI38" s="66"/>
      <c r="AFJ38" s="66"/>
      <c r="AFK38" s="66"/>
      <c r="AFL38" s="66"/>
      <c r="AFM38" s="66"/>
      <c r="AFN38" s="66"/>
      <c r="AFO38" s="66"/>
      <c r="AFP38" s="66"/>
      <c r="AFQ38" s="66"/>
      <c r="AFR38" s="66"/>
      <c r="AFS38" s="66"/>
      <c r="AFT38" s="66"/>
      <c r="AFU38" s="66"/>
      <c r="AFV38" s="66"/>
      <c r="AFW38" s="66"/>
      <c r="AFX38" s="66"/>
      <c r="AFY38" s="66"/>
      <c r="AFZ38" s="66"/>
      <c r="AGA38" s="66"/>
      <c r="AGB38" s="66"/>
      <c r="AGC38" s="66"/>
      <c r="AGD38" s="66"/>
      <c r="AGE38" s="66"/>
      <c r="AGF38" s="66"/>
      <c r="AGG38" s="66"/>
      <c r="AGH38" s="66"/>
      <c r="AGI38" s="66"/>
      <c r="AGJ38" s="66"/>
      <c r="AGK38" s="66"/>
      <c r="AGL38" s="66"/>
      <c r="AGM38" s="66"/>
      <c r="AGN38" s="66"/>
      <c r="AGO38" s="66"/>
      <c r="AGP38" s="66"/>
      <c r="AGQ38" s="66"/>
      <c r="AGR38" s="66"/>
      <c r="AGS38" s="66"/>
      <c r="AGT38" s="66"/>
      <c r="AGU38" s="66"/>
      <c r="AGV38" s="66"/>
      <c r="AGW38" s="66"/>
      <c r="AGX38" s="66"/>
      <c r="AGY38" s="66"/>
      <c r="AGZ38" s="66"/>
      <c r="AHA38" s="66"/>
      <c r="AHB38" s="66"/>
      <c r="AHC38" s="66"/>
      <c r="AHD38" s="66"/>
      <c r="AHE38" s="66"/>
      <c r="AHF38" s="66"/>
      <c r="AHG38" s="66"/>
      <c r="AHH38" s="66"/>
      <c r="AHI38" s="66"/>
      <c r="AHJ38" s="66"/>
      <c r="AHK38" s="66"/>
      <c r="AHL38" s="66"/>
      <c r="AHM38" s="66"/>
      <c r="AHN38" s="66"/>
      <c r="AHO38" s="66"/>
      <c r="AHP38" s="66"/>
      <c r="AHQ38" s="66"/>
      <c r="AHR38" s="66"/>
      <c r="AHS38" s="66"/>
      <c r="AHT38" s="66"/>
      <c r="AHU38" s="66"/>
      <c r="AHV38" s="66"/>
      <c r="AHW38" s="66"/>
      <c r="AHX38" s="66"/>
      <c r="AHY38" s="66"/>
      <c r="AHZ38" s="66"/>
      <c r="AIA38" s="66"/>
      <c r="AIB38" s="66"/>
      <c r="AIC38" s="66"/>
      <c r="AID38" s="66"/>
      <c r="AIE38" s="66"/>
      <c r="AIF38" s="66"/>
      <c r="AIG38" s="66"/>
      <c r="AIH38" s="66"/>
      <c r="AII38" s="66"/>
      <c r="AIJ38" s="66"/>
      <c r="AIK38" s="66"/>
      <c r="AIL38" s="66"/>
      <c r="AIM38" s="66"/>
      <c r="AIN38" s="66"/>
      <c r="AIO38" s="66"/>
      <c r="AIP38" s="66"/>
      <c r="AIQ38" s="66"/>
      <c r="AIR38" s="66"/>
      <c r="AIS38" s="66"/>
      <c r="AIT38" s="66"/>
      <c r="AIU38" s="66"/>
      <c r="AIV38" s="66"/>
      <c r="AIW38" s="66"/>
      <c r="AIX38" s="66"/>
      <c r="AIY38" s="66"/>
      <c r="AIZ38" s="66"/>
      <c r="AJA38" s="66"/>
      <c r="AJB38" s="66"/>
      <c r="AJC38" s="66"/>
      <c r="AJD38" s="66"/>
      <c r="AJE38" s="66"/>
      <c r="AJF38" s="66"/>
      <c r="AJG38" s="66"/>
      <c r="AJH38" s="66"/>
      <c r="AJI38" s="66"/>
      <c r="AJJ38" s="66"/>
      <c r="AJK38" s="66"/>
      <c r="AJL38" s="66"/>
      <c r="AJM38" s="66"/>
      <c r="AJN38" s="66"/>
      <c r="AJO38" s="66"/>
      <c r="AJP38" s="66"/>
      <c r="AJQ38" s="66"/>
      <c r="AJR38" s="66"/>
      <c r="AJS38" s="66"/>
      <c r="AJT38" s="66"/>
      <c r="AJU38" s="66"/>
      <c r="AJV38" s="66"/>
      <c r="AJW38" s="66"/>
      <c r="AJX38" s="66"/>
      <c r="AJY38" s="66"/>
      <c r="AJZ38" s="66"/>
      <c r="AKA38" s="66"/>
      <c r="AKB38" s="66"/>
      <c r="AKC38" s="66"/>
      <c r="AKD38" s="66"/>
      <c r="AKE38" s="66"/>
      <c r="AKF38" s="66"/>
      <c r="AKG38" s="66"/>
      <c r="AKH38" s="66"/>
      <c r="AKI38" s="66"/>
      <c r="AKJ38" s="66"/>
      <c r="AKK38" s="66"/>
      <c r="AKL38" s="66"/>
      <c r="AKM38" s="66"/>
      <c r="AKN38" s="66"/>
      <c r="AKO38" s="66"/>
      <c r="AKP38" s="66"/>
      <c r="AKQ38" s="66"/>
      <c r="AKR38" s="66"/>
      <c r="AKS38" s="66"/>
      <c r="AKT38" s="66"/>
      <c r="AKU38" s="66"/>
      <c r="AKV38" s="66"/>
      <c r="AKW38" s="66"/>
      <c r="AKX38" s="66"/>
      <c r="AKY38" s="66"/>
      <c r="AKZ38" s="66"/>
      <c r="ALA38" s="66"/>
      <c r="ALB38" s="66"/>
      <c r="ALC38" s="66"/>
      <c r="ALD38" s="66"/>
      <c r="ALE38" s="66"/>
      <c r="ALF38" s="66"/>
      <c r="ALG38" s="66"/>
      <c r="ALH38" s="66"/>
      <c r="ALI38" s="66"/>
      <c r="ALJ38" s="66"/>
      <c r="ALK38" s="66"/>
      <c r="ALL38" s="66"/>
      <c r="ALM38" s="66"/>
      <c r="ALN38" s="66"/>
      <c r="ALO38" s="66"/>
      <c r="ALP38" s="66"/>
      <c r="ALQ38" s="66"/>
      <c r="ALR38" s="66"/>
      <c r="ALS38" s="66"/>
      <c r="ALT38" s="66"/>
      <c r="ALU38" s="66"/>
      <c r="ALV38" s="66"/>
      <c r="ALW38" s="66"/>
      <c r="ALX38" s="66"/>
      <c r="ALY38" s="66"/>
      <c r="ALZ38" s="66"/>
      <c r="AMA38" s="66"/>
      <c r="AMB38" s="66"/>
      <c r="AMC38" s="66"/>
      <c r="AMD38" s="66"/>
      <c r="AME38" s="66"/>
      <c r="AMF38" s="66"/>
      <c r="AMG38" s="66"/>
      <c r="AMH38" s="66"/>
      <c r="AMI38" s="66"/>
      <c r="AMJ38" s="66"/>
      <c r="AMK38" s="66"/>
      <c r="AML38" s="66"/>
      <c r="AMM38" s="66"/>
      <c r="AMN38" s="66"/>
      <c r="AMO38" s="66"/>
      <c r="AMP38" s="66"/>
      <c r="AMQ38" s="66"/>
      <c r="AMR38" s="66"/>
      <c r="AMS38" s="66"/>
      <c r="AMT38" s="66"/>
      <c r="AMU38" s="66"/>
      <c r="AMV38" s="66"/>
      <c r="AMW38" s="66"/>
      <c r="AMX38" s="66"/>
      <c r="AMY38" s="66"/>
      <c r="AMZ38" s="66"/>
      <c r="ANA38" s="66"/>
      <c r="ANB38" s="66"/>
      <c r="ANC38" s="66"/>
      <c r="AND38" s="66"/>
      <c r="ANE38" s="66"/>
      <c r="ANF38" s="66"/>
      <c r="ANG38" s="66"/>
      <c r="ANH38" s="66"/>
      <c r="ANI38" s="66"/>
      <c r="ANJ38" s="66"/>
      <c r="ANK38" s="66"/>
      <c r="ANL38" s="66"/>
      <c r="ANM38" s="66"/>
      <c r="ANN38" s="66"/>
      <c r="ANO38" s="66"/>
      <c r="ANP38" s="66"/>
      <c r="ANQ38" s="66"/>
      <c r="ANR38" s="66"/>
      <c r="ANS38" s="66"/>
      <c r="ANT38" s="66"/>
      <c r="ANU38" s="66"/>
      <c r="ANV38" s="66"/>
      <c r="ANW38" s="66"/>
      <c r="ANX38" s="66"/>
      <c r="ANY38" s="66"/>
      <c r="ANZ38" s="66"/>
      <c r="AOA38" s="66"/>
      <c r="AOB38" s="66"/>
      <c r="AOC38" s="66"/>
      <c r="AOD38" s="66"/>
      <c r="AOE38" s="66"/>
      <c r="AOF38" s="66"/>
      <c r="AOG38" s="66"/>
      <c r="AOH38" s="66"/>
      <c r="AOI38" s="66"/>
      <c r="AOJ38" s="66"/>
      <c r="AOK38" s="66"/>
      <c r="AOL38" s="66"/>
      <c r="AOM38" s="66"/>
      <c r="AON38" s="66"/>
      <c r="AOO38" s="66"/>
      <c r="AOP38" s="66"/>
      <c r="AOQ38" s="66"/>
      <c r="AOR38" s="66"/>
      <c r="AOS38" s="66"/>
      <c r="AOT38" s="66"/>
      <c r="AOU38" s="66"/>
      <c r="AOV38" s="66"/>
      <c r="AOW38" s="66"/>
      <c r="AOX38" s="66"/>
      <c r="AOY38" s="66"/>
      <c r="AOZ38" s="66"/>
      <c r="APA38" s="66"/>
      <c r="APB38" s="66"/>
      <c r="APC38" s="66"/>
      <c r="APD38" s="66"/>
      <c r="APE38" s="66"/>
      <c r="APF38" s="66"/>
      <c r="APG38" s="66"/>
      <c r="APH38" s="66"/>
      <c r="API38" s="66"/>
      <c r="APJ38" s="66"/>
      <c r="APK38" s="66"/>
      <c r="APL38" s="66"/>
      <c r="APM38" s="66"/>
      <c r="APN38" s="66"/>
      <c r="APO38" s="66"/>
      <c r="APP38" s="66"/>
      <c r="APQ38" s="66"/>
      <c r="APR38" s="66"/>
      <c r="APS38" s="66"/>
      <c r="APT38" s="66"/>
      <c r="APU38" s="66"/>
      <c r="APV38" s="66"/>
      <c r="APW38" s="66"/>
      <c r="APX38" s="66"/>
      <c r="APY38" s="66"/>
      <c r="APZ38" s="66"/>
      <c r="AQA38" s="66"/>
      <c r="AQB38" s="66"/>
      <c r="AQC38" s="66"/>
      <c r="AQD38" s="66"/>
      <c r="AQE38" s="66"/>
      <c r="AQF38" s="66"/>
      <c r="AQG38" s="66"/>
      <c r="AQH38" s="66"/>
      <c r="AQI38" s="66"/>
      <c r="AQJ38" s="66"/>
      <c r="AQK38" s="66"/>
      <c r="AQL38" s="66"/>
      <c r="AQM38" s="66"/>
      <c r="AQN38" s="66"/>
      <c r="AQO38" s="66"/>
      <c r="AQP38" s="66"/>
      <c r="AQQ38" s="66"/>
      <c r="AQR38" s="66"/>
      <c r="AQS38" s="66"/>
      <c r="AQT38" s="66"/>
      <c r="AQU38" s="66"/>
      <c r="AQV38" s="66"/>
      <c r="AQW38" s="66"/>
      <c r="AQX38" s="66"/>
      <c r="AQY38" s="66"/>
      <c r="AQZ38" s="66"/>
      <c r="ARA38" s="66"/>
      <c r="ARB38" s="66"/>
      <c r="ARC38" s="66"/>
      <c r="ARD38" s="66"/>
      <c r="ARE38" s="66"/>
      <c r="ARF38" s="66"/>
      <c r="ARG38" s="66"/>
      <c r="ARH38" s="66"/>
      <c r="ARI38" s="66"/>
      <c r="ARJ38" s="66"/>
      <c r="ARK38" s="66"/>
      <c r="ARL38" s="66"/>
      <c r="ARM38" s="66"/>
      <c r="ARN38" s="66"/>
      <c r="ARO38" s="66"/>
      <c r="ARP38" s="66"/>
      <c r="ARQ38" s="66"/>
      <c r="ARR38" s="66"/>
      <c r="ARS38" s="66"/>
      <c r="ART38" s="66"/>
      <c r="ARU38" s="66"/>
      <c r="ARV38" s="66"/>
      <c r="ARW38" s="66"/>
      <c r="ARX38" s="66"/>
      <c r="ARY38" s="66"/>
      <c r="ARZ38" s="66"/>
      <c r="ASA38" s="66"/>
      <c r="ASB38" s="66"/>
      <c r="ASC38" s="66"/>
      <c r="ASD38" s="66"/>
      <c r="ASE38" s="66"/>
      <c r="ASF38" s="66"/>
      <c r="ASG38" s="66"/>
      <c r="ASH38" s="66"/>
      <c r="ASI38" s="66"/>
      <c r="ASJ38" s="66"/>
      <c r="ASK38" s="66"/>
      <c r="ASL38" s="66"/>
      <c r="ASM38" s="66"/>
      <c r="ASN38" s="66"/>
      <c r="ASO38" s="66"/>
      <c r="ASP38" s="66"/>
      <c r="ASQ38" s="66"/>
      <c r="ASR38" s="66"/>
      <c r="ASS38" s="66"/>
      <c r="AST38" s="66"/>
      <c r="ASU38" s="66"/>
      <c r="ASV38" s="66"/>
      <c r="ASW38" s="66"/>
      <c r="ASX38" s="66"/>
      <c r="ASY38" s="66"/>
      <c r="ASZ38" s="66"/>
      <c r="ATA38" s="66"/>
      <c r="ATB38" s="66"/>
      <c r="ATC38" s="66"/>
      <c r="ATD38" s="66"/>
      <c r="ATE38" s="66"/>
      <c r="ATF38" s="66"/>
      <c r="ATG38" s="66"/>
      <c r="ATH38" s="66"/>
      <c r="ATI38" s="66"/>
      <c r="ATJ38" s="66"/>
      <c r="ATK38" s="66"/>
      <c r="ATL38" s="66"/>
      <c r="ATM38" s="66"/>
      <c r="ATN38" s="66"/>
      <c r="ATO38" s="66"/>
      <c r="ATP38" s="66"/>
      <c r="ATQ38" s="66"/>
      <c r="ATR38" s="66"/>
      <c r="ATS38" s="66"/>
      <c r="ATT38" s="66"/>
      <c r="ATU38" s="66"/>
      <c r="ATV38" s="66"/>
      <c r="ATW38" s="66"/>
      <c r="ATX38" s="66"/>
      <c r="ATY38" s="66"/>
      <c r="ATZ38" s="66"/>
      <c r="AUA38" s="66"/>
      <c r="AUB38" s="66"/>
      <c r="AUC38" s="66"/>
      <c r="AUD38" s="66"/>
      <c r="AUE38" s="66"/>
      <c r="AUF38" s="66"/>
      <c r="AUG38" s="66"/>
      <c r="AUH38" s="66"/>
      <c r="AUI38" s="66"/>
      <c r="AUJ38" s="66"/>
      <c r="AUK38" s="66"/>
      <c r="AUL38" s="66"/>
      <c r="AUM38" s="66"/>
      <c r="AUN38" s="66"/>
      <c r="AUO38" s="66"/>
      <c r="AUP38" s="66"/>
      <c r="AUQ38" s="66"/>
      <c r="AUR38" s="66"/>
      <c r="AUS38" s="66"/>
      <c r="AUT38" s="66"/>
      <c r="AUU38" s="66"/>
      <c r="AUV38" s="66"/>
      <c r="AUW38" s="66"/>
      <c r="AUX38" s="66"/>
      <c r="AUY38" s="66"/>
      <c r="AUZ38" s="66"/>
      <c r="AVA38" s="66"/>
      <c r="AVB38" s="66"/>
      <c r="AVC38" s="66"/>
      <c r="AVD38" s="66"/>
      <c r="AVE38" s="66"/>
      <c r="AVF38" s="66"/>
      <c r="AVG38" s="66"/>
      <c r="AVH38" s="66"/>
      <c r="AVI38" s="66"/>
      <c r="AVJ38" s="66"/>
      <c r="AVK38" s="66"/>
      <c r="AVL38" s="66"/>
      <c r="AVM38" s="66"/>
      <c r="AVN38" s="66"/>
      <c r="AVO38" s="66"/>
      <c r="AVP38" s="66"/>
      <c r="AVQ38" s="66"/>
      <c r="AVR38" s="66"/>
      <c r="AVS38" s="66"/>
      <c r="AVT38" s="66"/>
      <c r="AVU38" s="66"/>
      <c r="AVV38" s="66"/>
      <c r="AVW38" s="66"/>
      <c r="AVX38" s="66"/>
      <c r="AVY38" s="66"/>
      <c r="AVZ38" s="66"/>
      <c r="AWA38" s="66"/>
      <c r="AWB38" s="66"/>
      <c r="AWC38" s="66"/>
      <c r="AWD38" s="66"/>
      <c r="AWE38" s="66"/>
      <c r="AWF38" s="66"/>
      <c r="AWG38" s="66"/>
      <c r="AWH38" s="66"/>
      <c r="AWI38" s="66"/>
      <c r="AWJ38" s="66"/>
      <c r="AWK38" s="66"/>
      <c r="AWL38" s="66"/>
      <c r="AWM38" s="66"/>
      <c r="AWN38" s="66"/>
      <c r="AWO38" s="66"/>
      <c r="AWP38" s="66"/>
      <c r="AWQ38" s="66"/>
      <c r="AWR38" s="66"/>
      <c r="AWS38" s="66"/>
      <c r="AWT38" s="66"/>
      <c r="AWU38" s="66"/>
      <c r="AWV38" s="66"/>
      <c r="AWW38" s="66"/>
      <c r="AWX38" s="66"/>
      <c r="AWY38" s="66"/>
      <c r="AWZ38" s="66"/>
      <c r="AXA38" s="66"/>
      <c r="AXB38" s="66"/>
      <c r="AXC38" s="66"/>
      <c r="AXD38" s="66"/>
      <c r="AXE38" s="66"/>
      <c r="AXF38" s="66"/>
      <c r="AXG38" s="66"/>
      <c r="AXH38" s="66"/>
      <c r="AXI38" s="66"/>
      <c r="AXJ38" s="66"/>
      <c r="AXK38" s="66"/>
      <c r="AXL38" s="66"/>
      <c r="AXM38" s="66"/>
      <c r="AXN38" s="66"/>
      <c r="AXO38" s="66"/>
      <c r="AXP38" s="66"/>
      <c r="AXQ38" s="66"/>
      <c r="AXR38" s="66"/>
      <c r="AXS38" s="66"/>
      <c r="AXT38" s="66"/>
      <c r="AXU38" s="66"/>
      <c r="AXV38" s="66"/>
      <c r="AXW38" s="66"/>
      <c r="AXX38" s="66"/>
      <c r="AXY38" s="66"/>
      <c r="AXZ38" s="66"/>
      <c r="AYA38" s="66"/>
      <c r="AYB38" s="66"/>
      <c r="AYC38" s="66"/>
      <c r="AYD38" s="66"/>
      <c r="AYE38" s="66"/>
      <c r="AYF38" s="66"/>
      <c r="AYG38" s="66"/>
      <c r="AYH38" s="66"/>
      <c r="AYI38" s="66"/>
      <c r="AYJ38" s="66"/>
      <c r="AYK38" s="66"/>
      <c r="AYL38" s="66"/>
      <c r="AYM38" s="66"/>
      <c r="AYN38" s="66"/>
      <c r="AYO38" s="66"/>
      <c r="AYP38" s="66"/>
      <c r="AYQ38" s="66"/>
      <c r="AYR38" s="66"/>
      <c r="AYS38" s="66"/>
      <c r="AYT38" s="66"/>
      <c r="AYU38" s="66"/>
      <c r="AYV38" s="66"/>
      <c r="AYW38" s="66"/>
      <c r="AYX38" s="66"/>
      <c r="AYY38" s="66"/>
      <c r="AYZ38" s="66"/>
      <c r="AZA38" s="66"/>
      <c r="AZB38" s="66"/>
      <c r="AZC38" s="66"/>
      <c r="AZD38" s="66"/>
      <c r="AZE38" s="66"/>
      <c r="AZF38" s="66"/>
      <c r="AZG38" s="66"/>
      <c r="AZH38" s="66"/>
      <c r="AZI38" s="66"/>
      <c r="AZJ38" s="66"/>
      <c r="AZK38" s="66"/>
      <c r="AZL38" s="66"/>
      <c r="AZM38" s="66"/>
      <c r="AZN38" s="66"/>
      <c r="AZO38" s="66"/>
      <c r="AZP38" s="66"/>
      <c r="AZQ38" s="66"/>
      <c r="AZR38" s="66"/>
      <c r="AZS38" s="66"/>
      <c r="AZT38" s="66"/>
      <c r="AZU38" s="66"/>
      <c r="AZV38" s="66"/>
      <c r="AZW38" s="66"/>
      <c r="AZX38" s="66"/>
      <c r="AZY38" s="66"/>
      <c r="AZZ38" s="66"/>
      <c r="BAA38" s="66"/>
      <c r="BAB38" s="66"/>
      <c r="BAC38" s="66"/>
      <c r="BAD38" s="66"/>
      <c r="BAE38" s="66"/>
      <c r="BAF38" s="66"/>
      <c r="BAG38" s="66"/>
      <c r="BAH38" s="66"/>
      <c r="BAI38" s="66"/>
      <c r="BAJ38" s="66"/>
      <c r="BAK38" s="66"/>
      <c r="BAL38" s="66"/>
      <c r="BAM38" s="66"/>
      <c r="BAN38" s="66"/>
      <c r="BAO38" s="66"/>
      <c r="BAP38" s="66"/>
      <c r="BAQ38" s="66"/>
      <c r="BAR38" s="66"/>
      <c r="BAS38" s="66"/>
      <c r="BAT38" s="66"/>
      <c r="BAU38" s="66"/>
      <c r="BAV38" s="66"/>
      <c r="BAW38" s="66"/>
      <c r="BAX38" s="66"/>
      <c r="BAY38" s="66"/>
      <c r="BAZ38" s="66"/>
      <c r="BBA38" s="66"/>
      <c r="BBB38" s="66"/>
      <c r="BBC38" s="66"/>
      <c r="BBD38" s="66"/>
      <c r="BBE38" s="66"/>
      <c r="BBF38" s="66"/>
      <c r="BBG38" s="66"/>
      <c r="BBH38" s="66"/>
      <c r="BBI38" s="66"/>
      <c r="BBJ38" s="66"/>
      <c r="BBK38" s="66"/>
      <c r="BBL38" s="66"/>
      <c r="BBM38" s="66"/>
      <c r="BBN38" s="66"/>
      <c r="BBO38" s="66"/>
      <c r="BBP38" s="66"/>
      <c r="BBQ38" s="66"/>
      <c r="BBR38" s="66"/>
      <c r="BBS38" s="66"/>
      <c r="BBT38" s="66"/>
      <c r="BBU38" s="66"/>
      <c r="BBV38" s="66"/>
      <c r="BBW38" s="66"/>
      <c r="BBX38" s="66"/>
      <c r="BBY38" s="66"/>
      <c r="BBZ38" s="66"/>
      <c r="BCA38" s="66"/>
      <c r="BCB38" s="66"/>
      <c r="BCC38" s="66"/>
      <c r="BCD38" s="66"/>
      <c r="BCE38" s="66"/>
      <c r="BCF38" s="66"/>
      <c r="BCG38" s="66"/>
      <c r="BCH38" s="66"/>
      <c r="BCI38" s="66"/>
      <c r="BCJ38" s="66"/>
      <c r="BCK38" s="66"/>
      <c r="BCL38" s="66"/>
      <c r="BCM38" s="66"/>
      <c r="BCN38" s="66"/>
      <c r="BCO38" s="66"/>
      <c r="BCP38" s="66"/>
      <c r="BCQ38" s="66"/>
      <c r="BCR38" s="66"/>
      <c r="BCS38" s="66"/>
      <c r="BCT38" s="66"/>
      <c r="BCU38" s="66"/>
      <c r="BCV38" s="66"/>
      <c r="BCW38" s="66"/>
      <c r="BCX38" s="66"/>
      <c r="BCY38" s="66"/>
      <c r="BCZ38" s="66"/>
      <c r="BDA38" s="66"/>
      <c r="BDB38" s="66"/>
      <c r="BDC38" s="66"/>
      <c r="BDD38" s="66"/>
      <c r="BDE38" s="66"/>
      <c r="BDF38" s="66"/>
      <c r="BDG38" s="66"/>
      <c r="BDH38" s="66"/>
      <c r="BDI38" s="66"/>
      <c r="BDJ38" s="66"/>
      <c r="BDK38" s="66"/>
      <c r="BDL38" s="66"/>
      <c r="BDM38" s="66"/>
      <c r="BDN38" s="66"/>
      <c r="BDO38" s="66"/>
      <c r="BDP38" s="66"/>
      <c r="BDQ38" s="66"/>
      <c r="BDR38" s="66"/>
      <c r="BDS38" s="66"/>
      <c r="BDT38" s="66"/>
      <c r="BDU38" s="66"/>
      <c r="BDV38" s="66"/>
      <c r="BDW38" s="66"/>
      <c r="BDX38" s="66"/>
      <c r="BDY38" s="66"/>
      <c r="BDZ38" s="66"/>
      <c r="BEA38" s="66"/>
      <c r="BEB38" s="66"/>
      <c r="BEC38" s="66"/>
      <c r="BED38" s="66"/>
      <c r="BEE38" s="66"/>
      <c r="BEF38" s="66"/>
      <c r="BEG38" s="66"/>
      <c r="BEH38" s="66"/>
      <c r="BEI38" s="66"/>
      <c r="BEJ38" s="66"/>
      <c r="BEK38" s="66"/>
      <c r="BEL38" s="66"/>
      <c r="BEM38" s="66"/>
      <c r="BEN38" s="66"/>
      <c r="BEO38" s="66"/>
      <c r="BEP38" s="66"/>
      <c r="BEQ38" s="66"/>
      <c r="BER38" s="66"/>
      <c r="BES38" s="66"/>
      <c r="BET38" s="66"/>
      <c r="BEU38" s="66"/>
      <c r="BEV38" s="66"/>
      <c r="BEW38" s="66"/>
      <c r="BEX38" s="66"/>
      <c r="BEY38" s="66"/>
      <c r="BEZ38" s="66"/>
      <c r="BFA38" s="66"/>
      <c r="BFB38" s="66"/>
      <c r="BFC38" s="66"/>
      <c r="BFD38" s="66"/>
      <c r="BFE38" s="66"/>
      <c r="BFF38" s="66"/>
      <c r="BFG38" s="66"/>
      <c r="BFH38" s="66"/>
      <c r="BFI38" s="66"/>
      <c r="BFJ38" s="66"/>
      <c r="BFK38" s="66"/>
      <c r="BFL38" s="66"/>
      <c r="BFM38" s="66"/>
      <c r="BFN38" s="66"/>
      <c r="BFO38" s="66"/>
      <c r="BFP38" s="66"/>
      <c r="BFQ38" s="66"/>
      <c r="BFR38" s="66"/>
      <c r="BFS38" s="66"/>
      <c r="BFT38" s="66"/>
      <c r="BFU38" s="66"/>
      <c r="BFV38" s="66"/>
      <c r="BFW38" s="66"/>
      <c r="BFX38" s="66"/>
      <c r="BFY38" s="66"/>
      <c r="BFZ38" s="66"/>
      <c r="BGA38" s="66"/>
      <c r="BGB38" s="66"/>
      <c r="BGC38" s="66"/>
      <c r="BGD38" s="66"/>
      <c r="BGE38" s="66"/>
      <c r="BGF38" s="66"/>
      <c r="BGG38" s="66"/>
      <c r="BGH38" s="66"/>
      <c r="BGI38" s="66"/>
      <c r="BGJ38" s="66"/>
      <c r="BGK38" s="66"/>
      <c r="BGL38" s="66"/>
      <c r="BGM38" s="66"/>
      <c r="BGN38" s="66"/>
      <c r="BGO38" s="66"/>
      <c r="BGP38" s="66"/>
      <c r="BGQ38" s="66"/>
      <c r="BGR38" s="66"/>
      <c r="BGS38" s="66"/>
      <c r="BGT38" s="66"/>
      <c r="BGU38" s="66"/>
      <c r="BGV38" s="66"/>
      <c r="BGW38" s="66"/>
      <c r="BGX38" s="66"/>
      <c r="BGY38" s="66"/>
      <c r="BGZ38" s="66"/>
      <c r="BHA38" s="66"/>
      <c r="BHB38" s="66"/>
      <c r="BHC38" s="66"/>
      <c r="BHD38" s="66"/>
      <c r="BHE38" s="66"/>
      <c r="BHF38" s="66"/>
      <c r="BHG38" s="66"/>
      <c r="BHH38" s="66"/>
      <c r="BHI38" s="66"/>
      <c r="BHJ38" s="66"/>
      <c r="BHK38" s="66"/>
      <c r="BHL38" s="66"/>
      <c r="BHM38" s="66"/>
      <c r="BHN38" s="66"/>
      <c r="BHO38" s="66"/>
      <c r="BHP38" s="66"/>
      <c r="BHQ38" s="66"/>
      <c r="BHR38" s="66"/>
      <c r="BHS38" s="66"/>
      <c r="BHT38" s="66"/>
      <c r="BHU38" s="66"/>
      <c r="BHV38" s="66"/>
      <c r="BHW38" s="66"/>
      <c r="BHX38" s="66"/>
      <c r="BHY38" s="66"/>
      <c r="BHZ38" s="66"/>
      <c r="BIA38" s="66"/>
      <c r="BIB38" s="66"/>
      <c r="BIC38" s="66"/>
      <c r="BID38" s="66"/>
      <c r="BIE38" s="66"/>
      <c r="BIF38" s="66"/>
      <c r="BIG38" s="66"/>
      <c r="BIH38" s="66"/>
      <c r="BII38" s="66"/>
      <c r="BIJ38" s="66"/>
      <c r="BIK38" s="66"/>
      <c r="BIL38" s="66"/>
      <c r="BIM38" s="66"/>
      <c r="BIN38" s="66"/>
      <c r="BIO38" s="66"/>
      <c r="BIP38" s="66"/>
      <c r="BIQ38" s="66"/>
      <c r="BIR38" s="66"/>
      <c r="BIS38" s="66"/>
      <c r="BIT38" s="66"/>
      <c r="BIU38" s="66"/>
      <c r="BIV38" s="66"/>
      <c r="BIW38" s="66"/>
      <c r="BIX38" s="66"/>
      <c r="BIY38" s="66"/>
      <c r="BIZ38" s="66"/>
      <c r="BJA38" s="66"/>
      <c r="BJB38" s="66"/>
      <c r="BJC38" s="66"/>
      <c r="BJD38" s="66"/>
      <c r="BJE38" s="66"/>
      <c r="BJF38" s="66"/>
      <c r="BJG38" s="66"/>
      <c r="BJH38" s="66"/>
      <c r="BJI38" s="66"/>
      <c r="BJJ38" s="66"/>
      <c r="BJK38" s="66"/>
      <c r="BJL38" s="66"/>
      <c r="BJM38" s="66"/>
      <c r="BJN38" s="66"/>
      <c r="BJO38" s="66"/>
      <c r="BJP38" s="66"/>
      <c r="BJQ38" s="66"/>
      <c r="BJR38" s="66"/>
      <c r="BJS38" s="66"/>
      <c r="BJT38" s="66"/>
      <c r="BJU38" s="66"/>
      <c r="BJV38" s="66"/>
      <c r="BJW38" s="66"/>
      <c r="BJX38" s="66"/>
      <c r="BJY38" s="66"/>
      <c r="BJZ38" s="66"/>
      <c r="BKA38" s="66"/>
      <c r="BKB38" s="66"/>
      <c r="BKC38" s="66"/>
      <c r="BKD38" s="66"/>
      <c r="BKE38" s="66"/>
      <c r="BKF38" s="66"/>
      <c r="BKG38" s="66"/>
      <c r="BKH38" s="66"/>
      <c r="BKI38" s="66"/>
      <c r="BKJ38" s="66"/>
      <c r="BKK38" s="66"/>
      <c r="BKL38" s="66"/>
      <c r="BKM38" s="66"/>
      <c r="BKN38" s="66"/>
      <c r="BKO38" s="66"/>
      <c r="BKP38" s="66"/>
      <c r="BKQ38" s="66"/>
      <c r="BKR38" s="66"/>
      <c r="BKS38" s="66"/>
      <c r="BKT38" s="66"/>
      <c r="BKU38" s="66"/>
      <c r="BKV38" s="66"/>
      <c r="BKW38" s="66"/>
      <c r="BKX38" s="66"/>
      <c r="BKY38" s="66"/>
      <c r="BKZ38" s="66"/>
      <c r="BLA38" s="66"/>
      <c r="BLB38" s="66"/>
      <c r="BLC38" s="66"/>
      <c r="BLD38" s="66"/>
      <c r="BLE38" s="66"/>
      <c r="BLF38" s="66"/>
      <c r="BLG38" s="66"/>
      <c r="BLH38" s="66"/>
      <c r="BLI38" s="66"/>
      <c r="BLJ38" s="66"/>
      <c r="BLK38" s="66"/>
      <c r="BLL38" s="66"/>
      <c r="BLM38" s="66"/>
      <c r="BLN38" s="66"/>
      <c r="BLO38" s="66"/>
      <c r="BLP38" s="66"/>
      <c r="BLQ38" s="66"/>
      <c r="BLR38" s="66"/>
      <c r="BLS38" s="66"/>
      <c r="BLT38" s="66"/>
      <c r="BLU38" s="66"/>
      <c r="BLV38" s="66"/>
      <c r="BLW38" s="66"/>
      <c r="BLX38" s="66"/>
      <c r="BLY38" s="66"/>
      <c r="BLZ38" s="66"/>
      <c r="BMA38" s="66"/>
      <c r="BMB38" s="66"/>
      <c r="BMC38" s="66"/>
      <c r="BMD38" s="66"/>
      <c r="BME38" s="66"/>
      <c r="BMF38" s="66"/>
      <c r="BMG38" s="66"/>
      <c r="BMH38" s="66"/>
      <c r="BMI38" s="66"/>
      <c r="BMJ38" s="66"/>
      <c r="BMK38" s="66"/>
      <c r="BML38" s="66"/>
      <c r="BMM38" s="66"/>
      <c r="BMN38" s="66"/>
      <c r="BMO38" s="66"/>
      <c r="BMP38" s="66"/>
      <c r="BMQ38" s="66"/>
      <c r="BMR38" s="66"/>
      <c r="BMS38" s="66"/>
      <c r="BMT38" s="66"/>
      <c r="BMU38" s="66"/>
      <c r="BMV38" s="66"/>
      <c r="BMW38" s="66"/>
      <c r="BMX38" s="66"/>
      <c r="BMY38" s="66"/>
      <c r="BMZ38" s="66"/>
      <c r="BNA38" s="66"/>
      <c r="BNB38" s="66"/>
      <c r="BNC38" s="66"/>
      <c r="BND38" s="66"/>
      <c r="BNE38" s="66"/>
      <c r="BNF38" s="66"/>
      <c r="BNG38" s="66"/>
      <c r="BNH38" s="66"/>
      <c r="BNI38" s="66"/>
      <c r="BNJ38" s="66"/>
      <c r="BNK38" s="66"/>
      <c r="BNL38" s="66"/>
      <c r="BNM38" s="66"/>
      <c r="BNN38" s="66"/>
      <c r="BNO38" s="66"/>
      <c r="BNP38" s="66"/>
      <c r="BNQ38" s="66"/>
      <c r="BNR38" s="66"/>
      <c r="BNS38" s="66"/>
      <c r="BNT38" s="66"/>
      <c r="BNU38" s="66"/>
      <c r="BNV38" s="66"/>
      <c r="BNW38" s="66"/>
      <c r="BNX38" s="66"/>
      <c r="BNY38" s="66"/>
      <c r="BNZ38" s="66"/>
      <c r="BOA38" s="66"/>
      <c r="BOB38" s="66"/>
      <c r="BOC38" s="66"/>
      <c r="BOD38" s="66"/>
      <c r="BOE38" s="66"/>
      <c r="BOF38" s="66"/>
      <c r="BOG38" s="66"/>
      <c r="BOH38" s="66"/>
      <c r="BOI38" s="66"/>
      <c r="BOJ38" s="66"/>
      <c r="BOK38" s="66"/>
      <c r="BOL38" s="66"/>
      <c r="BOM38" s="66"/>
      <c r="BON38" s="66"/>
      <c r="BOO38" s="66"/>
      <c r="BOP38" s="66"/>
      <c r="BOQ38" s="66"/>
      <c r="BOR38" s="66"/>
      <c r="BOS38" s="66"/>
      <c r="BOT38" s="66"/>
      <c r="BOU38" s="66"/>
      <c r="BOV38" s="66"/>
      <c r="BOW38" s="66"/>
      <c r="BOX38" s="66"/>
      <c r="BOY38" s="66"/>
      <c r="BOZ38" s="66"/>
      <c r="BPA38" s="66"/>
      <c r="BPB38" s="66"/>
      <c r="BPC38" s="66"/>
      <c r="BPD38" s="66"/>
      <c r="BPE38" s="66"/>
      <c r="BPF38" s="66"/>
      <c r="BPG38" s="66"/>
      <c r="BPH38" s="66"/>
      <c r="BPI38" s="66"/>
      <c r="BPJ38" s="66"/>
      <c r="BPK38" s="66"/>
      <c r="BPL38" s="66"/>
      <c r="BPM38" s="66"/>
      <c r="BPN38" s="66"/>
      <c r="BPO38" s="66"/>
      <c r="BPP38" s="66"/>
      <c r="BPQ38" s="66"/>
      <c r="BPR38" s="66"/>
      <c r="BPS38" s="66"/>
      <c r="BPT38" s="66"/>
      <c r="BPU38" s="66"/>
      <c r="BPV38" s="66"/>
      <c r="BPW38" s="66"/>
      <c r="BPX38" s="66"/>
      <c r="BPY38" s="66"/>
      <c r="BPZ38" s="66"/>
      <c r="BQA38" s="66"/>
      <c r="BQB38" s="66"/>
      <c r="BQC38" s="66"/>
      <c r="BQD38" s="66"/>
      <c r="BQE38" s="66"/>
      <c r="BQF38" s="66"/>
      <c r="BQG38" s="66"/>
      <c r="BQH38" s="66"/>
      <c r="BQI38" s="66"/>
      <c r="BQJ38" s="66"/>
      <c r="BQK38" s="66"/>
      <c r="BQL38" s="66"/>
      <c r="BQM38" s="66"/>
      <c r="BQN38" s="66"/>
      <c r="BQO38" s="66"/>
      <c r="BQP38" s="66"/>
      <c r="BQQ38" s="66"/>
      <c r="BQR38" s="66"/>
      <c r="BQS38" s="66"/>
      <c r="BQT38" s="66"/>
      <c r="BQU38" s="66"/>
      <c r="BQV38" s="66"/>
      <c r="BQW38" s="66"/>
      <c r="BQX38" s="66"/>
      <c r="BQY38" s="66"/>
      <c r="BQZ38" s="66"/>
      <c r="BRA38" s="66"/>
      <c r="BRB38" s="66"/>
      <c r="BRC38" s="66"/>
      <c r="BRD38" s="66"/>
      <c r="BRE38" s="66"/>
      <c r="BRF38" s="66"/>
      <c r="BRG38" s="66"/>
      <c r="BRH38" s="66"/>
      <c r="BRI38" s="66"/>
      <c r="BRJ38" s="66"/>
      <c r="BRK38" s="66"/>
      <c r="BRL38" s="66"/>
      <c r="BRM38" s="66"/>
      <c r="BRN38" s="66"/>
      <c r="BRO38" s="66"/>
      <c r="BRP38" s="66"/>
      <c r="BRQ38" s="66"/>
      <c r="BRR38" s="66"/>
      <c r="BRS38" s="66"/>
      <c r="BRT38" s="66"/>
      <c r="BRU38" s="66"/>
      <c r="BRV38" s="66"/>
      <c r="BRW38" s="66"/>
      <c r="BRX38" s="66"/>
      <c r="BRY38" s="66"/>
      <c r="BRZ38" s="66"/>
      <c r="BSA38" s="66"/>
      <c r="BSB38" s="66"/>
      <c r="BSC38" s="66"/>
      <c r="BSD38" s="66"/>
      <c r="BSE38" s="66"/>
      <c r="BSF38" s="66"/>
      <c r="BSG38" s="66"/>
      <c r="BSH38" s="66"/>
      <c r="BSI38" s="66"/>
      <c r="BSJ38" s="66"/>
      <c r="BSK38" s="66"/>
      <c r="BSL38" s="66"/>
      <c r="BSM38" s="66"/>
      <c r="BSN38" s="66"/>
      <c r="BSO38" s="66"/>
      <c r="BSP38" s="66"/>
      <c r="BSQ38" s="66"/>
      <c r="BSR38" s="66"/>
      <c r="BSS38" s="66"/>
      <c r="BST38" s="66"/>
      <c r="BSU38" s="66"/>
      <c r="BSV38" s="66"/>
      <c r="BSW38" s="66"/>
      <c r="BSX38" s="66"/>
      <c r="BSY38" s="66"/>
      <c r="BSZ38" s="66"/>
      <c r="BTA38" s="66"/>
      <c r="BTB38" s="66"/>
      <c r="BTC38" s="66"/>
      <c r="BTD38" s="66"/>
      <c r="BTE38" s="66"/>
      <c r="BTF38" s="66"/>
      <c r="BTG38" s="66"/>
      <c r="BTH38" s="66"/>
      <c r="BTI38" s="66"/>
      <c r="BTJ38" s="66"/>
      <c r="BTK38" s="66"/>
      <c r="BTL38" s="66"/>
      <c r="BTM38" s="66"/>
      <c r="BTN38" s="66"/>
      <c r="BTO38" s="66"/>
      <c r="BTP38" s="66"/>
      <c r="BTQ38" s="66"/>
      <c r="BTR38" s="66"/>
      <c r="BTS38" s="66"/>
      <c r="BTT38" s="66"/>
      <c r="BTU38" s="66"/>
      <c r="BTV38" s="66"/>
      <c r="BTW38" s="66"/>
      <c r="BTX38" s="66"/>
      <c r="BTY38" s="66"/>
      <c r="BTZ38" s="66"/>
      <c r="BUA38" s="66"/>
      <c r="BUB38" s="66"/>
      <c r="BUC38" s="66"/>
      <c r="BUD38" s="66"/>
      <c r="BUE38" s="66"/>
      <c r="BUF38" s="66"/>
      <c r="BUG38" s="66"/>
      <c r="BUH38" s="66"/>
      <c r="BUI38" s="66"/>
      <c r="BUJ38" s="66"/>
      <c r="BUK38" s="66"/>
      <c r="BUL38" s="66"/>
      <c r="BUM38" s="66"/>
      <c r="BUN38" s="66"/>
      <c r="BUO38" s="66"/>
      <c r="BUP38" s="66"/>
      <c r="BUQ38" s="66"/>
      <c r="BUR38" s="66"/>
      <c r="BUS38" s="66"/>
      <c r="BUT38" s="66"/>
      <c r="BUU38" s="66"/>
      <c r="BUV38" s="66"/>
      <c r="BUW38" s="66"/>
      <c r="BUX38" s="66"/>
      <c r="BUY38" s="66"/>
      <c r="BUZ38" s="66"/>
      <c r="BVA38" s="66"/>
      <c r="BVB38" s="66"/>
      <c r="BVC38" s="66"/>
      <c r="BVD38" s="66"/>
      <c r="BVE38" s="66"/>
      <c r="BVF38" s="66"/>
      <c r="BVG38" s="66"/>
      <c r="BVH38" s="66"/>
      <c r="BVI38" s="66"/>
      <c r="BVJ38" s="66"/>
      <c r="BVK38" s="66"/>
      <c r="BVL38" s="66"/>
      <c r="BVM38" s="66"/>
      <c r="BVN38" s="66"/>
      <c r="BVO38" s="66"/>
      <c r="BVP38" s="66"/>
      <c r="BVQ38" s="66"/>
      <c r="BVR38" s="66"/>
      <c r="BVS38" s="66"/>
      <c r="BVT38" s="66"/>
      <c r="BVU38" s="66"/>
      <c r="BVV38" s="66"/>
      <c r="BVW38" s="66"/>
      <c r="BVX38" s="66"/>
      <c r="BVY38" s="66"/>
      <c r="BVZ38" s="66"/>
      <c r="BWA38" s="66"/>
      <c r="BWB38" s="66"/>
      <c r="BWC38" s="66"/>
      <c r="BWD38" s="66"/>
      <c r="BWE38" s="66"/>
      <c r="BWF38" s="66"/>
      <c r="BWG38" s="66"/>
      <c r="BWH38" s="66"/>
      <c r="BWI38" s="66"/>
      <c r="BWJ38" s="66"/>
      <c r="BWK38" s="66"/>
      <c r="BWL38" s="66"/>
      <c r="BWM38" s="66"/>
      <c r="BWN38" s="66"/>
      <c r="BWO38" s="66"/>
      <c r="BWP38" s="66"/>
      <c r="BWQ38" s="66"/>
      <c r="BWR38" s="66"/>
      <c r="BWS38" s="66"/>
      <c r="BWT38" s="66"/>
      <c r="BWU38" s="66"/>
      <c r="BWV38" s="66"/>
      <c r="BWW38" s="66"/>
      <c r="BWX38" s="66"/>
      <c r="BWY38" s="66"/>
      <c r="BWZ38" s="66"/>
      <c r="BXA38" s="66"/>
      <c r="BXB38" s="66"/>
      <c r="BXC38" s="66"/>
      <c r="BXD38" s="66"/>
      <c r="BXE38" s="66"/>
      <c r="BXF38" s="66"/>
      <c r="BXG38" s="66"/>
      <c r="BXH38" s="66"/>
      <c r="BXI38" s="66"/>
      <c r="BXJ38" s="66"/>
      <c r="BXK38" s="66"/>
      <c r="BXL38" s="66"/>
      <c r="BXM38" s="66"/>
      <c r="BXN38" s="66"/>
      <c r="BXO38" s="66"/>
      <c r="BXP38" s="66"/>
      <c r="BXQ38" s="66"/>
      <c r="BXR38" s="66"/>
      <c r="BXS38" s="66"/>
      <c r="BXT38" s="66"/>
      <c r="BXU38" s="66"/>
      <c r="BXV38" s="66"/>
      <c r="BXW38" s="66"/>
      <c r="BXX38" s="66"/>
      <c r="BXY38" s="66"/>
      <c r="BXZ38" s="66"/>
      <c r="BYA38" s="66"/>
      <c r="BYB38" s="66"/>
      <c r="BYC38" s="66"/>
      <c r="BYD38" s="66"/>
      <c r="BYE38" s="66"/>
      <c r="BYF38" s="66"/>
      <c r="BYG38" s="66"/>
      <c r="BYH38" s="66"/>
      <c r="BYI38" s="66"/>
      <c r="BYJ38" s="66"/>
      <c r="BYK38" s="66"/>
      <c r="BYL38" s="66"/>
      <c r="BYM38" s="66"/>
      <c r="BYN38" s="66"/>
      <c r="BYO38" s="66"/>
      <c r="BYP38" s="66"/>
      <c r="BYQ38" s="66"/>
      <c r="BYR38" s="66"/>
      <c r="BYS38" s="66"/>
      <c r="BYT38" s="66"/>
      <c r="BYU38" s="66"/>
      <c r="BYV38" s="66"/>
      <c r="BYW38" s="66"/>
      <c r="BYX38" s="66"/>
      <c r="BYY38" s="66"/>
      <c r="BYZ38" s="66"/>
      <c r="BZA38" s="66"/>
      <c r="BZB38" s="66"/>
      <c r="BZC38" s="66"/>
      <c r="BZD38" s="66"/>
      <c r="BZE38" s="66"/>
      <c r="BZF38" s="66"/>
      <c r="BZG38" s="66"/>
      <c r="BZH38" s="66"/>
      <c r="BZI38" s="66"/>
      <c r="BZJ38" s="66"/>
      <c r="BZK38" s="66"/>
      <c r="BZL38" s="66"/>
      <c r="BZM38" s="66"/>
      <c r="BZN38" s="66"/>
      <c r="BZO38" s="66"/>
      <c r="BZP38" s="66"/>
      <c r="BZQ38" s="66"/>
      <c r="BZR38" s="66"/>
      <c r="BZS38" s="66"/>
      <c r="BZT38" s="66"/>
      <c r="BZU38" s="66"/>
      <c r="BZV38" s="66"/>
      <c r="BZW38" s="66"/>
      <c r="BZX38" s="66"/>
      <c r="BZY38" s="66"/>
      <c r="BZZ38" s="66"/>
      <c r="CAA38" s="66"/>
      <c r="CAB38" s="66"/>
      <c r="CAC38" s="66"/>
      <c r="CAD38" s="66"/>
      <c r="CAE38" s="66"/>
      <c r="CAF38" s="66"/>
      <c r="CAG38" s="66"/>
      <c r="CAH38" s="66"/>
      <c r="CAI38" s="66"/>
      <c r="CAJ38" s="66"/>
      <c r="CAK38" s="66"/>
      <c r="CAL38" s="66"/>
      <c r="CAM38" s="66"/>
      <c r="CAN38" s="66"/>
      <c r="CAO38" s="66"/>
      <c r="CAP38" s="66"/>
      <c r="CAQ38" s="66"/>
      <c r="CAR38" s="66"/>
      <c r="CAS38" s="66"/>
      <c r="CAT38" s="66"/>
      <c r="CAU38" s="66"/>
      <c r="CAV38" s="66"/>
      <c r="CAW38" s="66"/>
      <c r="CAX38" s="66"/>
      <c r="CAY38" s="66"/>
      <c r="CAZ38" s="66"/>
      <c r="CBA38" s="66"/>
      <c r="CBB38" s="66"/>
      <c r="CBC38" s="66"/>
      <c r="CBD38" s="66"/>
      <c r="CBE38" s="66"/>
      <c r="CBF38" s="66"/>
      <c r="CBG38" s="66"/>
      <c r="CBH38" s="66"/>
      <c r="CBI38" s="66"/>
      <c r="CBJ38" s="66"/>
      <c r="CBK38" s="66"/>
      <c r="CBL38" s="66"/>
      <c r="CBM38" s="66"/>
      <c r="CBN38" s="66"/>
      <c r="CBO38" s="66"/>
      <c r="CBP38" s="66"/>
      <c r="CBQ38" s="66"/>
      <c r="CBR38" s="66"/>
      <c r="CBS38" s="66"/>
      <c r="CBT38" s="66"/>
      <c r="CBU38" s="66"/>
      <c r="CBV38" s="66"/>
      <c r="CBW38" s="66"/>
      <c r="CBX38" s="66"/>
      <c r="CBY38" s="66"/>
      <c r="CBZ38" s="66"/>
      <c r="CCA38" s="66"/>
      <c r="CCB38" s="66"/>
      <c r="CCC38" s="66"/>
      <c r="CCD38" s="66"/>
      <c r="CCE38" s="66"/>
      <c r="CCF38" s="66"/>
      <c r="CCG38" s="66"/>
      <c r="CCH38" s="66"/>
      <c r="CCI38" s="66"/>
      <c r="CCJ38" s="66"/>
      <c r="CCK38" s="66"/>
      <c r="CCL38" s="66"/>
      <c r="CCM38" s="66"/>
      <c r="CCN38" s="66"/>
      <c r="CCO38" s="66"/>
      <c r="CCP38" s="66"/>
      <c r="CCQ38" s="66"/>
      <c r="CCR38" s="66"/>
      <c r="CCS38" s="66"/>
      <c r="CCT38" s="66"/>
      <c r="CCU38" s="66"/>
      <c r="CCV38" s="66"/>
      <c r="CCW38" s="66"/>
      <c r="CCX38" s="66"/>
      <c r="CCY38" s="66"/>
      <c r="CCZ38" s="66"/>
      <c r="CDA38" s="66"/>
      <c r="CDB38" s="66"/>
      <c r="CDC38" s="66"/>
      <c r="CDD38" s="66"/>
      <c r="CDE38" s="66"/>
      <c r="CDF38" s="66"/>
      <c r="CDG38" s="66"/>
      <c r="CDH38" s="66"/>
      <c r="CDI38" s="66"/>
      <c r="CDJ38" s="66"/>
      <c r="CDK38" s="66"/>
      <c r="CDL38" s="66"/>
      <c r="CDM38" s="66"/>
      <c r="CDN38" s="66"/>
      <c r="CDO38" s="66"/>
      <c r="CDP38" s="66"/>
      <c r="CDQ38" s="66"/>
      <c r="CDR38" s="66"/>
      <c r="CDS38" s="66"/>
      <c r="CDT38" s="66"/>
      <c r="CDU38" s="66"/>
      <c r="CDV38" s="66"/>
      <c r="CDW38" s="66"/>
      <c r="CDX38" s="66"/>
      <c r="CDY38" s="66"/>
      <c r="CDZ38" s="66"/>
      <c r="CEA38" s="66"/>
      <c r="CEB38" s="66"/>
      <c r="CEC38" s="66"/>
      <c r="CED38" s="66"/>
      <c r="CEE38" s="66"/>
      <c r="CEF38" s="66"/>
      <c r="CEG38" s="66"/>
      <c r="CEH38" s="66"/>
      <c r="CEI38" s="66"/>
      <c r="CEJ38" s="66"/>
      <c r="CEK38" s="66"/>
      <c r="CEL38" s="66"/>
      <c r="CEM38" s="66"/>
      <c r="CEN38" s="66"/>
      <c r="CEO38" s="66"/>
      <c r="CEP38" s="66"/>
      <c r="CEQ38" s="66"/>
      <c r="CER38" s="66"/>
      <c r="CES38" s="66"/>
      <c r="CET38" s="66"/>
      <c r="CEU38" s="66"/>
      <c r="CEV38" s="66"/>
      <c r="CEW38" s="66"/>
      <c r="CEX38" s="66"/>
      <c r="CEY38" s="66"/>
      <c r="CEZ38" s="66"/>
      <c r="CFA38" s="66"/>
      <c r="CFB38" s="66"/>
      <c r="CFC38" s="66"/>
      <c r="CFD38" s="66"/>
      <c r="CFE38" s="66"/>
      <c r="CFF38" s="66"/>
      <c r="CFG38" s="66"/>
      <c r="CFH38" s="66"/>
      <c r="CFI38" s="66"/>
      <c r="CFJ38" s="66"/>
      <c r="CFK38" s="66"/>
      <c r="CFL38" s="66"/>
      <c r="CFM38" s="66"/>
      <c r="CFN38" s="66"/>
      <c r="CFO38" s="66"/>
      <c r="CFP38" s="66"/>
      <c r="CFQ38" s="66"/>
      <c r="CFR38" s="66"/>
      <c r="CFS38" s="66"/>
      <c r="CFT38" s="66"/>
      <c r="CFU38" s="66"/>
      <c r="CFV38" s="66"/>
      <c r="CFW38" s="66"/>
      <c r="CFX38" s="66"/>
      <c r="CFY38" s="66"/>
      <c r="CFZ38" s="66"/>
      <c r="CGA38" s="66"/>
      <c r="CGB38" s="66"/>
      <c r="CGC38" s="66"/>
      <c r="CGD38" s="66"/>
      <c r="CGE38" s="66"/>
      <c r="CGF38" s="66"/>
      <c r="CGG38" s="66"/>
      <c r="CGH38" s="66"/>
      <c r="CGI38" s="66"/>
      <c r="CGJ38" s="66"/>
      <c r="CGK38" s="66"/>
      <c r="CGL38" s="66"/>
      <c r="CGM38" s="66"/>
      <c r="CGN38" s="66"/>
      <c r="CGO38" s="66"/>
      <c r="CGP38" s="66"/>
      <c r="CGQ38" s="66"/>
      <c r="CGR38" s="66"/>
      <c r="CGS38" s="66"/>
      <c r="CGT38" s="66"/>
      <c r="CGU38" s="66"/>
      <c r="CGV38" s="66"/>
      <c r="CGW38" s="66"/>
      <c r="CGX38" s="66"/>
      <c r="CGY38" s="66"/>
      <c r="CGZ38" s="66"/>
      <c r="CHA38" s="66"/>
      <c r="CHB38" s="66"/>
      <c r="CHC38" s="66"/>
      <c r="CHD38" s="66"/>
      <c r="CHE38" s="66"/>
      <c r="CHF38" s="66"/>
      <c r="CHG38" s="66"/>
      <c r="CHH38" s="66"/>
      <c r="CHI38" s="66"/>
      <c r="CHJ38" s="66"/>
      <c r="CHK38" s="66"/>
      <c r="CHL38" s="66"/>
      <c r="CHM38" s="66"/>
      <c r="CHN38" s="66"/>
      <c r="CHO38" s="66"/>
      <c r="CHP38" s="66"/>
      <c r="CHQ38" s="66"/>
      <c r="CHR38" s="66"/>
      <c r="CHS38" s="66"/>
      <c r="CHT38" s="66"/>
      <c r="CHU38" s="66"/>
      <c r="CHV38" s="66"/>
      <c r="CHW38" s="66"/>
      <c r="CHX38" s="66"/>
      <c r="CHY38" s="66"/>
      <c r="CHZ38" s="66"/>
      <c r="CIA38" s="66"/>
      <c r="CIB38" s="66"/>
      <c r="CIC38" s="66"/>
      <c r="CID38" s="66"/>
      <c r="CIE38" s="66"/>
      <c r="CIF38" s="66"/>
      <c r="CIG38" s="66"/>
      <c r="CIH38" s="66"/>
      <c r="CII38" s="66"/>
      <c r="CIJ38" s="66"/>
      <c r="CIK38" s="66"/>
      <c r="CIL38" s="66"/>
      <c r="CIM38" s="66"/>
      <c r="CIN38" s="66"/>
      <c r="CIO38" s="66"/>
      <c r="CIP38" s="66"/>
      <c r="CIQ38" s="66"/>
      <c r="CIR38" s="66"/>
      <c r="CIS38" s="66"/>
      <c r="CIT38" s="66"/>
      <c r="CIU38" s="66"/>
      <c r="CIV38" s="66"/>
      <c r="CIW38" s="66"/>
      <c r="CIX38" s="66"/>
      <c r="CIY38" s="66"/>
      <c r="CIZ38" s="66"/>
      <c r="CJA38" s="66"/>
      <c r="CJB38" s="66"/>
      <c r="CJC38" s="66"/>
      <c r="CJD38" s="66"/>
      <c r="CJE38" s="66"/>
      <c r="CJF38" s="66"/>
      <c r="CJG38" s="66"/>
      <c r="CJH38" s="66"/>
      <c r="CJI38" s="66"/>
      <c r="CJJ38" s="66"/>
      <c r="CJK38" s="66"/>
      <c r="CJL38" s="66"/>
      <c r="CJM38" s="66"/>
      <c r="CJN38" s="66"/>
      <c r="CJO38" s="66"/>
      <c r="CJP38" s="66"/>
      <c r="CJQ38" s="66"/>
      <c r="CJR38" s="66"/>
      <c r="CJS38" s="66"/>
      <c r="CJT38" s="66"/>
      <c r="CJU38" s="66"/>
      <c r="CJV38" s="66"/>
      <c r="CJW38" s="66"/>
      <c r="CJX38" s="66"/>
      <c r="CJY38" s="66"/>
      <c r="CJZ38" s="66"/>
      <c r="CKA38" s="66"/>
      <c r="CKB38" s="66"/>
      <c r="CKC38" s="66"/>
      <c r="CKD38" s="66"/>
      <c r="CKE38" s="66"/>
      <c r="CKF38" s="66"/>
      <c r="CKG38" s="66"/>
      <c r="CKH38" s="66"/>
      <c r="CKI38" s="66"/>
      <c r="CKJ38" s="66"/>
      <c r="CKK38" s="66"/>
      <c r="CKL38" s="66"/>
      <c r="CKM38" s="66"/>
      <c r="CKN38" s="66"/>
      <c r="CKO38" s="66"/>
      <c r="CKP38" s="66"/>
      <c r="CKQ38" s="66"/>
      <c r="CKR38" s="66"/>
      <c r="CKS38" s="66"/>
      <c r="CKT38" s="66"/>
      <c r="CKU38" s="66"/>
      <c r="CKV38" s="66"/>
      <c r="CKW38" s="66"/>
      <c r="CKX38" s="66"/>
      <c r="CKY38" s="66"/>
      <c r="CKZ38" s="66"/>
      <c r="CLA38" s="66"/>
      <c r="CLB38" s="66"/>
      <c r="CLC38" s="66"/>
      <c r="CLD38" s="66"/>
      <c r="CLE38" s="66"/>
      <c r="CLF38" s="66"/>
      <c r="CLG38" s="66"/>
      <c r="CLH38" s="66"/>
      <c r="CLI38" s="66"/>
      <c r="CLJ38" s="66"/>
      <c r="CLK38" s="66"/>
      <c r="CLL38" s="66"/>
      <c r="CLM38" s="66"/>
      <c r="CLN38" s="66"/>
      <c r="CLO38" s="66"/>
      <c r="CLP38" s="66"/>
      <c r="CLQ38" s="66"/>
      <c r="CLR38" s="66"/>
      <c r="CLS38" s="66"/>
      <c r="CLT38" s="66"/>
      <c r="CLU38" s="66"/>
      <c r="CLV38" s="66"/>
      <c r="CLW38" s="66"/>
      <c r="CLX38" s="66"/>
      <c r="CLY38" s="66"/>
      <c r="CLZ38" s="66"/>
      <c r="CMA38" s="66"/>
      <c r="CMB38" s="66"/>
      <c r="CMC38" s="66"/>
      <c r="CMD38" s="66"/>
      <c r="CME38" s="66"/>
      <c r="CMF38" s="66"/>
      <c r="CMG38" s="66"/>
      <c r="CMH38" s="66"/>
      <c r="CMI38" s="66"/>
      <c r="CMJ38" s="66"/>
      <c r="CMK38" s="66"/>
      <c r="CML38" s="66"/>
      <c r="CMM38" s="66"/>
      <c r="CMN38" s="66"/>
      <c r="CMO38" s="66"/>
      <c r="CMP38" s="66"/>
      <c r="CMQ38" s="66"/>
      <c r="CMR38" s="66"/>
      <c r="CMS38" s="66"/>
      <c r="CMT38" s="66"/>
      <c r="CMU38" s="66"/>
      <c r="CMV38" s="66"/>
      <c r="CMW38" s="66"/>
      <c r="CMX38" s="66"/>
      <c r="CMY38" s="66"/>
      <c r="CMZ38" s="66"/>
      <c r="CNA38" s="66"/>
      <c r="CNB38" s="66"/>
      <c r="CNC38" s="66"/>
      <c r="CND38" s="66"/>
      <c r="CNE38" s="66"/>
      <c r="CNF38" s="66"/>
      <c r="CNG38" s="66"/>
      <c r="CNH38" s="66"/>
      <c r="CNI38" s="66"/>
      <c r="CNJ38" s="66"/>
      <c r="CNK38" s="66"/>
      <c r="CNL38" s="66"/>
      <c r="CNM38" s="66"/>
      <c r="CNN38" s="66"/>
      <c r="CNO38" s="66"/>
      <c r="CNP38" s="66"/>
      <c r="CNQ38" s="66"/>
      <c r="CNR38" s="66"/>
      <c r="CNS38" s="66"/>
      <c r="CNT38" s="66"/>
      <c r="CNU38" s="66"/>
      <c r="CNV38" s="66"/>
      <c r="CNW38" s="66"/>
      <c r="CNX38" s="66"/>
      <c r="CNY38" s="66"/>
      <c r="CNZ38" s="66"/>
      <c r="COA38" s="66"/>
      <c r="COB38" s="66"/>
      <c r="COC38" s="66"/>
      <c r="COD38" s="66"/>
      <c r="COE38" s="66"/>
      <c r="COF38" s="66"/>
      <c r="COG38" s="66"/>
      <c r="COH38" s="66"/>
      <c r="COI38" s="66"/>
      <c r="COJ38" s="66"/>
      <c r="COK38" s="66"/>
      <c r="COL38" s="66"/>
      <c r="COM38" s="66"/>
      <c r="CON38" s="66"/>
      <c r="COO38" s="66"/>
      <c r="COP38" s="66"/>
      <c r="COQ38" s="66"/>
      <c r="COR38" s="66"/>
      <c r="COS38" s="66"/>
      <c r="COT38" s="66"/>
      <c r="COU38" s="66"/>
      <c r="COV38" s="66"/>
      <c r="COW38" s="66"/>
      <c r="COX38" s="66"/>
      <c r="COY38" s="66"/>
      <c r="COZ38" s="66"/>
      <c r="CPA38" s="66"/>
      <c r="CPB38" s="66"/>
      <c r="CPC38" s="66"/>
      <c r="CPD38" s="66"/>
      <c r="CPE38" s="66"/>
      <c r="CPF38" s="66"/>
      <c r="CPG38" s="66"/>
      <c r="CPH38" s="66"/>
      <c r="CPI38" s="66"/>
      <c r="CPJ38" s="66"/>
      <c r="CPK38" s="66"/>
      <c r="CPL38" s="66"/>
      <c r="CPM38" s="66"/>
      <c r="CPN38" s="66"/>
      <c r="CPO38" s="66"/>
      <c r="CPP38" s="66"/>
      <c r="CPQ38" s="66"/>
      <c r="CPR38" s="66"/>
      <c r="CPS38" s="66"/>
      <c r="CPT38" s="66"/>
      <c r="CPU38" s="66"/>
      <c r="CPV38" s="66"/>
      <c r="CPW38" s="66"/>
      <c r="CPX38" s="66"/>
      <c r="CPY38" s="66"/>
      <c r="CPZ38" s="66"/>
      <c r="CQA38" s="66"/>
      <c r="CQB38" s="66"/>
      <c r="CQC38" s="66"/>
      <c r="CQD38" s="66"/>
      <c r="CQE38" s="66"/>
      <c r="CQF38" s="66"/>
      <c r="CQG38" s="66"/>
      <c r="CQH38" s="66"/>
      <c r="CQI38" s="66"/>
      <c r="CQJ38" s="66"/>
      <c r="CQK38" s="66"/>
      <c r="CQL38" s="66"/>
      <c r="CQM38" s="66"/>
      <c r="CQN38" s="66"/>
      <c r="CQO38" s="66"/>
      <c r="CQP38" s="66"/>
      <c r="CQQ38" s="66"/>
      <c r="CQR38" s="66"/>
      <c r="CQS38" s="66"/>
      <c r="CQT38" s="66"/>
      <c r="CQU38" s="66"/>
      <c r="CQV38" s="66"/>
      <c r="CQW38" s="66"/>
      <c r="CQX38" s="66"/>
      <c r="CQY38" s="66"/>
      <c r="CQZ38" s="66"/>
      <c r="CRA38" s="66"/>
      <c r="CRB38" s="66"/>
      <c r="CRC38" s="66"/>
      <c r="CRD38" s="66"/>
      <c r="CRE38" s="66"/>
      <c r="CRF38" s="66"/>
      <c r="CRG38" s="66"/>
      <c r="CRH38" s="66"/>
      <c r="CRI38" s="66"/>
      <c r="CRJ38" s="66"/>
      <c r="CRK38" s="66"/>
      <c r="CRL38" s="66"/>
      <c r="CRM38" s="66"/>
      <c r="CRN38" s="66"/>
      <c r="CRO38" s="66"/>
      <c r="CRP38" s="66"/>
      <c r="CRQ38" s="66"/>
      <c r="CRR38" s="66"/>
      <c r="CRS38" s="66"/>
      <c r="CRT38" s="66"/>
      <c r="CRU38" s="66"/>
      <c r="CRV38" s="66"/>
      <c r="CRW38" s="66"/>
      <c r="CRX38" s="66"/>
      <c r="CRY38" s="66"/>
      <c r="CRZ38" s="66"/>
      <c r="CSA38" s="66"/>
      <c r="CSB38" s="66"/>
      <c r="CSC38" s="66"/>
      <c r="CSD38" s="66"/>
      <c r="CSE38" s="66"/>
      <c r="CSF38" s="66"/>
      <c r="CSG38" s="66"/>
      <c r="CSH38" s="66"/>
      <c r="CSI38" s="66"/>
      <c r="CSJ38" s="66"/>
      <c r="CSK38" s="66"/>
      <c r="CSL38" s="66"/>
      <c r="CSM38" s="66"/>
      <c r="CSN38" s="66"/>
      <c r="CSO38" s="66"/>
      <c r="CSP38" s="66"/>
      <c r="CSQ38" s="66"/>
      <c r="CSR38" s="66"/>
      <c r="CSS38" s="66"/>
      <c r="CST38" s="66"/>
      <c r="CSU38" s="66"/>
      <c r="CSV38" s="66"/>
      <c r="CSW38" s="66"/>
      <c r="CSX38" s="66"/>
      <c r="CSY38" s="66"/>
      <c r="CSZ38" s="66"/>
      <c r="CTA38" s="66"/>
      <c r="CTB38" s="66"/>
      <c r="CTC38" s="66"/>
      <c r="CTD38" s="66"/>
      <c r="CTE38" s="66"/>
      <c r="CTF38" s="66"/>
      <c r="CTG38" s="66"/>
      <c r="CTH38" s="66"/>
      <c r="CTI38" s="66"/>
      <c r="CTJ38" s="66"/>
      <c r="CTK38" s="66"/>
      <c r="CTL38" s="66"/>
      <c r="CTM38" s="66"/>
      <c r="CTN38" s="66"/>
      <c r="CTO38" s="66"/>
      <c r="CTP38" s="66"/>
      <c r="CTQ38" s="66"/>
      <c r="CTR38" s="66"/>
      <c r="CTS38" s="66"/>
      <c r="CTT38" s="66"/>
      <c r="CTU38" s="66"/>
      <c r="CTV38" s="66"/>
      <c r="CTW38" s="66"/>
      <c r="CTX38" s="66"/>
      <c r="CTY38" s="66"/>
      <c r="CTZ38" s="66"/>
      <c r="CUA38" s="66"/>
      <c r="CUB38" s="66"/>
      <c r="CUC38" s="66"/>
      <c r="CUD38" s="66"/>
      <c r="CUE38" s="66"/>
      <c r="CUF38" s="66"/>
      <c r="CUG38" s="66"/>
      <c r="CUH38" s="66"/>
      <c r="CUI38" s="66"/>
      <c r="CUJ38" s="66"/>
      <c r="CUK38" s="66"/>
      <c r="CUL38" s="66"/>
      <c r="CUM38" s="66"/>
      <c r="CUN38" s="66"/>
      <c r="CUO38" s="66"/>
      <c r="CUP38" s="66"/>
      <c r="CUQ38" s="66"/>
      <c r="CUR38" s="66"/>
      <c r="CUS38" s="66"/>
      <c r="CUT38" s="66"/>
      <c r="CUU38" s="66"/>
      <c r="CUV38" s="66"/>
      <c r="CUW38" s="66"/>
      <c r="CUX38" s="66"/>
      <c r="CUY38" s="66"/>
      <c r="CUZ38" s="66"/>
      <c r="CVA38" s="66"/>
      <c r="CVB38" s="66"/>
      <c r="CVC38" s="66"/>
      <c r="CVD38" s="66"/>
      <c r="CVE38" s="66"/>
      <c r="CVF38" s="66"/>
      <c r="CVG38" s="66"/>
      <c r="CVH38" s="66"/>
      <c r="CVI38" s="66"/>
      <c r="CVJ38" s="66"/>
      <c r="CVK38" s="66"/>
      <c r="CVL38" s="66"/>
      <c r="CVM38" s="66"/>
      <c r="CVN38" s="66"/>
      <c r="CVO38" s="66"/>
      <c r="CVP38" s="66"/>
      <c r="CVQ38" s="66"/>
      <c r="CVR38" s="66"/>
      <c r="CVS38" s="66"/>
      <c r="CVT38" s="66"/>
      <c r="CVU38" s="66"/>
      <c r="CVV38" s="66"/>
      <c r="CVW38" s="66"/>
      <c r="CVX38" s="66"/>
      <c r="CVY38" s="66"/>
      <c r="CVZ38" s="66"/>
      <c r="CWA38" s="66"/>
      <c r="CWB38" s="66"/>
      <c r="CWC38" s="66"/>
      <c r="CWD38" s="66"/>
      <c r="CWE38" s="66"/>
      <c r="CWF38" s="66"/>
      <c r="CWG38" s="66"/>
      <c r="CWH38" s="66"/>
      <c r="CWI38" s="66"/>
      <c r="CWJ38" s="66"/>
      <c r="CWK38" s="66"/>
      <c r="CWL38" s="66"/>
      <c r="CWM38" s="66"/>
      <c r="CWN38" s="66"/>
      <c r="CWO38" s="66"/>
      <c r="CWP38" s="66"/>
      <c r="CWQ38" s="66"/>
      <c r="CWR38" s="66"/>
      <c r="CWS38" s="66"/>
      <c r="CWT38" s="66"/>
      <c r="CWU38" s="66"/>
      <c r="CWV38" s="66"/>
      <c r="CWW38" s="66"/>
      <c r="CWX38" s="66"/>
      <c r="CWY38" s="66"/>
      <c r="CWZ38" s="66"/>
      <c r="CXA38" s="66"/>
      <c r="CXB38" s="66"/>
      <c r="CXC38" s="66"/>
      <c r="CXD38" s="66"/>
      <c r="CXE38" s="66"/>
      <c r="CXF38" s="66"/>
      <c r="CXG38" s="66"/>
      <c r="CXH38" s="66"/>
      <c r="CXI38" s="66"/>
      <c r="CXJ38" s="66"/>
      <c r="CXK38" s="66"/>
      <c r="CXL38" s="66"/>
      <c r="CXM38" s="66"/>
      <c r="CXN38" s="66"/>
      <c r="CXO38" s="66"/>
      <c r="CXP38" s="66"/>
      <c r="CXQ38" s="66"/>
      <c r="CXR38" s="66"/>
      <c r="CXS38" s="66"/>
      <c r="CXT38" s="66"/>
      <c r="CXU38" s="66"/>
      <c r="CXV38" s="66"/>
      <c r="CXW38" s="66"/>
      <c r="CXX38" s="66"/>
      <c r="CXY38" s="66"/>
      <c r="CXZ38" s="66"/>
      <c r="CYA38" s="66"/>
      <c r="CYB38" s="66"/>
      <c r="CYC38" s="66"/>
      <c r="CYD38" s="66"/>
      <c r="CYE38" s="66"/>
      <c r="CYF38" s="66"/>
      <c r="CYG38" s="66"/>
      <c r="CYH38" s="66"/>
      <c r="CYI38" s="66"/>
      <c r="CYJ38" s="66"/>
      <c r="CYK38" s="66"/>
      <c r="CYL38" s="66"/>
      <c r="CYM38" s="66"/>
      <c r="CYN38" s="66"/>
      <c r="CYO38" s="66"/>
      <c r="CYP38" s="66"/>
      <c r="CYQ38" s="66"/>
      <c r="CYR38" s="66"/>
      <c r="CYS38" s="66"/>
      <c r="CYT38" s="66"/>
      <c r="CYU38" s="66"/>
      <c r="CYV38" s="66"/>
      <c r="CYW38" s="66"/>
      <c r="CYX38" s="66"/>
      <c r="CYY38" s="66"/>
      <c r="CYZ38" s="66"/>
      <c r="CZA38" s="66"/>
      <c r="CZB38" s="66"/>
      <c r="CZC38" s="66"/>
      <c r="CZD38" s="66"/>
      <c r="CZE38" s="66"/>
      <c r="CZF38" s="66"/>
      <c r="CZG38" s="66"/>
      <c r="CZH38" s="66"/>
      <c r="CZI38" s="66"/>
      <c r="CZJ38" s="66"/>
      <c r="CZK38" s="66"/>
      <c r="CZL38" s="66"/>
      <c r="CZM38" s="66"/>
      <c r="CZN38" s="66"/>
      <c r="CZO38" s="66"/>
      <c r="CZP38" s="66"/>
      <c r="CZQ38" s="66"/>
      <c r="CZR38" s="66"/>
      <c r="CZS38" s="66"/>
      <c r="CZT38" s="66"/>
      <c r="CZU38" s="66"/>
      <c r="CZV38" s="66"/>
      <c r="CZW38" s="66"/>
      <c r="CZX38" s="66"/>
      <c r="CZY38" s="66"/>
      <c r="CZZ38" s="66"/>
      <c r="DAA38" s="66"/>
      <c r="DAB38" s="66"/>
      <c r="DAC38" s="66"/>
      <c r="DAD38" s="66"/>
      <c r="DAE38" s="66"/>
      <c r="DAF38" s="66"/>
      <c r="DAG38" s="66"/>
      <c r="DAH38" s="66"/>
      <c r="DAI38" s="66"/>
      <c r="DAJ38" s="66"/>
      <c r="DAK38" s="66"/>
      <c r="DAL38" s="66"/>
      <c r="DAM38" s="66"/>
      <c r="DAN38" s="66"/>
      <c r="DAO38" s="66"/>
      <c r="DAP38" s="66"/>
      <c r="DAQ38" s="66"/>
      <c r="DAR38" s="66"/>
      <c r="DAS38" s="66"/>
      <c r="DAT38" s="66"/>
      <c r="DAU38" s="66"/>
      <c r="DAV38" s="66"/>
      <c r="DAW38" s="66"/>
      <c r="DAX38" s="66"/>
      <c r="DAY38" s="66"/>
      <c r="DAZ38" s="66"/>
      <c r="DBA38" s="66"/>
      <c r="DBB38" s="66"/>
      <c r="DBC38" s="66"/>
      <c r="DBD38" s="66"/>
      <c r="DBE38" s="66"/>
      <c r="DBF38" s="66"/>
      <c r="DBG38" s="66"/>
      <c r="DBH38" s="66"/>
      <c r="DBI38" s="66"/>
      <c r="DBJ38" s="66"/>
      <c r="DBK38" s="66"/>
      <c r="DBL38" s="66"/>
      <c r="DBM38" s="66"/>
      <c r="DBN38" s="66"/>
      <c r="DBO38" s="66"/>
      <c r="DBP38" s="66"/>
      <c r="DBQ38" s="66"/>
      <c r="DBR38" s="66"/>
      <c r="DBS38" s="66"/>
      <c r="DBT38" s="66"/>
      <c r="DBU38" s="66"/>
      <c r="DBV38" s="66"/>
      <c r="DBW38" s="66"/>
      <c r="DBX38" s="66"/>
      <c r="DBY38" s="66"/>
      <c r="DBZ38" s="66"/>
      <c r="DCA38" s="66"/>
      <c r="DCB38" s="66"/>
      <c r="DCC38" s="66"/>
      <c r="DCD38" s="66"/>
      <c r="DCE38" s="66"/>
      <c r="DCF38" s="66"/>
      <c r="DCG38" s="66"/>
      <c r="DCH38" s="66"/>
      <c r="DCI38" s="66"/>
      <c r="DCJ38" s="66"/>
      <c r="DCK38" s="66"/>
      <c r="DCL38" s="66"/>
      <c r="DCM38" s="66"/>
      <c r="DCN38" s="66"/>
      <c r="DCO38" s="66"/>
      <c r="DCP38" s="66"/>
      <c r="DCQ38" s="66"/>
      <c r="DCR38" s="66"/>
      <c r="DCS38" s="66"/>
      <c r="DCT38" s="66"/>
      <c r="DCU38" s="66"/>
      <c r="DCV38" s="66"/>
      <c r="DCW38" s="66"/>
      <c r="DCX38" s="66"/>
      <c r="DCY38" s="66"/>
      <c r="DCZ38" s="66"/>
      <c r="DDA38" s="66"/>
      <c r="DDB38" s="66"/>
      <c r="DDC38" s="66"/>
      <c r="DDD38" s="66"/>
      <c r="DDE38" s="66"/>
      <c r="DDF38" s="66"/>
      <c r="DDG38" s="66"/>
      <c r="DDH38" s="66"/>
      <c r="DDI38" s="66"/>
      <c r="DDJ38" s="66"/>
      <c r="DDK38" s="66"/>
      <c r="DDL38" s="66"/>
      <c r="DDM38" s="66"/>
      <c r="DDN38" s="66"/>
      <c r="DDO38" s="66"/>
      <c r="DDP38" s="66"/>
      <c r="DDQ38" s="66"/>
      <c r="DDR38" s="66"/>
      <c r="DDS38" s="66"/>
      <c r="DDT38" s="66"/>
      <c r="DDU38" s="66"/>
      <c r="DDV38" s="66"/>
      <c r="DDW38" s="66"/>
      <c r="DDX38" s="66"/>
      <c r="DDY38" s="66"/>
      <c r="DDZ38" s="66"/>
      <c r="DEA38" s="66"/>
      <c r="DEB38" s="66"/>
      <c r="DEC38" s="66"/>
      <c r="DED38" s="66"/>
      <c r="DEE38" s="66"/>
      <c r="DEF38" s="66"/>
      <c r="DEG38" s="66"/>
      <c r="DEH38" s="66"/>
      <c r="DEI38" s="66"/>
      <c r="DEJ38" s="66"/>
      <c r="DEK38" s="66"/>
      <c r="DEL38" s="66"/>
      <c r="DEM38" s="66"/>
      <c r="DEN38" s="66"/>
      <c r="DEO38" s="66"/>
      <c r="DEP38" s="66"/>
      <c r="DEQ38" s="66"/>
      <c r="DER38" s="66"/>
      <c r="DES38" s="66"/>
      <c r="DET38" s="66"/>
      <c r="DEU38" s="66"/>
      <c r="DEV38" s="66"/>
      <c r="DEW38" s="66"/>
      <c r="DEX38" s="66"/>
      <c r="DEY38" s="66"/>
      <c r="DEZ38" s="66"/>
      <c r="DFA38" s="66"/>
      <c r="DFB38" s="66"/>
      <c r="DFC38" s="66"/>
      <c r="DFD38" s="66"/>
      <c r="DFE38" s="66"/>
      <c r="DFF38" s="66"/>
      <c r="DFG38" s="66"/>
      <c r="DFH38" s="66"/>
      <c r="DFI38" s="66"/>
      <c r="DFJ38" s="66"/>
      <c r="DFK38" s="66"/>
      <c r="DFL38" s="66"/>
      <c r="DFM38" s="66"/>
      <c r="DFN38" s="66"/>
      <c r="DFO38" s="66"/>
      <c r="DFP38" s="66"/>
      <c r="DFQ38" s="66"/>
      <c r="DFR38" s="66"/>
      <c r="DFS38" s="66"/>
      <c r="DFT38" s="66"/>
      <c r="DFU38" s="66"/>
      <c r="DFV38" s="66"/>
      <c r="DFW38" s="66"/>
      <c r="DFX38" s="66"/>
      <c r="DFY38" s="66"/>
      <c r="DFZ38" s="66"/>
      <c r="DGA38" s="66"/>
      <c r="DGB38" s="66"/>
      <c r="DGC38" s="66"/>
      <c r="DGD38" s="66"/>
      <c r="DGE38" s="66"/>
      <c r="DGF38" s="66"/>
      <c r="DGG38" s="66"/>
      <c r="DGH38" s="66"/>
      <c r="DGI38" s="66"/>
      <c r="DGJ38" s="66"/>
      <c r="DGK38" s="66"/>
      <c r="DGL38" s="66"/>
      <c r="DGM38" s="66"/>
      <c r="DGN38" s="66"/>
      <c r="DGO38" s="66"/>
      <c r="DGP38" s="66"/>
      <c r="DGQ38" s="66"/>
      <c r="DGR38" s="66"/>
      <c r="DGS38" s="66"/>
      <c r="DGT38" s="66"/>
      <c r="DGU38" s="66"/>
      <c r="DGV38" s="66"/>
      <c r="DGW38" s="66"/>
      <c r="DGX38" s="66"/>
      <c r="DGY38" s="66"/>
      <c r="DGZ38" s="66"/>
      <c r="DHA38" s="66"/>
      <c r="DHB38" s="66"/>
      <c r="DHC38" s="66"/>
      <c r="DHD38" s="66"/>
      <c r="DHE38" s="66"/>
      <c r="DHF38" s="66"/>
      <c r="DHG38" s="66"/>
      <c r="DHH38" s="66"/>
      <c r="DHI38" s="66"/>
      <c r="DHJ38" s="66"/>
      <c r="DHK38" s="66"/>
      <c r="DHL38" s="66"/>
      <c r="DHM38" s="66"/>
      <c r="DHN38" s="66"/>
      <c r="DHO38" s="66"/>
      <c r="DHP38" s="66"/>
      <c r="DHQ38" s="66"/>
      <c r="DHR38" s="66"/>
      <c r="DHS38" s="66"/>
      <c r="DHT38" s="66"/>
      <c r="DHU38" s="66"/>
      <c r="DHV38" s="66"/>
      <c r="DHW38" s="66"/>
      <c r="DHX38" s="66"/>
      <c r="DHY38" s="66"/>
      <c r="DHZ38" s="66"/>
      <c r="DIA38" s="66"/>
      <c r="DIB38" s="66"/>
      <c r="DIC38" s="66"/>
      <c r="DID38" s="66"/>
      <c r="DIE38" s="66"/>
      <c r="DIF38" s="66"/>
      <c r="DIG38" s="66"/>
      <c r="DIH38" s="66"/>
      <c r="DII38" s="66"/>
      <c r="DIJ38" s="66"/>
      <c r="DIK38" s="66"/>
      <c r="DIL38" s="66"/>
      <c r="DIM38" s="66"/>
      <c r="DIN38" s="66"/>
      <c r="DIO38" s="66"/>
      <c r="DIP38" s="66"/>
      <c r="DIQ38" s="66"/>
      <c r="DIR38" s="66"/>
      <c r="DIS38" s="66"/>
      <c r="DIT38" s="66"/>
      <c r="DIU38" s="66"/>
      <c r="DIV38" s="66"/>
      <c r="DIW38" s="66"/>
      <c r="DIX38" s="66"/>
      <c r="DIY38" s="66"/>
      <c r="DIZ38" s="66"/>
      <c r="DJA38" s="66"/>
      <c r="DJB38" s="66"/>
      <c r="DJC38" s="66"/>
      <c r="DJD38" s="66"/>
      <c r="DJE38" s="66"/>
      <c r="DJF38" s="66"/>
      <c r="DJG38" s="66"/>
      <c r="DJH38" s="66"/>
      <c r="DJI38" s="66"/>
      <c r="DJJ38" s="66"/>
      <c r="DJK38" s="66"/>
      <c r="DJL38" s="66"/>
      <c r="DJM38" s="66"/>
      <c r="DJN38" s="66"/>
      <c r="DJO38" s="66"/>
      <c r="DJP38" s="66"/>
      <c r="DJQ38" s="66"/>
      <c r="DJR38" s="66"/>
      <c r="DJS38" s="66"/>
      <c r="DJT38" s="66"/>
      <c r="DJU38" s="66"/>
      <c r="DJV38" s="66"/>
      <c r="DJW38" s="66"/>
      <c r="DJX38" s="66"/>
      <c r="DJY38" s="66"/>
      <c r="DJZ38" s="66"/>
      <c r="DKA38" s="66"/>
      <c r="DKB38" s="66"/>
      <c r="DKC38" s="66"/>
      <c r="DKD38" s="66"/>
      <c r="DKE38" s="66"/>
      <c r="DKF38" s="66"/>
      <c r="DKG38" s="66"/>
      <c r="DKH38" s="66"/>
      <c r="DKI38" s="66"/>
      <c r="DKJ38" s="66"/>
      <c r="DKK38" s="66"/>
      <c r="DKL38" s="66"/>
      <c r="DKM38" s="66"/>
      <c r="DKN38" s="66"/>
      <c r="DKO38" s="66"/>
      <c r="DKP38" s="66"/>
      <c r="DKQ38" s="66"/>
      <c r="DKR38" s="66"/>
      <c r="DKS38" s="66"/>
      <c r="DKT38" s="66"/>
      <c r="DKU38" s="66"/>
      <c r="DKV38" s="66"/>
      <c r="DKW38" s="66"/>
      <c r="DKX38" s="66"/>
      <c r="DKY38" s="66"/>
      <c r="DKZ38" s="66"/>
      <c r="DLA38" s="66"/>
      <c r="DLB38" s="66"/>
      <c r="DLC38" s="66"/>
      <c r="DLD38" s="66"/>
      <c r="DLE38" s="66"/>
      <c r="DLF38" s="66"/>
      <c r="DLG38" s="66"/>
      <c r="DLH38" s="66"/>
      <c r="DLI38" s="66"/>
      <c r="DLJ38" s="66"/>
      <c r="DLK38" s="66"/>
      <c r="DLL38" s="66"/>
      <c r="DLM38" s="66"/>
      <c r="DLN38" s="66"/>
      <c r="DLO38" s="66"/>
      <c r="DLP38" s="66"/>
      <c r="DLQ38" s="66"/>
      <c r="DLR38" s="66"/>
      <c r="DLS38" s="66"/>
      <c r="DLT38" s="66"/>
      <c r="DLU38" s="66"/>
      <c r="DLV38" s="66"/>
      <c r="DLW38" s="66"/>
      <c r="DLX38" s="66"/>
      <c r="DLY38" s="66"/>
      <c r="DLZ38" s="66"/>
      <c r="DMA38" s="66"/>
      <c r="DMB38" s="66"/>
      <c r="DMC38" s="66"/>
      <c r="DMD38" s="66"/>
      <c r="DME38" s="66"/>
      <c r="DMF38" s="66"/>
      <c r="DMG38" s="66"/>
      <c r="DMH38" s="66"/>
      <c r="DMI38" s="66"/>
      <c r="DMJ38" s="66"/>
      <c r="DMK38" s="66"/>
      <c r="DML38" s="66"/>
      <c r="DMM38" s="66"/>
      <c r="DMN38" s="66"/>
      <c r="DMO38" s="66"/>
      <c r="DMP38" s="66"/>
      <c r="DMQ38" s="66"/>
      <c r="DMR38" s="66"/>
      <c r="DMS38" s="66"/>
      <c r="DMT38" s="66"/>
      <c r="DMU38" s="66"/>
      <c r="DMV38" s="66"/>
      <c r="DMW38" s="66"/>
      <c r="DMX38" s="66"/>
      <c r="DMY38" s="66"/>
      <c r="DMZ38" s="66"/>
      <c r="DNA38" s="66"/>
      <c r="DNB38" s="66"/>
      <c r="DNC38" s="66"/>
      <c r="DND38" s="66"/>
      <c r="DNE38" s="66"/>
      <c r="DNF38" s="66"/>
      <c r="DNG38" s="66"/>
      <c r="DNH38" s="66"/>
      <c r="DNI38" s="66"/>
      <c r="DNJ38" s="66"/>
      <c r="DNK38" s="66"/>
      <c r="DNL38" s="66"/>
      <c r="DNM38" s="66"/>
      <c r="DNN38" s="66"/>
      <c r="DNO38" s="66"/>
      <c r="DNP38" s="66"/>
      <c r="DNQ38" s="66"/>
      <c r="DNR38" s="66"/>
      <c r="DNS38" s="66"/>
      <c r="DNT38" s="66"/>
      <c r="DNU38" s="66"/>
      <c r="DNV38" s="66"/>
      <c r="DNW38" s="66"/>
      <c r="DNX38" s="66"/>
      <c r="DNY38" s="66"/>
      <c r="DNZ38" s="66"/>
      <c r="DOA38" s="66"/>
      <c r="DOB38" s="66"/>
      <c r="DOC38" s="66"/>
      <c r="DOD38" s="66"/>
      <c r="DOE38" s="66"/>
      <c r="DOF38" s="66"/>
      <c r="DOG38" s="66"/>
      <c r="DOH38" s="66"/>
      <c r="DOI38" s="66"/>
      <c r="DOJ38" s="66"/>
      <c r="DOK38" s="66"/>
      <c r="DOL38" s="66"/>
      <c r="DOM38" s="66"/>
      <c r="DON38" s="66"/>
      <c r="DOO38" s="66"/>
      <c r="DOP38" s="66"/>
      <c r="DOQ38" s="66"/>
      <c r="DOR38" s="66"/>
      <c r="DOS38" s="66"/>
      <c r="DOT38" s="66"/>
      <c r="DOU38" s="66"/>
      <c r="DOV38" s="66"/>
      <c r="DOW38" s="66"/>
      <c r="DOX38" s="66"/>
      <c r="DOY38" s="66"/>
      <c r="DOZ38" s="66"/>
      <c r="DPA38" s="66"/>
      <c r="DPB38" s="66"/>
      <c r="DPC38" s="66"/>
      <c r="DPD38" s="66"/>
      <c r="DPE38" s="66"/>
      <c r="DPF38" s="66"/>
      <c r="DPG38" s="66"/>
      <c r="DPH38" s="66"/>
      <c r="DPI38" s="66"/>
      <c r="DPJ38" s="66"/>
      <c r="DPK38" s="66"/>
      <c r="DPL38" s="66"/>
      <c r="DPM38" s="66"/>
      <c r="DPN38" s="66"/>
      <c r="DPO38" s="66"/>
      <c r="DPP38" s="66"/>
      <c r="DPQ38" s="66"/>
      <c r="DPR38" s="66"/>
      <c r="DPS38" s="66"/>
      <c r="DPT38" s="66"/>
      <c r="DPU38" s="66"/>
      <c r="DPV38" s="66"/>
      <c r="DPW38" s="66"/>
      <c r="DPX38" s="66"/>
      <c r="DPY38" s="66"/>
      <c r="DPZ38" s="66"/>
      <c r="DQA38" s="66"/>
      <c r="DQB38" s="66"/>
      <c r="DQC38" s="66"/>
      <c r="DQD38" s="66"/>
      <c r="DQE38" s="66"/>
      <c r="DQF38" s="66"/>
      <c r="DQG38" s="66"/>
      <c r="DQH38" s="66"/>
      <c r="DQI38" s="66"/>
      <c r="DQJ38" s="66"/>
      <c r="DQK38" s="66"/>
      <c r="DQL38" s="66"/>
      <c r="DQM38" s="66"/>
      <c r="DQN38" s="66"/>
      <c r="DQO38" s="66"/>
      <c r="DQP38" s="66"/>
      <c r="DQQ38" s="66"/>
      <c r="DQR38" s="66"/>
      <c r="DQS38" s="66"/>
      <c r="DQT38" s="66"/>
      <c r="DQU38" s="66"/>
      <c r="DQV38" s="66"/>
      <c r="DQW38" s="66"/>
      <c r="DQX38" s="66"/>
      <c r="DQY38" s="66"/>
      <c r="DQZ38" s="66"/>
      <c r="DRA38" s="66"/>
      <c r="DRB38" s="66"/>
      <c r="DRC38" s="66"/>
      <c r="DRD38" s="66"/>
      <c r="DRE38" s="66"/>
      <c r="DRF38" s="66"/>
      <c r="DRG38" s="66"/>
      <c r="DRH38" s="66"/>
      <c r="DRI38" s="66"/>
      <c r="DRJ38" s="66"/>
      <c r="DRK38" s="66"/>
      <c r="DRL38" s="66"/>
      <c r="DRM38" s="66"/>
      <c r="DRN38" s="66"/>
      <c r="DRO38" s="66"/>
      <c r="DRP38" s="66"/>
      <c r="DRQ38" s="66"/>
      <c r="DRR38" s="66"/>
      <c r="DRS38" s="66"/>
      <c r="DRT38" s="66"/>
      <c r="DRU38" s="66"/>
      <c r="DRV38" s="66"/>
      <c r="DRW38" s="66"/>
      <c r="DRX38" s="66"/>
      <c r="DRY38" s="66"/>
      <c r="DRZ38" s="66"/>
      <c r="DSA38" s="66"/>
      <c r="DSB38" s="66"/>
      <c r="DSC38" s="66"/>
      <c r="DSD38" s="66"/>
      <c r="DSE38" s="66"/>
      <c r="DSF38" s="66"/>
      <c r="DSG38" s="66"/>
      <c r="DSH38" s="66"/>
      <c r="DSI38" s="66"/>
      <c r="DSJ38" s="66"/>
      <c r="DSK38" s="66"/>
      <c r="DSL38" s="66"/>
      <c r="DSM38" s="66"/>
      <c r="DSN38" s="66"/>
      <c r="DSO38" s="66"/>
      <c r="DSP38" s="66"/>
      <c r="DSQ38" s="66"/>
      <c r="DSR38" s="66"/>
      <c r="DSS38" s="66"/>
      <c r="DST38" s="66"/>
      <c r="DSU38" s="66"/>
      <c r="DSV38" s="66"/>
      <c r="DSW38" s="66"/>
      <c r="DSX38" s="66"/>
      <c r="DSY38" s="66"/>
      <c r="DSZ38" s="66"/>
      <c r="DTA38" s="66"/>
      <c r="DTB38" s="66"/>
      <c r="DTC38" s="66"/>
      <c r="DTD38" s="66"/>
      <c r="DTE38" s="66"/>
      <c r="DTF38" s="66"/>
      <c r="DTG38" s="66"/>
      <c r="DTH38" s="66"/>
      <c r="DTI38" s="66"/>
      <c r="DTJ38" s="66"/>
      <c r="DTK38" s="66"/>
      <c r="DTL38" s="66"/>
      <c r="DTM38" s="66"/>
      <c r="DTN38" s="66"/>
      <c r="DTO38" s="66"/>
      <c r="DTP38" s="66"/>
      <c r="DTQ38" s="66"/>
      <c r="DTR38" s="66"/>
      <c r="DTS38" s="66"/>
      <c r="DTT38" s="66"/>
      <c r="DTU38" s="66"/>
      <c r="DTV38" s="66"/>
      <c r="DTW38" s="66"/>
      <c r="DTX38" s="66"/>
      <c r="DTY38" s="66"/>
      <c r="DTZ38" s="66"/>
      <c r="DUA38" s="66"/>
      <c r="DUB38" s="66"/>
      <c r="DUC38" s="66"/>
      <c r="DUD38" s="66"/>
      <c r="DUE38" s="66"/>
      <c r="DUF38" s="66"/>
      <c r="DUG38" s="66"/>
      <c r="DUH38" s="66"/>
      <c r="DUI38" s="66"/>
      <c r="DUJ38" s="66"/>
      <c r="DUK38" s="66"/>
      <c r="DUL38" s="66"/>
      <c r="DUM38" s="66"/>
      <c r="DUN38" s="66"/>
      <c r="DUO38" s="66"/>
      <c r="DUP38" s="66"/>
      <c r="DUQ38" s="66"/>
      <c r="DUR38" s="66"/>
      <c r="DUS38" s="66"/>
      <c r="DUT38" s="66"/>
      <c r="DUU38" s="66"/>
      <c r="DUV38" s="66"/>
      <c r="DUW38" s="66"/>
      <c r="DUX38" s="66"/>
      <c r="DUY38" s="66"/>
      <c r="DUZ38" s="66"/>
      <c r="DVA38" s="66"/>
      <c r="DVB38" s="66"/>
      <c r="DVC38" s="66"/>
      <c r="DVD38" s="66"/>
      <c r="DVE38" s="66"/>
      <c r="DVF38" s="66"/>
      <c r="DVG38" s="66"/>
      <c r="DVH38" s="66"/>
      <c r="DVI38" s="66"/>
      <c r="DVJ38" s="66"/>
      <c r="DVK38" s="66"/>
      <c r="DVL38" s="66"/>
      <c r="DVM38" s="66"/>
      <c r="DVN38" s="66"/>
      <c r="DVO38" s="66"/>
      <c r="DVP38" s="66"/>
      <c r="DVQ38" s="66"/>
      <c r="DVR38" s="66"/>
      <c r="DVS38" s="66"/>
      <c r="DVT38" s="66"/>
      <c r="DVU38" s="66"/>
      <c r="DVV38" s="66"/>
      <c r="DVW38" s="66"/>
      <c r="DVX38" s="66"/>
      <c r="DVY38" s="66"/>
      <c r="DVZ38" s="66"/>
      <c r="DWA38" s="66"/>
      <c r="DWB38" s="66"/>
      <c r="DWC38" s="66"/>
      <c r="DWD38" s="66"/>
      <c r="DWE38" s="66"/>
      <c r="DWF38" s="66"/>
      <c r="DWG38" s="66"/>
      <c r="DWH38" s="66"/>
      <c r="DWI38" s="66"/>
      <c r="DWJ38" s="66"/>
      <c r="DWK38" s="66"/>
      <c r="DWL38" s="66"/>
      <c r="DWM38" s="66"/>
      <c r="DWN38" s="66"/>
      <c r="DWO38" s="66"/>
      <c r="DWP38" s="66"/>
      <c r="DWQ38" s="66"/>
      <c r="DWR38" s="66"/>
      <c r="DWS38" s="66"/>
      <c r="DWT38" s="66"/>
      <c r="DWU38" s="66"/>
      <c r="DWV38" s="66"/>
      <c r="DWW38" s="66"/>
      <c r="DWX38" s="66"/>
      <c r="DWY38" s="66"/>
      <c r="DWZ38" s="66"/>
      <c r="DXA38" s="66"/>
      <c r="DXB38" s="66"/>
      <c r="DXC38" s="66"/>
      <c r="DXD38" s="66"/>
      <c r="DXE38" s="66"/>
      <c r="DXF38" s="66"/>
      <c r="DXG38" s="66"/>
      <c r="DXH38" s="66"/>
      <c r="DXI38" s="66"/>
      <c r="DXJ38" s="66"/>
      <c r="DXK38" s="66"/>
      <c r="DXL38" s="66"/>
      <c r="DXM38" s="66"/>
      <c r="DXN38" s="66"/>
      <c r="DXO38" s="66"/>
      <c r="DXP38" s="66"/>
      <c r="DXQ38" s="66"/>
      <c r="DXR38" s="66"/>
      <c r="DXS38" s="66"/>
      <c r="DXT38" s="66"/>
      <c r="DXU38" s="66"/>
      <c r="DXV38" s="66"/>
      <c r="DXW38" s="66"/>
      <c r="DXX38" s="66"/>
      <c r="DXY38" s="66"/>
      <c r="DXZ38" s="66"/>
      <c r="DYA38" s="66"/>
      <c r="DYB38" s="66"/>
      <c r="DYC38" s="66"/>
      <c r="DYD38" s="66"/>
      <c r="DYE38" s="66"/>
      <c r="DYF38" s="66"/>
      <c r="DYG38" s="66"/>
      <c r="DYH38" s="66"/>
      <c r="DYI38" s="66"/>
      <c r="DYJ38" s="66"/>
      <c r="DYK38" s="66"/>
      <c r="DYL38" s="66"/>
      <c r="DYM38" s="66"/>
      <c r="DYN38" s="66"/>
      <c r="DYO38" s="66"/>
      <c r="DYP38" s="66"/>
      <c r="DYQ38" s="66"/>
      <c r="DYR38" s="66"/>
      <c r="DYS38" s="66"/>
      <c r="DYT38" s="66"/>
      <c r="DYU38" s="66"/>
      <c r="DYV38" s="66"/>
      <c r="DYW38" s="66"/>
      <c r="DYX38" s="66"/>
      <c r="DYY38" s="66"/>
      <c r="DYZ38" s="66"/>
      <c r="DZA38" s="66"/>
      <c r="DZB38" s="66"/>
      <c r="DZC38" s="66"/>
      <c r="DZD38" s="66"/>
      <c r="DZE38" s="66"/>
      <c r="DZF38" s="66"/>
      <c r="DZG38" s="66"/>
      <c r="DZH38" s="66"/>
      <c r="DZI38" s="66"/>
      <c r="DZJ38" s="66"/>
      <c r="DZK38" s="66"/>
      <c r="DZL38" s="66"/>
      <c r="DZM38" s="66"/>
      <c r="DZN38" s="66"/>
      <c r="DZO38" s="66"/>
      <c r="DZP38" s="66"/>
      <c r="DZQ38" s="66"/>
      <c r="DZR38" s="66"/>
      <c r="DZS38" s="66"/>
      <c r="DZT38" s="66"/>
      <c r="DZU38" s="66"/>
      <c r="DZV38" s="66"/>
      <c r="DZW38" s="66"/>
      <c r="DZX38" s="66"/>
      <c r="DZY38" s="66"/>
      <c r="DZZ38" s="66"/>
      <c r="EAA38" s="66"/>
      <c r="EAB38" s="66"/>
      <c r="EAC38" s="66"/>
      <c r="EAD38" s="66"/>
      <c r="EAE38" s="66"/>
      <c r="EAF38" s="66"/>
      <c r="EAG38" s="66"/>
      <c r="EAH38" s="66"/>
      <c r="EAI38" s="66"/>
      <c r="EAJ38" s="66"/>
      <c r="EAK38" s="66"/>
      <c r="EAL38" s="66"/>
      <c r="EAM38" s="66"/>
      <c r="EAN38" s="66"/>
      <c r="EAO38" s="66"/>
      <c r="EAP38" s="66"/>
      <c r="EAQ38" s="66"/>
      <c r="EAR38" s="66"/>
      <c r="EAS38" s="66"/>
      <c r="EAT38" s="66"/>
      <c r="EAU38" s="66"/>
      <c r="EAV38" s="66"/>
      <c r="EAW38" s="66"/>
      <c r="EAX38" s="66"/>
      <c r="EAY38" s="66"/>
      <c r="EAZ38" s="66"/>
      <c r="EBA38" s="66"/>
      <c r="EBB38" s="66"/>
      <c r="EBC38" s="66"/>
      <c r="EBD38" s="66"/>
      <c r="EBE38" s="66"/>
      <c r="EBF38" s="66"/>
      <c r="EBG38" s="66"/>
      <c r="EBH38" s="66"/>
      <c r="EBI38" s="66"/>
      <c r="EBJ38" s="66"/>
      <c r="EBK38" s="66"/>
      <c r="EBL38" s="66"/>
      <c r="EBM38" s="66"/>
      <c r="EBN38" s="66"/>
      <c r="EBO38" s="66"/>
      <c r="EBP38" s="66"/>
      <c r="EBQ38" s="66"/>
      <c r="EBR38" s="66"/>
      <c r="EBS38" s="66"/>
      <c r="EBT38" s="66"/>
      <c r="EBU38" s="66"/>
      <c r="EBV38" s="66"/>
      <c r="EBW38" s="66"/>
      <c r="EBX38" s="66"/>
      <c r="EBY38" s="66"/>
      <c r="EBZ38" s="66"/>
      <c r="ECA38" s="66"/>
      <c r="ECB38" s="66"/>
      <c r="ECC38" s="66"/>
      <c r="ECD38" s="66"/>
      <c r="ECE38" s="66"/>
      <c r="ECF38" s="66"/>
      <c r="ECG38" s="66"/>
      <c r="ECH38" s="66"/>
      <c r="ECI38" s="66"/>
      <c r="ECJ38" s="66"/>
      <c r="ECK38" s="66"/>
      <c r="ECL38" s="66"/>
      <c r="ECM38" s="66"/>
      <c r="ECN38" s="66"/>
      <c r="ECO38" s="66"/>
      <c r="ECP38" s="66"/>
      <c r="ECQ38" s="66"/>
      <c r="ECR38" s="66"/>
      <c r="ECS38" s="66"/>
      <c r="ECT38" s="66"/>
      <c r="ECU38" s="66"/>
      <c r="ECV38" s="66"/>
      <c r="ECW38" s="66"/>
      <c r="ECX38" s="66"/>
      <c r="ECY38" s="66"/>
      <c r="ECZ38" s="66"/>
      <c r="EDA38" s="66"/>
      <c r="EDB38" s="66"/>
      <c r="EDC38" s="66"/>
      <c r="EDD38" s="66"/>
      <c r="EDE38" s="66"/>
      <c r="EDF38" s="66"/>
      <c r="EDG38" s="66"/>
      <c r="EDH38" s="66"/>
      <c r="EDI38" s="66"/>
      <c r="EDJ38" s="66"/>
      <c r="EDK38" s="66"/>
      <c r="EDL38" s="66"/>
      <c r="EDM38" s="66"/>
      <c r="EDN38" s="66"/>
      <c r="EDO38" s="66"/>
      <c r="EDP38" s="66"/>
      <c r="EDQ38" s="66"/>
      <c r="EDR38" s="66"/>
      <c r="EDS38" s="66"/>
      <c r="EDT38" s="66"/>
      <c r="EDU38" s="66"/>
      <c r="EDV38" s="66"/>
      <c r="EDW38" s="66"/>
      <c r="EDX38" s="66"/>
      <c r="EDY38" s="66"/>
      <c r="EDZ38" s="66"/>
      <c r="EEA38" s="66"/>
      <c r="EEB38" s="66"/>
      <c r="EEC38" s="66"/>
      <c r="EED38" s="66"/>
      <c r="EEE38" s="66"/>
      <c r="EEF38" s="66"/>
      <c r="EEG38" s="66"/>
      <c r="EEH38" s="66"/>
      <c r="EEI38" s="66"/>
      <c r="EEJ38" s="66"/>
      <c r="EEK38" s="66"/>
      <c r="EEL38" s="66"/>
      <c r="EEM38" s="66"/>
      <c r="EEN38" s="66"/>
      <c r="EEO38" s="66"/>
      <c r="EEP38" s="66"/>
      <c r="EEQ38" s="66"/>
      <c r="EER38" s="66"/>
      <c r="EES38" s="66"/>
      <c r="EET38" s="66"/>
      <c r="EEU38" s="66"/>
      <c r="EEV38" s="66"/>
      <c r="EEW38" s="66"/>
      <c r="EEX38" s="66"/>
      <c r="EEY38" s="66"/>
      <c r="EEZ38" s="66"/>
      <c r="EFA38" s="66"/>
      <c r="EFB38" s="66"/>
      <c r="EFC38" s="66"/>
      <c r="EFD38" s="66"/>
      <c r="EFE38" s="66"/>
      <c r="EFF38" s="66"/>
      <c r="EFG38" s="66"/>
      <c r="EFH38" s="66"/>
      <c r="EFI38" s="66"/>
      <c r="EFJ38" s="66"/>
      <c r="EFK38" s="66"/>
      <c r="EFL38" s="66"/>
      <c r="EFM38" s="66"/>
      <c r="EFN38" s="66"/>
      <c r="EFO38" s="66"/>
      <c r="EFP38" s="66"/>
      <c r="EFQ38" s="66"/>
      <c r="EFR38" s="66"/>
      <c r="EFS38" s="66"/>
      <c r="EFT38" s="66"/>
      <c r="EFU38" s="66"/>
      <c r="EFV38" s="66"/>
      <c r="EFW38" s="66"/>
      <c r="EFX38" s="66"/>
      <c r="EFY38" s="66"/>
      <c r="EFZ38" s="66"/>
      <c r="EGA38" s="66"/>
      <c r="EGB38" s="66"/>
      <c r="EGC38" s="66"/>
      <c r="EGD38" s="66"/>
      <c r="EGE38" s="66"/>
      <c r="EGF38" s="66"/>
      <c r="EGG38" s="66"/>
      <c r="EGH38" s="66"/>
      <c r="EGI38" s="66"/>
      <c r="EGJ38" s="66"/>
      <c r="EGK38" s="66"/>
      <c r="EGL38" s="66"/>
      <c r="EGM38" s="66"/>
      <c r="EGN38" s="66"/>
      <c r="EGO38" s="66"/>
      <c r="EGP38" s="66"/>
      <c r="EGQ38" s="66"/>
      <c r="EGR38" s="66"/>
      <c r="EGS38" s="66"/>
      <c r="EGT38" s="66"/>
      <c r="EGU38" s="66"/>
      <c r="EGV38" s="66"/>
      <c r="EGW38" s="66"/>
      <c r="EGX38" s="66"/>
      <c r="EGY38" s="66"/>
      <c r="EGZ38" s="66"/>
      <c r="EHA38" s="66"/>
      <c r="EHB38" s="66"/>
      <c r="EHC38" s="66"/>
      <c r="EHD38" s="66"/>
      <c r="EHE38" s="66"/>
      <c r="EHF38" s="66"/>
      <c r="EHG38" s="66"/>
      <c r="EHH38" s="66"/>
      <c r="EHI38" s="66"/>
      <c r="EHJ38" s="66"/>
      <c r="EHK38" s="66"/>
      <c r="EHL38" s="66"/>
      <c r="EHM38" s="66"/>
      <c r="EHN38" s="66"/>
      <c r="EHO38" s="66"/>
      <c r="EHP38" s="66"/>
      <c r="EHQ38" s="66"/>
      <c r="EHR38" s="66"/>
      <c r="EHS38" s="66"/>
      <c r="EHT38" s="66"/>
      <c r="EHU38" s="66"/>
      <c r="EHV38" s="66"/>
      <c r="EHW38" s="66"/>
      <c r="EHX38" s="66"/>
      <c r="EHY38" s="66"/>
      <c r="EHZ38" s="66"/>
      <c r="EIA38" s="66"/>
      <c r="EIB38" s="66"/>
      <c r="EIC38" s="66"/>
      <c r="EID38" s="66"/>
      <c r="EIE38" s="66"/>
      <c r="EIF38" s="66"/>
      <c r="EIG38" s="66"/>
      <c r="EIH38" s="66"/>
      <c r="EII38" s="66"/>
      <c r="EIJ38" s="66"/>
      <c r="EIK38" s="66"/>
      <c r="EIL38" s="66"/>
      <c r="EIM38" s="66"/>
      <c r="EIN38" s="66"/>
      <c r="EIO38" s="66"/>
      <c r="EIP38" s="66"/>
      <c r="EIQ38" s="66"/>
      <c r="EIR38" s="66"/>
      <c r="EIS38" s="66"/>
      <c r="EIT38" s="66"/>
      <c r="EIU38" s="66"/>
      <c r="EIV38" s="66"/>
      <c r="EIW38" s="66"/>
      <c r="EIX38" s="66"/>
      <c r="EIY38" s="66"/>
      <c r="EIZ38" s="66"/>
      <c r="EJA38" s="66"/>
      <c r="EJB38" s="66"/>
      <c r="EJC38" s="66"/>
      <c r="EJD38" s="66"/>
      <c r="EJE38" s="66"/>
      <c r="EJF38" s="66"/>
      <c r="EJG38" s="66"/>
      <c r="EJH38" s="66"/>
      <c r="EJI38" s="66"/>
      <c r="EJJ38" s="66"/>
      <c r="EJK38" s="66"/>
      <c r="EJL38" s="66"/>
      <c r="EJM38" s="66"/>
      <c r="EJN38" s="66"/>
      <c r="EJO38" s="66"/>
      <c r="EJP38" s="66"/>
      <c r="EJQ38" s="66"/>
      <c r="EJR38" s="66"/>
      <c r="EJS38" s="66"/>
      <c r="EJT38" s="66"/>
      <c r="EJU38" s="66"/>
      <c r="EJV38" s="66"/>
      <c r="EJW38" s="66"/>
      <c r="EJX38" s="66"/>
      <c r="EJY38" s="66"/>
      <c r="EJZ38" s="66"/>
      <c r="EKA38" s="66"/>
      <c r="EKB38" s="66"/>
      <c r="EKC38" s="66"/>
      <c r="EKD38" s="66"/>
      <c r="EKE38" s="66"/>
      <c r="EKF38" s="66"/>
      <c r="EKG38" s="66"/>
      <c r="EKH38" s="66"/>
      <c r="EKI38" s="66"/>
      <c r="EKJ38" s="66"/>
      <c r="EKK38" s="66"/>
      <c r="EKL38" s="66"/>
      <c r="EKM38" s="66"/>
      <c r="EKN38" s="66"/>
      <c r="EKO38" s="66"/>
      <c r="EKP38" s="66"/>
      <c r="EKQ38" s="66"/>
      <c r="EKR38" s="66"/>
      <c r="EKS38" s="66"/>
      <c r="EKT38" s="66"/>
      <c r="EKU38" s="66"/>
      <c r="EKV38" s="66"/>
      <c r="EKW38" s="66"/>
      <c r="EKX38" s="66"/>
      <c r="EKY38" s="66"/>
      <c r="EKZ38" s="66"/>
      <c r="ELA38" s="66"/>
      <c r="ELB38" s="66"/>
      <c r="ELC38" s="66"/>
      <c r="ELD38" s="66"/>
      <c r="ELE38" s="66"/>
      <c r="ELF38" s="66"/>
      <c r="ELG38" s="66"/>
      <c r="ELH38" s="66"/>
      <c r="ELI38" s="66"/>
      <c r="ELJ38" s="66"/>
      <c r="ELK38" s="66"/>
      <c r="ELL38" s="66"/>
      <c r="ELM38" s="66"/>
      <c r="ELN38" s="66"/>
      <c r="ELO38" s="66"/>
      <c r="ELP38" s="66"/>
      <c r="ELQ38" s="66"/>
      <c r="ELR38" s="66"/>
      <c r="ELS38" s="66"/>
      <c r="ELT38" s="66"/>
      <c r="ELU38" s="66"/>
      <c r="ELV38" s="66"/>
      <c r="ELW38" s="66"/>
      <c r="ELX38" s="66"/>
      <c r="ELY38" s="66"/>
      <c r="ELZ38" s="66"/>
      <c r="EMA38" s="66"/>
      <c r="EMB38" s="66"/>
      <c r="EMC38" s="66"/>
      <c r="EMD38" s="66"/>
      <c r="EME38" s="66"/>
      <c r="EMF38" s="66"/>
      <c r="EMG38" s="66"/>
      <c r="EMH38" s="66"/>
      <c r="EMI38" s="66"/>
      <c r="EMJ38" s="66"/>
      <c r="EMK38" s="66"/>
      <c r="EML38" s="66"/>
      <c r="EMM38" s="66"/>
      <c r="EMN38" s="66"/>
      <c r="EMO38" s="66"/>
      <c r="EMP38" s="66"/>
      <c r="EMQ38" s="66"/>
      <c r="EMR38" s="66"/>
      <c r="EMS38" s="66"/>
      <c r="EMT38" s="66"/>
      <c r="EMU38" s="66"/>
      <c r="EMV38" s="66"/>
      <c r="EMW38" s="66"/>
      <c r="EMX38" s="66"/>
      <c r="EMY38" s="66"/>
      <c r="EMZ38" s="66"/>
      <c r="ENA38" s="66"/>
      <c r="ENB38" s="66"/>
      <c r="ENC38" s="66"/>
      <c r="END38" s="66"/>
      <c r="ENE38" s="66"/>
      <c r="ENF38" s="66"/>
      <c r="ENG38" s="66"/>
      <c r="ENH38" s="66"/>
      <c r="ENI38" s="66"/>
      <c r="ENJ38" s="66"/>
      <c r="ENK38" s="66"/>
      <c r="ENL38" s="66"/>
      <c r="ENM38" s="66"/>
      <c r="ENN38" s="66"/>
      <c r="ENO38" s="66"/>
      <c r="ENP38" s="66"/>
      <c r="ENQ38" s="66"/>
      <c r="ENR38" s="66"/>
      <c r="ENS38" s="66"/>
      <c r="ENT38" s="66"/>
      <c r="ENU38" s="66"/>
      <c r="ENV38" s="66"/>
      <c r="ENW38" s="66"/>
      <c r="ENX38" s="66"/>
      <c r="ENY38" s="66"/>
      <c r="ENZ38" s="66"/>
      <c r="EOA38" s="66"/>
      <c r="EOB38" s="66"/>
      <c r="EOC38" s="66"/>
      <c r="EOD38" s="66"/>
      <c r="EOE38" s="66"/>
      <c r="EOF38" s="66"/>
      <c r="EOG38" s="66"/>
      <c r="EOH38" s="66"/>
      <c r="EOI38" s="66"/>
      <c r="EOJ38" s="66"/>
      <c r="EOK38" s="66"/>
      <c r="EOL38" s="66"/>
      <c r="EOM38" s="66"/>
      <c r="EON38" s="66"/>
      <c r="EOO38" s="66"/>
      <c r="EOP38" s="66"/>
      <c r="EOQ38" s="66"/>
      <c r="EOR38" s="66"/>
      <c r="EOS38" s="66"/>
      <c r="EOT38" s="66"/>
      <c r="EOU38" s="66"/>
      <c r="EOV38" s="66"/>
      <c r="EOW38" s="66"/>
      <c r="EOX38" s="66"/>
      <c r="EOY38" s="66"/>
      <c r="EOZ38" s="66"/>
      <c r="EPA38" s="66"/>
      <c r="EPB38" s="66"/>
      <c r="EPC38" s="66"/>
      <c r="EPD38" s="66"/>
      <c r="EPE38" s="66"/>
      <c r="EPF38" s="66"/>
      <c r="EPG38" s="66"/>
      <c r="EPH38" s="66"/>
      <c r="EPI38" s="66"/>
      <c r="EPJ38" s="66"/>
      <c r="EPK38" s="66"/>
      <c r="EPL38" s="66"/>
      <c r="EPM38" s="66"/>
      <c r="EPN38" s="66"/>
      <c r="EPO38" s="66"/>
      <c r="EPP38" s="66"/>
      <c r="EPQ38" s="66"/>
      <c r="EPR38" s="66"/>
      <c r="EPS38" s="66"/>
      <c r="EPT38" s="66"/>
      <c r="EPU38" s="66"/>
      <c r="EPV38" s="66"/>
      <c r="EPW38" s="66"/>
      <c r="EPX38" s="66"/>
      <c r="EPY38" s="66"/>
      <c r="EPZ38" s="66"/>
      <c r="EQA38" s="66"/>
      <c r="EQB38" s="66"/>
      <c r="EQC38" s="66"/>
      <c r="EQD38" s="66"/>
      <c r="EQE38" s="66"/>
      <c r="EQF38" s="66"/>
      <c r="EQG38" s="66"/>
      <c r="EQH38" s="66"/>
      <c r="EQI38" s="66"/>
      <c r="EQJ38" s="66"/>
      <c r="EQK38" s="66"/>
      <c r="EQL38" s="66"/>
      <c r="EQM38" s="66"/>
      <c r="EQN38" s="66"/>
      <c r="EQO38" s="66"/>
      <c r="EQP38" s="66"/>
      <c r="EQQ38" s="66"/>
      <c r="EQR38" s="66"/>
      <c r="EQS38" s="66"/>
      <c r="EQT38" s="66"/>
      <c r="EQU38" s="66"/>
      <c r="EQV38" s="66"/>
      <c r="EQW38" s="66"/>
      <c r="EQX38" s="66"/>
      <c r="EQY38" s="66"/>
      <c r="EQZ38" s="66"/>
      <c r="ERA38" s="66"/>
      <c r="ERB38" s="66"/>
      <c r="ERC38" s="66"/>
      <c r="ERD38" s="66"/>
      <c r="ERE38" s="66"/>
      <c r="ERF38" s="66"/>
      <c r="ERG38" s="66"/>
      <c r="ERH38" s="66"/>
      <c r="ERI38" s="66"/>
      <c r="ERJ38" s="66"/>
      <c r="ERK38" s="66"/>
      <c r="ERL38" s="66"/>
      <c r="ERM38" s="66"/>
      <c r="ERN38" s="66"/>
      <c r="ERO38" s="66"/>
      <c r="ERP38" s="66"/>
      <c r="ERQ38" s="66"/>
      <c r="ERR38" s="66"/>
      <c r="ERS38" s="66"/>
      <c r="ERT38" s="66"/>
      <c r="ERU38" s="66"/>
      <c r="ERV38" s="66"/>
      <c r="ERW38" s="66"/>
      <c r="ERX38" s="66"/>
      <c r="ERY38" s="66"/>
      <c r="ERZ38" s="66"/>
      <c r="ESA38" s="66"/>
      <c r="ESB38" s="66"/>
      <c r="ESC38" s="66"/>
      <c r="ESD38" s="66"/>
      <c r="ESE38" s="66"/>
      <c r="ESF38" s="66"/>
      <c r="ESG38" s="66"/>
      <c r="ESH38" s="66"/>
      <c r="ESI38" s="66"/>
      <c r="ESJ38" s="66"/>
      <c r="ESK38" s="66"/>
      <c r="ESL38" s="66"/>
      <c r="ESM38" s="66"/>
      <c r="ESN38" s="66"/>
      <c r="ESO38" s="66"/>
      <c r="ESP38" s="66"/>
      <c r="ESQ38" s="66"/>
      <c r="ESR38" s="66"/>
      <c r="ESS38" s="66"/>
      <c r="EST38" s="66"/>
      <c r="ESU38" s="66"/>
      <c r="ESV38" s="66"/>
      <c r="ESW38" s="66"/>
      <c r="ESX38" s="66"/>
      <c r="ESY38" s="66"/>
      <c r="ESZ38" s="66"/>
      <c r="ETA38" s="66"/>
      <c r="ETB38" s="66"/>
      <c r="ETC38" s="66"/>
      <c r="ETD38" s="66"/>
      <c r="ETE38" s="66"/>
      <c r="ETF38" s="66"/>
      <c r="ETG38" s="66"/>
      <c r="ETH38" s="66"/>
      <c r="ETI38" s="66"/>
      <c r="ETJ38" s="66"/>
      <c r="ETK38" s="66"/>
      <c r="ETL38" s="66"/>
      <c r="ETM38" s="66"/>
      <c r="ETN38" s="66"/>
      <c r="ETO38" s="66"/>
      <c r="ETP38" s="66"/>
      <c r="ETQ38" s="66"/>
      <c r="ETR38" s="66"/>
      <c r="ETS38" s="66"/>
      <c r="ETT38" s="66"/>
      <c r="ETU38" s="66"/>
      <c r="ETV38" s="66"/>
      <c r="ETW38" s="66"/>
      <c r="ETX38" s="66"/>
      <c r="ETY38" s="66"/>
      <c r="ETZ38" s="66"/>
      <c r="EUA38" s="66"/>
      <c r="EUB38" s="66"/>
      <c r="EUC38" s="66"/>
      <c r="EUD38" s="66"/>
      <c r="EUE38" s="66"/>
      <c r="EUF38" s="66"/>
      <c r="EUG38" s="66"/>
      <c r="EUH38" s="66"/>
      <c r="EUI38" s="66"/>
      <c r="EUJ38" s="66"/>
      <c r="EUK38" s="66"/>
      <c r="EUL38" s="66"/>
      <c r="EUM38" s="66"/>
      <c r="EUN38" s="66"/>
      <c r="EUO38" s="66"/>
      <c r="EUP38" s="66"/>
      <c r="EUQ38" s="66"/>
      <c r="EUR38" s="66"/>
      <c r="EUS38" s="66"/>
      <c r="EUT38" s="66"/>
      <c r="EUU38" s="66"/>
      <c r="EUV38" s="66"/>
      <c r="EUW38" s="66"/>
      <c r="EUX38" s="66"/>
      <c r="EUY38" s="66"/>
      <c r="EUZ38" s="66"/>
      <c r="EVA38" s="66"/>
      <c r="EVB38" s="66"/>
      <c r="EVC38" s="66"/>
      <c r="EVD38" s="66"/>
      <c r="EVE38" s="66"/>
      <c r="EVF38" s="66"/>
      <c r="EVG38" s="66"/>
      <c r="EVH38" s="66"/>
      <c r="EVI38" s="66"/>
      <c r="EVJ38" s="66"/>
      <c r="EVK38" s="66"/>
      <c r="EVL38" s="66"/>
      <c r="EVM38" s="66"/>
      <c r="EVN38" s="66"/>
      <c r="EVO38" s="66"/>
      <c r="EVP38" s="66"/>
      <c r="EVQ38" s="66"/>
      <c r="EVR38" s="66"/>
      <c r="EVS38" s="66"/>
      <c r="EVT38" s="66"/>
      <c r="EVU38" s="66"/>
      <c r="EVV38" s="66"/>
      <c r="EVW38" s="66"/>
      <c r="EVX38" s="66"/>
      <c r="EVY38" s="66"/>
      <c r="EVZ38" s="66"/>
      <c r="EWA38" s="66"/>
      <c r="EWB38" s="66"/>
      <c r="EWC38" s="66"/>
      <c r="EWD38" s="66"/>
      <c r="EWE38" s="66"/>
      <c r="EWF38" s="66"/>
      <c r="EWG38" s="66"/>
      <c r="EWH38" s="66"/>
      <c r="EWI38" s="66"/>
      <c r="EWJ38" s="66"/>
      <c r="EWK38" s="66"/>
      <c r="EWL38" s="66"/>
      <c r="EWM38" s="66"/>
      <c r="EWN38" s="66"/>
      <c r="EWO38" s="66"/>
      <c r="EWP38" s="66"/>
      <c r="EWQ38" s="66"/>
      <c r="EWR38" s="66"/>
      <c r="EWS38" s="66"/>
      <c r="EWT38" s="66"/>
      <c r="EWU38" s="66"/>
      <c r="EWV38" s="66"/>
      <c r="EWW38" s="66"/>
      <c r="EWX38" s="66"/>
      <c r="EWY38" s="66"/>
      <c r="EWZ38" s="66"/>
      <c r="EXA38" s="66"/>
      <c r="EXB38" s="66"/>
      <c r="EXC38" s="66"/>
      <c r="EXD38" s="66"/>
      <c r="EXE38" s="66"/>
      <c r="EXF38" s="66"/>
      <c r="EXG38" s="66"/>
      <c r="EXH38" s="66"/>
      <c r="EXI38" s="66"/>
      <c r="EXJ38" s="66"/>
      <c r="EXK38" s="66"/>
      <c r="EXL38" s="66"/>
      <c r="EXM38" s="66"/>
      <c r="EXN38" s="66"/>
      <c r="EXO38" s="66"/>
      <c r="EXP38" s="66"/>
      <c r="EXQ38" s="66"/>
      <c r="EXR38" s="66"/>
      <c r="EXS38" s="66"/>
      <c r="EXT38" s="66"/>
      <c r="EXU38" s="66"/>
      <c r="EXV38" s="66"/>
      <c r="EXW38" s="66"/>
      <c r="EXX38" s="66"/>
      <c r="EXY38" s="66"/>
      <c r="EXZ38" s="66"/>
      <c r="EYA38" s="66"/>
      <c r="EYB38" s="66"/>
      <c r="EYC38" s="66"/>
      <c r="EYD38" s="66"/>
      <c r="EYE38" s="66"/>
      <c r="EYF38" s="66"/>
      <c r="EYG38" s="66"/>
      <c r="EYH38" s="66"/>
      <c r="EYI38" s="66"/>
      <c r="EYJ38" s="66"/>
      <c r="EYK38" s="66"/>
      <c r="EYL38" s="66"/>
      <c r="EYM38" s="66"/>
      <c r="EYN38" s="66"/>
      <c r="EYO38" s="66"/>
      <c r="EYP38" s="66"/>
      <c r="EYQ38" s="66"/>
      <c r="EYR38" s="66"/>
      <c r="EYS38" s="66"/>
      <c r="EYT38" s="66"/>
      <c r="EYU38" s="66"/>
      <c r="EYV38" s="66"/>
      <c r="EYW38" s="66"/>
      <c r="EYX38" s="66"/>
      <c r="EYY38" s="66"/>
      <c r="EYZ38" s="66"/>
      <c r="EZA38" s="66"/>
      <c r="EZB38" s="66"/>
      <c r="EZC38" s="66"/>
      <c r="EZD38" s="66"/>
      <c r="EZE38" s="66"/>
      <c r="EZF38" s="66"/>
      <c r="EZG38" s="66"/>
      <c r="EZH38" s="66"/>
      <c r="EZI38" s="66"/>
      <c r="EZJ38" s="66"/>
      <c r="EZK38" s="66"/>
      <c r="EZL38" s="66"/>
      <c r="EZM38" s="66"/>
      <c r="EZN38" s="66"/>
      <c r="EZO38" s="66"/>
      <c r="EZP38" s="66"/>
      <c r="EZQ38" s="66"/>
      <c r="EZR38" s="66"/>
      <c r="EZS38" s="66"/>
      <c r="EZT38" s="66"/>
      <c r="EZU38" s="66"/>
      <c r="EZV38" s="66"/>
      <c r="EZW38" s="66"/>
      <c r="EZX38" s="66"/>
      <c r="EZY38" s="66"/>
      <c r="EZZ38" s="66"/>
      <c r="FAA38" s="66"/>
      <c r="FAB38" s="66"/>
      <c r="FAC38" s="66"/>
      <c r="FAD38" s="66"/>
      <c r="FAE38" s="66"/>
      <c r="FAF38" s="66"/>
      <c r="FAG38" s="66"/>
      <c r="FAH38" s="66"/>
      <c r="FAI38" s="66"/>
      <c r="FAJ38" s="66"/>
      <c r="FAK38" s="66"/>
      <c r="FAL38" s="66"/>
      <c r="FAM38" s="66"/>
      <c r="FAN38" s="66"/>
      <c r="FAO38" s="66"/>
      <c r="FAP38" s="66"/>
      <c r="FAQ38" s="66"/>
      <c r="FAR38" s="66"/>
      <c r="FAS38" s="66"/>
      <c r="FAT38" s="66"/>
      <c r="FAU38" s="66"/>
      <c r="FAV38" s="66"/>
      <c r="FAW38" s="66"/>
      <c r="FAX38" s="66"/>
      <c r="FAY38" s="66"/>
      <c r="FAZ38" s="66"/>
      <c r="FBA38" s="66"/>
      <c r="FBB38" s="66"/>
      <c r="FBC38" s="66"/>
      <c r="FBD38" s="66"/>
      <c r="FBE38" s="66"/>
      <c r="FBF38" s="66"/>
      <c r="FBG38" s="66"/>
      <c r="FBH38" s="66"/>
      <c r="FBI38" s="66"/>
      <c r="FBJ38" s="66"/>
      <c r="FBK38" s="66"/>
      <c r="FBL38" s="66"/>
      <c r="FBM38" s="66"/>
      <c r="FBN38" s="66"/>
      <c r="FBO38" s="66"/>
      <c r="FBP38" s="66"/>
      <c r="FBQ38" s="66"/>
      <c r="FBR38" s="66"/>
      <c r="FBS38" s="66"/>
      <c r="FBT38" s="66"/>
      <c r="FBU38" s="66"/>
      <c r="FBV38" s="66"/>
      <c r="FBW38" s="66"/>
      <c r="FBX38" s="66"/>
      <c r="FBY38" s="66"/>
      <c r="FBZ38" s="66"/>
      <c r="FCA38" s="66"/>
      <c r="FCB38" s="66"/>
      <c r="FCC38" s="66"/>
      <c r="FCD38" s="66"/>
      <c r="FCE38" s="66"/>
      <c r="FCF38" s="66"/>
      <c r="FCG38" s="66"/>
      <c r="FCH38" s="66"/>
      <c r="FCI38" s="66"/>
      <c r="FCJ38" s="66"/>
      <c r="FCK38" s="66"/>
      <c r="FCL38" s="66"/>
      <c r="FCM38" s="66"/>
      <c r="FCN38" s="66"/>
      <c r="FCO38" s="66"/>
      <c r="FCP38" s="66"/>
      <c r="FCQ38" s="66"/>
      <c r="FCR38" s="66"/>
      <c r="FCS38" s="66"/>
      <c r="FCT38" s="66"/>
      <c r="FCU38" s="66"/>
      <c r="FCV38" s="66"/>
      <c r="FCW38" s="66"/>
      <c r="FCX38" s="66"/>
      <c r="FCY38" s="66"/>
      <c r="FCZ38" s="66"/>
      <c r="FDA38" s="66"/>
      <c r="FDB38" s="66"/>
      <c r="FDC38" s="66"/>
      <c r="FDD38" s="66"/>
      <c r="FDE38" s="66"/>
      <c r="FDF38" s="66"/>
      <c r="FDG38" s="66"/>
      <c r="FDH38" s="66"/>
      <c r="FDI38" s="66"/>
      <c r="FDJ38" s="66"/>
      <c r="FDK38" s="66"/>
      <c r="FDL38" s="66"/>
      <c r="FDM38" s="66"/>
      <c r="FDN38" s="66"/>
      <c r="FDO38" s="66"/>
      <c r="FDP38" s="66"/>
      <c r="FDQ38" s="66"/>
      <c r="FDR38" s="66"/>
      <c r="FDS38" s="66"/>
      <c r="FDT38" s="66"/>
      <c r="FDU38" s="66"/>
      <c r="FDV38" s="66"/>
      <c r="FDW38" s="66"/>
      <c r="FDX38" s="66"/>
      <c r="FDY38" s="66"/>
      <c r="FDZ38" s="66"/>
      <c r="FEA38" s="66"/>
      <c r="FEB38" s="66"/>
      <c r="FEC38" s="66"/>
      <c r="FED38" s="66"/>
      <c r="FEE38" s="66"/>
      <c r="FEF38" s="66"/>
      <c r="FEG38" s="66"/>
      <c r="FEH38" s="66"/>
      <c r="FEI38" s="66"/>
      <c r="FEJ38" s="66"/>
      <c r="FEK38" s="66"/>
      <c r="FEL38" s="66"/>
      <c r="FEM38" s="66"/>
      <c r="FEN38" s="66"/>
      <c r="FEO38" s="66"/>
      <c r="FEP38" s="66"/>
      <c r="FEQ38" s="66"/>
      <c r="FER38" s="66"/>
      <c r="FES38" s="66"/>
      <c r="FET38" s="66"/>
      <c r="FEU38" s="66"/>
      <c r="FEV38" s="66"/>
      <c r="FEW38" s="66"/>
      <c r="FEX38" s="66"/>
      <c r="FEY38" s="66"/>
      <c r="FEZ38" s="66"/>
      <c r="FFA38" s="66"/>
      <c r="FFB38" s="66"/>
      <c r="FFC38" s="66"/>
      <c r="FFD38" s="66"/>
      <c r="FFE38" s="66"/>
      <c r="FFF38" s="66"/>
      <c r="FFG38" s="66"/>
      <c r="FFH38" s="66"/>
      <c r="FFI38" s="66"/>
      <c r="FFJ38" s="66"/>
      <c r="FFK38" s="66"/>
      <c r="FFL38" s="66"/>
      <c r="FFM38" s="66"/>
      <c r="FFN38" s="66"/>
      <c r="FFO38" s="66"/>
      <c r="FFP38" s="66"/>
      <c r="FFQ38" s="66"/>
      <c r="FFR38" s="66"/>
      <c r="FFS38" s="66"/>
      <c r="FFT38" s="66"/>
      <c r="FFU38" s="66"/>
      <c r="FFV38" s="66"/>
      <c r="FFW38" s="66"/>
      <c r="FFX38" s="66"/>
      <c r="FFY38" s="66"/>
      <c r="FFZ38" s="66"/>
      <c r="FGA38" s="66"/>
      <c r="FGB38" s="66"/>
      <c r="FGC38" s="66"/>
      <c r="FGD38" s="66"/>
      <c r="FGE38" s="66"/>
      <c r="FGF38" s="66"/>
      <c r="FGG38" s="66"/>
      <c r="FGH38" s="66"/>
      <c r="FGI38" s="66"/>
      <c r="FGJ38" s="66"/>
      <c r="FGK38" s="66"/>
      <c r="FGL38" s="66"/>
      <c r="FGM38" s="66"/>
      <c r="FGN38" s="66"/>
      <c r="FGO38" s="66"/>
      <c r="FGP38" s="66"/>
      <c r="FGQ38" s="66"/>
      <c r="FGR38" s="66"/>
      <c r="FGS38" s="66"/>
      <c r="FGT38" s="66"/>
      <c r="FGU38" s="66"/>
      <c r="FGV38" s="66"/>
      <c r="FGW38" s="66"/>
      <c r="FGX38" s="66"/>
      <c r="FGY38" s="66"/>
      <c r="FGZ38" s="66"/>
      <c r="FHA38" s="66"/>
      <c r="FHB38" s="66"/>
      <c r="FHC38" s="66"/>
      <c r="FHD38" s="66"/>
      <c r="FHE38" s="66"/>
      <c r="FHF38" s="66"/>
      <c r="FHG38" s="66"/>
      <c r="FHH38" s="66"/>
      <c r="FHI38" s="66"/>
      <c r="FHJ38" s="66"/>
      <c r="FHK38" s="66"/>
      <c r="FHL38" s="66"/>
      <c r="FHM38" s="66"/>
      <c r="FHN38" s="66"/>
      <c r="FHO38" s="66"/>
      <c r="FHP38" s="66"/>
      <c r="FHQ38" s="66"/>
      <c r="FHR38" s="66"/>
      <c r="FHS38" s="66"/>
      <c r="FHT38" s="66"/>
      <c r="FHU38" s="66"/>
      <c r="FHV38" s="66"/>
      <c r="FHW38" s="66"/>
      <c r="FHX38" s="66"/>
      <c r="FHY38" s="66"/>
      <c r="FHZ38" s="66"/>
      <c r="FIA38" s="66"/>
      <c r="FIB38" s="66"/>
      <c r="FIC38" s="66"/>
      <c r="FID38" s="66"/>
      <c r="FIE38" s="66"/>
      <c r="FIF38" s="66"/>
      <c r="FIG38" s="66"/>
      <c r="FIH38" s="66"/>
      <c r="FII38" s="66"/>
      <c r="FIJ38" s="66"/>
      <c r="FIK38" s="66"/>
      <c r="FIL38" s="66"/>
      <c r="FIM38" s="66"/>
      <c r="FIN38" s="66"/>
      <c r="FIO38" s="66"/>
      <c r="FIP38" s="66"/>
      <c r="FIQ38" s="66"/>
      <c r="FIR38" s="66"/>
      <c r="FIS38" s="66"/>
      <c r="FIT38" s="66"/>
      <c r="FIU38" s="66"/>
      <c r="FIV38" s="66"/>
      <c r="FIW38" s="66"/>
      <c r="FIX38" s="66"/>
      <c r="FIY38" s="66"/>
      <c r="FIZ38" s="66"/>
      <c r="FJA38" s="66"/>
      <c r="FJB38" s="66"/>
      <c r="FJC38" s="66"/>
      <c r="FJD38" s="66"/>
      <c r="FJE38" s="66"/>
      <c r="FJF38" s="66"/>
      <c r="FJG38" s="66"/>
      <c r="FJH38" s="66"/>
      <c r="FJI38" s="66"/>
      <c r="FJJ38" s="66"/>
      <c r="FJK38" s="66"/>
      <c r="FJL38" s="66"/>
      <c r="FJM38" s="66"/>
      <c r="FJN38" s="66"/>
      <c r="FJO38" s="66"/>
      <c r="FJP38" s="66"/>
      <c r="FJQ38" s="66"/>
      <c r="FJR38" s="66"/>
      <c r="FJS38" s="66"/>
      <c r="FJT38" s="66"/>
      <c r="FJU38" s="66"/>
      <c r="FJV38" s="66"/>
      <c r="FJW38" s="66"/>
      <c r="FJX38" s="66"/>
      <c r="FJY38" s="66"/>
      <c r="FJZ38" s="66"/>
      <c r="FKA38" s="66"/>
      <c r="FKB38" s="66"/>
      <c r="FKC38" s="66"/>
      <c r="FKD38" s="66"/>
      <c r="FKE38" s="66"/>
      <c r="FKF38" s="66"/>
      <c r="FKG38" s="66"/>
      <c r="FKH38" s="66"/>
      <c r="FKI38" s="66"/>
      <c r="FKJ38" s="66"/>
      <c r="FKK38" s="66"/>
      <c r="FKL38" s="66"/>
      <c r="FKM38" s="66"/>
      <c r="FKN38" s="66"/>
      <c r="FKO38" s="66"/>
      <c r="FKP38" s="66"/>
      <c r="FKQ38" s="66"/>
      <c r="FKR38" s="66"/>
      <c r="FKS38" s="66"/>
      <c r="FKT38" s="66"/>
      <c r="FKU38" s="66"/>
      <c r="FKV38" s="66"/>
      <c r="FKW38" s="66"/>
      <c r="FKX38" s="66"/>
      <c r="FKY38" s="66"/>
      <c r="FKZ38" s="66"/>
      <c r="FLA38" s="66"/>
      <c r="FLB38" s="66"/>
      <c r="FLC38" s="66"/>
      <c r="FLD38" s="66"/>
      <c r="FLE38" s="66"/>
      <c r="FLF38" s="66"/>
      <c r="FLG38" s="66"/>
      <c r="FLH38" s="66"/>
      <c r="FLI38" s="66"/>
      <c r="FLJ38" s="66"/>
      <c r="FLK38" s="66"/>
      <c r="FLL38" s="66"/>
      <c r="FLM38" s="66"/>
      <c r="FLN38" s="66"/>
      <c r="FLO38" s="66"/>
      <c r="FLP38" s="66"/>
      <c r="FLQ38" s="66"/>
      <c r="FLR38" s="66"/>
      <c r="FLS38" s="66"/>
      <c r="FLT38" s="66"/>
      <c r="FLU38" s="66"/>
      <c r="FLV38" s="66"/>
      <c r="FLW38" s="66"/>
      <c r="FLX38" s="66"/>
      <c r="FLY38" s="66"/>
      <c r="FLZ38" s="66"/>
      <c r="FMA38" s="66"/>
      <c r="FMB38" s="66"/>
      <c r="FMC38" s="66"/>
      <c r="FMD38" s="66"/>
      <c r="FME38" s="66"/>
      <c r="FMF38" s="66"/>
      <c r="FMG38" s="66"/>
      <c r="FMH38" s="66"/>
      <c r="FMI38" s="66"/>
      <c r="FMJ38" s="66"/>
      <c r="FMK38" s="66"/>
      <c r="FML38" s="66"/>
      <c r="FMM38" s="66"/>
      <c r="FMN38" s="66"/>
      <c r="FMO38" s="66"/>
      <c r="FMP38" s="66"/>
      <c r="FMQ38" s="66"/>
      <c r="FMR38" s="66"/>
      <c r="FMS38" s="66"/>
      <c r="FMT38" s="66"/>
      <c r="FMU38" s="66"/>
      <c r="FMV38" s="66"/>
      <c r="FMW38" s="66"/>
      <c r="FMX38" s="66"/>
      <c r="FMY38" s="66"/>
      <c r="FMZ38" s="66"/>
      <c r="FNA38" s="66"/>
      <c r="FNB38" s="66"/>
      <c r="FNC38" s="66"/>
      <c r="FND38" s="66"/>
      <c r="FNE38" s="66"/>
      <c r="FNF38" s="66"/>
      <c r="FNG38" s="66"/>
      <c r="FNH38" s="66"/>
      <c r="FNI38" s="66"/>
      <c r="FNJ38" s="66"/>
      <c r="FNK38" s="66"/>
      <c r="FNL38" s="66"/>
      <c r="FNM38" s="66"/>
      <c r="FNN38" s="66"/>
      <c r="FNO38" s="66"/>
      <c r="FNP38" s="66"/>
      <c r="FNQ38" s="66"/>
      <c r="FNR38" s="66"/>
      <c r="FNS38" s="66"/>
      <c r="FNT38" s="66"/>
      <c r="FNU38" s="66"/>
      <c r="FNV38" s="66"/>
      <c r="FNW38" s="66"/>
      <c r="FNX38" s="66"/>
      <c r="FNY38" s="66"/>
      <c r="FNZ38" s="66"/>
      <c r="FOA38" s="66"/>
      <c r="FOB38" s="66"/>
      <c r="FOC38" s="66"/>
      <c r="FOD38" s="66"/>
      <c r="FOE38" s="66"/>
      <c r="FOF38" s="66"/>
      <c r="FOG38" s="66"/>
      <c r="FOH38" s="66"/>
      <c r="FOI38" s="66"/>
      <c r="FOJ38" s="66"/>
      <c r="FOK38" s="66"/>
      <c r="FOL38" s="66"/>
      <c r="FOM38" s="66"/>
      <c r="FON38" s="66"/>
      <c r="FOO38" s="66"/>
      <c r="FOP38" s="66"/>
      <c r="FOQ38" s="66"/>
      <c r="FOR38" s="66"/>
      <c r="FOS38" s="66"/>
      <c r="FOT38" s="66"/>
      <c r="FOU38" s="66"/>
      <c r="FOV38" s="66"/>
      <c r="FOW38" s="66"/>
      <c r="FOX38" s="66"/>
      <c r="FOY38" s="66"/>
      <c r="FOZ38" s="66"/>
      <c r="FPA38" s="66"/>
      <c r="FPB38" s="66"/>
      <c r="FPC38" s="66"/>
      <c r="FPD38" s="66"/>
      <c r="FPE38" s="66"/>
      <c r="FPF38" s="66"/>
      <c r="FPG38" s="66"/>
      <c r="FPH38" s="66"/>
      <c r="FPI38" s="66"/>
      <c r="FPJ38" s="66"/>
      <c r="FPK38" s="66"/>
      <c r="FPL38" s="66"/>
      <c r="FPM38" s="66"/>
      <c r="FPN38" s="66"/>
      <c r="FPO38" s="66"/>
      <c r="FPP38" s="66"/>
      <c r="FPQ38" s="66"/>
      <c r="FPR38" s="66"/>
      <c r="FPS38" s="66"/>
      <c r="FPT38" s="66"/>
      <c r="FPU38" s="66"/>
      <c r="FPV38" s="66"/>
      <c r="FPW38" s="66"/>
      <c r="FPX38" s="66"/>
      <c r="FPY38" s="66"/>
      <c r="FPZ38" s="66"/>
      <c r="FQA38" s="66"/>
      <c r="FQB38" s="66"/>
      <c r="FQC38" s="66"/>
      <c r="FQD38" s="66"/>
      <c r="FQE38" s="66"/>
      <c r="FQF38" s="66"/>
      <c r="FQG38" s="66"/>
      <c r="FQH38" s="66"/>
      <c r="FQI38" s="66"/>
      <c r="FQJ38" s="66"/>
      <c r="FQK38" s="66"/>
      <c r="FQL38" s="66"/>
      <c r="FQM38" s="66"/>
      <c r="FQN38" s="66"/>
      <c r="FQO38" s="66"/>
      <c r="FQP38" s="66"/>
      <c r="FQQ38" s="66"/>
      <c r="FQR38" s="66"/>
      <c r="FQS38" s="66"/>
      <c r="FQT38" s="66"/>
      <c r="FQU38" s="66"/>
      <c r="FQV38" s="66"/>
      <c r="FQW38" s="66"/>
      <c r="FQX38" s="66"/>
      <c r="FQY38" s="66"/>
      <c r="FQZ38" s="66"/>
      <c r="FRA38" s="66"/>
      <c r="FRB38" s="66"/>
      <c r="FRC38" s="66"/>
      <c r="FRD38" s="66"/>
      <c r="FRE38" s="66"/>
      <c r="FRF38" s="66"/>
      <c r="FRG38" s="66"/>
      <c r="FRH38" s="66"/>
      <c r="FRI38" s="66"/>
      <c r="FRJ38" s="66"/>
      <c r="FRK38" s="66"/>
      <c r="FRL38" s="66"/>
      <c r="FRM38" s="66"/>
      <c r="FRN38" s="66"/>
      <c r="FRO38" s="66"/>
      <c r="FRP38" s="66"/>
      <c r="FRQ38" s="66"/>
      <c r="FRR38" s="66"/>
      <c r="FRS38" s="66"/>
      <c r="FRT38" s="66"/>
      <c r="FRU38" s="66"/>
      <c r="FRV38" s="66"/>
      <c r="FRW38" s="66"/>
      <c r="FRX38" s="66"/>
      <c r="FRY38" s="66"/>
      <c r="FRZ38" s="66"/>
      <c r="FSA38" s="66"/>
      <c r="FSB38" s="66"/>
      <c r="FSC38" s="66"/>
      <c r="FSD38" s="66"/>
      <c r="FSE38" s="66"/>
      <c r="FSF38" s="66"/>
      <c r="FSG38" s="66"/>
      <c r="FSH38" s="66"/>
      <c r="FSI38" s="66"/>
      <c r="FSJ38" s="66"/>
      <c r="FSK38" s="66"/>
      <c r="FSL38" s="66"/>
      <c r="FSM38" s="66"/>
      <c r="FSN38" s="66"/>
      <c r="FSO38" s="66"/>
      <c r="FSP38" s="66"/>
      <c r="FSQ38" s="66"/>
      <c r="FSR38" s="66"/>
      <c r="FSS38" s="66"/>
      <c r="FST38" s="66"/>
      <c r="FSU38" s="66"/>
      <c r="FSV38" s="66"/>
      <c r="FSW38" s="66"/>
      <c r="FSX38" s="66"/>
      <c r="FSY38" s="66"/>
      <c r="FSZ38" s="66"/>
      <c r="FTA38" s="66"/>
      <c r="FTB38" s="66"/>
      <c r="FTC38" s="66"/>
      <c r="FTD38" s="66"/>
      <c r="FTE38" s="66"/>
      <c r="FTF38" s="66"/>
      <c r="FTG38" s="66"/>
      <c r="FTH38" s="66"/>
      <c r="FTI38" s="66"/>
      <c r="FTJ38" s="66"/>
      <c r="FTK38" s="66"/>
      <c r="FTL38" s="66"/>
      <c r="FTM38" s="66"/>
      <c r="FTN38" s="66"/>
      <c r="FTO38" s="66"/>
      <c r="FTP38" s="66"/>
      <c r="FTQ38" s="66"/>
      <c r="FTR38" s="66"/>
      <c r="FTS38" s="66"/>
      <c r="FTT38" s="66"/>
      <c r="FTU38" s="66"/>
      <c r="FTV38" s="66"/>
      <c r="FTW38" s="66"/>
      <c r="FTX38" s="66"/>
      <c r="FTY38" s="66"/>
      <c r="FTZ38" s="66"/>
      <c r="FUA38" s="66"/>
      <c r="FUB38" s="66"/>
      <c r="FUC38" s="66"/>
      <c r="FUD38" s="66"/>
      <c r="FUE38" s="66"/>
      <c r="FUF38" s="66"/>
      <c r="FUG38" s="66"/>
      <c r="FUH38" s="66"/>
      <c r="FUI38" s="66"/>
      <c r="FUJ38" s="66"/>
      <c r="FUK38" s="66"/>
      <c r="FUL38" s="66"/>
      <c r="FUM38" s="66"/>
      <c r="FUN38" s="66"/>
      <c r="FUO38" s="66"/>
      <c r="FUP38" s="66"/>
      <c r="FUQ38" s="66"/>
      <c r="FUR38" s="66"/>
      <c r="FUS38" s="66"/>
      <c r="FUT38" s="66"/>
      <c r="FUU38" s="66"/>
      <c r="FUV38" s="66"/>
      <c r="FUW38" s="66"/>
      <c r="FUX38" s="66"/>
      <c r="FUY38" s="66"/>
      <c r="FUZ38" s="66"/>
      <c r="FVA38" s="66"/>
      <c r="FVB38" s="66"/>
      <c r="FVC38" s="66"/>
      <c r="FVD38" s="66"/>
      <c r="FVE38" s="66"/>
      <c r="FVF38" s="66"/>
      <c r="FVG38" s="66"/>
      <c r="FVH38" s="66"/>
      <c r="FVI38" s="66"/>
      <c r="FVJ38" s="66"/>
      <c r="FVK38" s="66"/>
      <c r="FVL38" s="66"/>
      <c r="FVM38" s="66"/>
      <c r="FVN38" s="66"/>
      <c r="FVO38" s="66"/>
      <c r="FVP38" s="66"/>
      <c r="FVQ38" s="66"/>
      <c r="FVR38" s="66"/>
      <c r="FVS38" s="66"/>
      <c r="FVT38" s="66"/>
      <c r="FVU38" s="66"/>
      <c r="FVV38" s="66"/>
      <c r="FVW38" s="66"/>
      <c r="FVX38" s="66"/>
      <c r="FVY38" s="66"/>
      <c r="FVZ38" s="66"/>
      <c r="FWA38" s="66"/>
      <c r="FWB38" s="66"/>
      <c r="FWC38" s="66"/>
      <c r="FWD38" s="66"/>
      <c r="FWE38" s="66"/>
      <c r="FWF38" s="66"/>
      <c r="FWG38" s="66"/>
      <c r="FWH38" s="66"/>
      <c r="FWI38" s="66"/>
      <c r="FWJ38" s="66"/>
      <c r="FWK38" s="66"/>
      <c r="FWL38" s="66"/>
      <c r="FWM38" s="66"/>
      <c r="FWN38" s="66"/>
      <c r="FWO38" s="66"/>
      <c r="FWP38" s="66"/>
      <c r="FWQ38" s="66"/>
      <c r="FWR38" s="66"/>
      <c r="FWS38" s="66"/>
      <c r="FWT38" s="66"/>
      <c r="FWU38" s="66"/>
      <c r="FWV38" s="66"/>
      <c r="FWW38" s="66"/>
      <c r="FWX38" s="66"/>
      <c r="FWY38" s="66"/>
      <c r="FWZ38" s="66"/>
      <c r="FXA38" s="66"/>
      <c r="FXB38" s="66"/>
      <c r="FXC38" s="66"/>
      <c r="FXD38" s="66"/>
      <c r="FXE38" s="66"/>
      <c r="FXF38" s="66"/>
      <c r="FXG38" s="66"/>
      <c r="FXH38" s="66"/>
      <c r="FXI38" s="66"/>
      <c r="FXJ38" s="66"/>
      <c r="FXK38" s="66"/>
      <c r="FXL38" s="66"/>
      <c r="FXM38" s="66"/>
      <c r="FXN38" s="66"/>
      <c r="FXO38" s="66"/>
      <c r="FXP38" s="66"/>
      <c r="FXQ38" s="66"/>
      <c r="FXR38" s="66"/>
      <c r="FXS38" s="66"/>
      <c r="FXT38" s="66"/>
      <c r="FXU38" s="66"/>
      <c r="FXV38" s="66"/>
      <c r="FXW38" s="66"/>
      <c r="FXX38" s="66"/>
      <c r="FXY38" s="66"/>
      <c r="FXZ38" s="66"/>
      <c r="FYA38" s="66"/>
      <c r="FYB38" s="66"/>
      <c r="FYC38" s="66"/>
      <c r="FYD38" s="66"/>
      <c r="FYE38" s="66"/>
      <c r="FYF38" s="66"/>
      <c r="FYG38" s="66"/>
      <c r="FYH38" s="66"/>
      <c r="FYI38" s="66"/>
      <c r="FYJ38" s="66"/>
      <c r="FYK38" s="66"/>
      <c r="FYL38" s="66"/>
      <c r="FYM38" s="66"/>
      <c r="FYN38" s="66"/>
      <c r="FYO38" s="66"/>
      <c r="FYP38" s="66"/>
      <c r="FYQ38" s="66"/>
      <c r="FYR38" s="66"/>
      <c r="FYS38" s="66"/>
      <c r="FYT38" s="66"/>
      <c r="FYU38" s="66"/>
      <c r="FYV38" s="66"/>
      <c r="FYW38" s="66"/>
      <c r="FYX38" s="66"/>
      <c r="FYY38" s="66"/>
      <c r="FYZ38" s="66"/>
      <c r="FZA38" s="66"/>
      <c r="FZB38" s="66"/>
      <c r="FZC38" s="66"/>
      <c r="FZD38" s="66"/>
      <c r="FZE38" s="66"/>
      <c r="FZF38" s="66"/>
      <c r="FZG38" s="66"/>
      <c r="FZH38" s="66"/>
      <c r="FZI38" s="66"/>
      <c r="FZJ38" s="66"/>
      <c r="FZK38" s="66"/>
      <c r="FZL38" s="66"/>
      <c r="FZM38" s="66"/>
      <c r="FZN38" s="66"/>
      <c r="FZO38" s="66"/>
      <c r="FZP38" s="66"/>
      <c r="FZQ38" s="66"/>
      <c r="FZR38" s="66"/>
      <c r="FZS38" s="66"/>
      <c r="FZT38" s="66"/>
      <c r="FZU38" s="66"/>
      <c r="FZV38" s="66"/>
      <c r="FZW38" s="66"/>
      <c r="FZX38" s="66"/>
      <c r="FZY38" s="66"/>
      <c r="FZZ38" s="66"/>
      <c r="GAA38" s="66"/>
      <c r="GAB38" s="66"/>
      <c r="GAC38" s="66"/>
      <c r="GAD38" s="66"/>
      <c r="GAE38" s="66"/>
      <c r="GAF38" s="66"/>
      <c r="GAG38" s="66"/>
      <c r="GAH38" s="66"/>
      <c r="GAI38" s="66"/>
      <c r="GAJ38" s="66"/>
      <c r="GAK38" s="66"/>
      <c r="GAL38" s="66"/>
      <c r="GAM38" s="66"/>
      <c r="GAN38" s="66"/>
      <c r="GAO38" s="66"/>
      <c r="GAP38" s="66"/>
      <c r="GAQ38" s="66"/>
      <c r="GAR38" s="66"/>
      <c r="GAS38" s="66"/>
      <c r="GAT38" s="66"/>
      <c r="GAU38" s="66"/>
      <c r="GAV38" s="66"/>
      <c r="GAW38" s="66"/>
      <c r="GAX38" s="66"/>
      <c r="GAY38" s="66"/>
      <c r="GAZ38" s="66"/>
      <c r="GBA38" s="66"/>
      <c r="GBB38" s="66"/>
      <c r="GBC38" s="66"/>
      <c r="GBD38" s="66"/>
      <c r="GBE38" s="66"/>
      <c r="GBF38" s="66"/>
      <c r="GBG38" s="66"/>
      <c r="GBH38" s="66"/>
      <c r="GBI38" s="66"/>
      <c r="GBJ38" s="66"/>
      <c r="GBK38" s="66"/>
      <c r="GBL38" s="66"/>
      <c r="GBM38" s="66"/>
      <c r="GBN38" s="66"/>
      <c r="GBO38" s="66"/>
      <c r="GBP38" s="66"/>
      <c r="GBQ38" s="66"/>
      <c r="GBR38" s="66"/>
      <c r="GBS38" s="66"/>
      <c r="GBT38" s="66"/>
      <c r="GBU38" s="66"/>
      <c r="GBV38" s="66"/>
      <c r="GBW38" s="66"/>
      <c r="GBX38" s="66"/>
      <c r="GBY38" s="66"/>
      <c r="GBZ38" s="66"/>
      <c r="GCA38" s="66"/>
      <c r="GCB38" s="66"/>
      <c r="GCC38" s="66"/>
      <c r="GCD38" s="66"/>
      <c r="GCE38" s="66"/>
      <c r="GCF38" s="66"/>
      <c r="GCG38" s="66"/>
      <c r="GCH38" s="66"/>
      <c r="GCI38" s="66"/>
      <c r="GCJ38" s="66"/>
      <c r="GCK38" s="66"/>
      <c r="GCL38" s="66"/>
      <c r="GCM38" s="66"/>
      <c r="GCN38" s="66"/>
      <c r="GCO38" s="66"/>
      <c r="GCP38" s="66"/>
      <c r="GCQ38" s="66"/>
      <c r="GCR38" s="66"/>
      <c r="GCS38" s="66"/>
      <c r="GCT38" s="66"/>
      <c r="GCU38" s="66"/>
      <c r="GCV38" s="66"/>
      <c r="GCW38" s="66"/>
      <c r="GCX38" s="66"/>
      <c r="GCY38" s="66"/>
      <c r="GCZ38" s="66"/>
      <c r="GDA38" s="66"/>
      <c r="GDB38" s="66"/>
      <c r="GDC38" s="66"/>
      <c r="GDD38" s="66"/>
      <c r="GDE38" s="66"/>
      <c r="GDF38" s="66"/>
      <c r="GDG38" s="66"/>
      <c r="GDH38" s="66"/>
      <c r="GDI38" s="66"/>
      <c r="GDJ38" s="66"/>
      <c r="GDK38" s="66"/>
      <c r="GDL38" s="66"/>
      <c r="GDM38" s="66"/>
      <c r="GDN38" s="66"/>
      <c r="GDO38" s="66"/>
      <c r="GDP38" s="66"/>
      <c r="GDQ38" s="66"/>
      <c r="GDR38" s="66"/>
      <c r="GDS38" s="66"/>
      <c r="GDT38" s="66"/>
      <c r="GDU38" s="66"/>
      <c r="GDV38" s="66"/>
      <c r="GDW38" s="66"/>
      <c r="GDX38" s="66"/>
      <c r="GDY38" s="66"/>
      <c r="GDZ38" s="66"/>
      <c r="GEA38" s="66"/>
      <c r="GEB38" s="66"/>
      <c r="GEC38" s="66"/>
      <c r="GED38" s="66"/>
      <c r="GEE38" s="66"/>
      <c r="GEF38" s="66"/>
      <c r="GEG38" s="66"/>
      <c r="GEH38" s="66"/>
      <c r="GEI38" s="66"/>
      <c r="GEJ38" s="66"/>
      <c r="GEK38" s="66"/>
      <c r="GEL38" s="66"/>
      <c r="GEM38" s="66"/>
      <c r="GEN38" s="66"/>
      <c r="GEO38" s="66"/>
      <c r="GEP38" s="66"/>
      <c r="GEQ38" s="66"/>
      <c r="GER38" s="66"/>
      <c r="GES38" s="66"/>
      <c r="GET38" s="66"/>
      <c r="GEU38" s="66"/>
      <c r="GEV38" s="66"/>
      <c r="GEW38" s="66"/>
      <c r="GEX38" s="66"/>
      <c r="GEY38" s="66"/>
      <c r="GEZ38" s="66"/>
      <c r="GFA38" s="66"/>
      <c r="GFB38" s="66"/>
      <c r="GFC38" s="66"/>
      <c r="GFD38" s="66"/>
      <c r="GFE38" s="66"/>
      <c r="GFF38" s="66"/>
      <c r="GFG38" s="66"/>
      <c r="GFH38" s="66"/>
      <c r="GFI38" s="66"/>
      <c r="GFJ38" s="66"/>
      <c r="GFK38" s="66"/>
      <c r="GFL38" s="66"/>
      <c r="GFM38" s="66"/>
      <c r="GFN38" s="66"/>
      <c r="GFO38" s="66"/>
      <c r="GFP38" s="66"/>
      <c r="GFQ38" s="66"/>
      <c r="GFR38" s="66"/>
      <c r="GFS38" s="66"/>
      <c r="GFT38" s="66"/>
      <c r="GFU38" s="66"/>
      <c r="GFV38" s="66"/>
      <c r="GFW38" s="66"/>
      <c r="GFX38" s="66"/>
      <c r="GFY38" s="66"/>
      <c r="GFZ38" s="66"/>
      <c r="GGA38" s="66"/>
      <c r="GGB38" s="66"/>
      <c r="GGC38" s="66"/>
      <c r="GGD38" s="66"/>
      <c r="GGE38" s="66"/>
      <c r="GGF38" s="66"/>
      <c r="GGG38" s="66"/>
      <c r="GGH38" s="66"/>
      <c r="GGI38" s="66"/>
      <c r="GGJ38" s="66"/>
      <c r="GGK38" s="66"/>
      <c r="GGL38" s="66"/>
      <c r="GGM38" s="66"/>
      <c r="GGN38" s="66"/>
      <c r="GGO38" s="66"/>
      <c r="GGP38" s="66"/>
      <c r="GGQ38" s="66"/>
      <c r="GGR38" s="66"/>
      <c r="GGS38" s="66"/>
      <c r="GGT38" s="66"/>
      <c r="GGU38" s="66"/>
      <c r="GGV38" s="66"/>
      <c r="GGW38" s="66"/>
      <c r="GGX38" s="66"/>
      <c r="GGY38" s="66"/>
      <c r="GGZ38" s="66"/>
      <c r="GHA38" s="66"/>
      <c r="GHB38" s="66"/>
      <c r="GHC38" s="66"/>
      <c r="GHD38" s="66"/>
      <c r="GHE38" s="66"/>
      <c r="GHF38" s="66"/>
      <c r="GHG38" s="66"/>
      <c r="GHH38" s="66"/>
      <c r="GHI38" s="66"/>
      <c r="GHJ38" s="66"/>
      <c r="GHK38" s="66"/>
      <c r="GHL38" s="66"/>
      <c r="GHM38" s="66"/>
      <c r="GHN38" s="66"/>
      <c r="GHO38" s="66"/>
      <c r="GHP38" s="66"/>
      <c r="GHQ38" s="66"/>
      <c r="GHR38" s="66"/>
      <c r="GHS38" s="66"/>
      <c r="GHT38" s="66"/>
      <c r="GHU38" s="66"/>
      <c r="GHV38" s="66"/>
      <c r="GHW38" s="66"/>
      <c r="GHX38" s="66"/>
      <c r="GHY38" s="66"/>
      <c r="GHZ38" s="66"/>
      <c r="GIA38" s="66"/>
      <c r="GIB38" s="66"/>
      <c r="GIC38" s="66"/>
      <c r="GID38" s="66"/>
      <c r="GIE38" s="66"/>
      <c r="GIF38" s="66"/>
      <c r="GIG38" s="66"/>
      <c r="GIH38" s="66"/>
      <c r="GII38" s="66"/>
      <c r="GIJ38" s="66"/>
      <c r="GIK38" s="66"/>
      <c r="GIL38" s="66"/>
      <c r="GIM38" s="66"/>
      <c r="GIN38" s="66"/>
      <c r="GIO38" s="66"/>
      <c r="GIP38" s="66"/>
      <c r="GIQ38" s="66"/>
      <c r="GIR38" s="66"/>
      <c r="GIS38" s="66"/>
      <c r="GIT38" s="66"/>
      <c r="GIU38" s="66"/>
      <c r="GIV38" s="66"/>
      <c r="GIW38" s="66"/>
      <c r="GIX38" s="66"/>
      <c r="GIY38" s="66"/>
      <c r="GIZ38" s="66"/>
      <c r="GJA38" s="66"/>
      <c r="GJB38" s="66"/>
      <c r="GJC38" s="66"/>
      <c r="GJD38" s="66"/>
      <c r="GJE38" s="66"/>
      <c r="GJF38" s="66"/>
      <c r="GJG38" s="66"/>
      <c r="GJH38" s="66"/>
      <c r="GJI38" s="66"/>
      <c r="GJJ38" s="66"/>
      <c r="GJK38" s="66"/>
      <c r="GJL38" s="66"/>
      <c r="GJM38" s="66"/>
      <c r="GJN38" s="66"/>
      <c r="GJO38" s="66"/>
      <c r="GJP38" s="66"/>
      <c r="GJQ38" s="66"/>
      <c r="GJR38" s="66"/>
      <c r="GJS38" s="66"/>
      <c r="GJT38" s="66"/>
      <c r="GJU38" s="66"/>
      <c r="GJV38" s="66"/>
      <c r="GJW38" s="66"/>
      <c r="GJX38" s="66"/>
      <c r="GJY38" s="66"/>
      <c r="GJZ38" s="66"/>
      <c r="GKA38" s="66"/>
      <c r="GKB38" s="66"/>
      <c r="GKC38" s="66"/>
      <c r="GKD38" s="66"/>
      <c r="GKE38" s="66"/>
      <c r="GKF38" s="66"/>
      <c r="GKG38" s="66"/>
      <c r="GKH38" s="66"/>
      <c r="GKI38" s="66"/>
      <c r="GKJ38" s="66"/>
      <c r="GKK38" s="66"/>
      <c r="GKL38" s="66"/>
      <c r="GKM38" s="66"/>
      <c r="GKN38" s="66"/>
      <c r="GKO38" s="66"/>
      <c r="GKP38" s="66"/>
      <c r="GKQ38" s="66"/>
      <c r="GKR38" s="66"/>
      <c r="GKS38" s="66"/>
      <c r="GKT38" s="66"/>
      <c r="GKU38" s="66"/>
      <c r="GKV38" s="66"/>
      <c r="GKW38" s="66"/>
      <c r="GKX38" s="66"/>
      <c r="GKY38" s="66"/>
      <c r="GKZ38" s="66"/>
      <c r="GLA38" s="66"/>
      <c r="GLB38" s="66"/>
      <c r="GLC38" s="66"/>
      <c r="GLD38" s="66"/>
      <c r="GLE38" s="66"/>
      <c r="GLF38" s="66"/>
      <c r="GLG38" s="66"/>
      <c r="GLH38" s="66"/>
      <c r="GLI38" s="66"/>
      <c r="GLJ38" s="66"/>
      <c r="GLK38" s="66"/>
      <c r="GLL38" s="66"/>
      <c r="GLM38" s="66"/>
      <c r="GLN38" s="66"/>
      <c r="GLO38" s="66"/>
      <c r="GLP38" s="66"/>
      <c r="GLQ38" s="66"/>
      <c r="GLR38" s="66"/>
      <c r="GLS38" s="66"/>
      <c r="GLT38" s="66"/>
      <c r="GLU38" s="66"/>
      <c r="GLV38" s="66"/>
      <c r="GLW38" s="66"/>
      <c r="GLX38" s="66"/>
      <c r="GLY38" s="66"/>
      <c r="GLZ38" s="66"/>
      <c r="GMA38" s="66"/>
      <c r="GMB38" s="66"/>
      <c r="GMC38" s="66"/>
      <c r="GMD38" s="66"/>
      <c r="GME38" s="66"/>
      <c r="GMF38" s="66"/>
      <c r="GMG38" s="66"/>
      <c r="GMH38" s="66"/>
      <c r="GMI38" s="66"/>
      <c r="GMJ38" s="66"/>
      <c r="GMK38" s="66"/>
      <c r="GML38" s="66"/>
      <c r="GMM38" s="66"/>
      <c r="GMN38" s="66"/>
      <c r="GMO38" s="66"/>
      <c r="GMP38" s="66"/>
      <c r="GMQ38" s="66"/>
      <c r="GMR38" s="66"/>
      <c r="GMS38" s="66"/>
      <c r="GMT38" s="66"/>
      <c r="GMU38" s="66"/>
      <c r="GMV38" s="66"/>
      <c r="GMW38" s="66"/>
      <c r="GMX38" s="66"/>
      <c r="GMY38" s="66"/>
      <c r="GMZ38" s="66"/>
      <c r="GNA38" s="66"/>
      <c r="GNB38" s="66"/>
      <c r="GNC38" s="66"/>
      <c r="GND38" s="66"/>
      <c r="GNE38" s="66"/>
      <c r="GNF38" s="66"/>
      <c r="GNG38" s="66"/>
      <c r="GNH38" s="66"/>
      <c r="GNI38" s="66"/>
      <c r="GNJ38" s="66"/>
      <c r="GNK38" s="66"/>
      <c r="GNL38" s="66"/>
      <c r="GNM38" s="66"/>
      <c r="GNN38" s="66"/>
      <c r="GNO38" s="66"/>
      <c r="GNP38" s="66"/>
      <c r="GNQ38" s="66"/>
      <c r="GNR38" s="66"/>
      <c r="GNS38" s="66"/>
      <c r="GNT38" s="66"/>
      <c r="GNU38" s="66"/>
      <c r="GNV38" s="66"/>
      <c r="GNW38" s="66"/>
      <c r="GNX38" s="66"/>
      <c r="GNY38" s="66"/>
      <c r="GNZ38" s="66"/>
      <c r="GOA38" s="66"/>
      <c r="GOB38" s="66"/>
      <c r="GOC38" s="66"/>
      <c r="GOD38" s="66"/>
      <c r="GOE38" s="66"/>
      <c r="GOF38" s="66"/>
      <c r="GOG38" s="66"/>
      <c r="GOH38" s="66"/>
      <c r="GOI38" s="66"/>
      <c r="GOJ38" s="66"/>
      <c r="GOK38" s="66"/>
      <c r="GOL38" s="66"/>
      <c r="GOM38" s="66"/>
      <c r="GON38" s="66"/>
      <c r="GOO38" s="66"/>
      <c r="GOP38" s="66"/>
      <c r="GOQ38" s="66"/>
      <c r="GOR38" s="66"/>
      <c r="GOS38" s="66"/>
      <c r="GOT38" s="66"/>
      <c r="GOU38" s="66"/>
      <c r="GOV38" s="66"/>
      <c r="GOW38" s="66"/>
      <c r="GOX38" s="66"/>
      <c r="GOY38" s="66"/>
      <c r="GOZ38" s="66"/>
      <c r="GPA38" s="66"/>
      <c r="GPB38" s="66"/>
      <c r="GPC38" s="66"/>
      <c r="GPD38" s="66"/>
      <c r="GPE38" s="66"/>
      <c r="GPF38" s="66"/>
      <c r="GPG38" s="66"/>
      <c r="GPH38" s="66"/>
      <c r="GPI38" s="66"/>
      <c r="GPJ38" s="66"/>
      <c r="GPK38" s="66"/>
      <c r="GPL38" s="66"/>
      <c r="GPM38" s="66"/>
      <c r="GPN38" s="66"/>
      <c r="GPO38" s="66"/>
      <c r="GPP38" s="66"/>
      <c r="GPQ38" s="66"/>
      <c r="GPR38" s="66"/>
      <c r="GPS38" s="66"/>
      <c r="GPT38" s="66"/>
      <c r="GPU38" s="66"/>
      <c r="GPV38" s="66"/>
      <c r="GPW38" s="66"/>
      <c r="GPX38" s="66"/>
      <c r="GPY38" s="66"/>
      <c r="GPZ38" s="66"/>
      <c r="GQA38" s="66"/>
      <c r="GQB38" s="66"/>
      <c r="GQC38" s="66"/>
      <c r="GQD38" s="66"/>
      <c r="GQE38" s="66"/>
      <c r="GQF38" s="66"/>
      <c r="GQG38" s="66"/>
      <c r="GQH38" s="66"/>
      <c r="GQI38" s="66"/>
      <c r="GQJ38" s="66"/>
      <c r="GQK38" s="66"/>
      <c r="GQL38" s="66"/>
      <c r="GQM38" s="66"/>
      <c r="GQN38" s="66"/>
      <c r="GQO38" s="66"/>
      <c r="GQP38" s="66"/>
      <c r="GQQ38" s="66"/>
      <c r="GQR38" s="66"/>
      <c r="GQS38" s="66"/>
      <c r="GQT38" s="66"/>
      <c r="GQU38" s="66"/>
      <c r="GQV38" s="66"/>
      <c r="GQW38" s="66"/>
      <c r="GQX38" s="66"/>
      <c r="GQY38" s="66"/>
      <c r="GQZ38" s="66"/>
      <c r="GRA38" s="66"/>
      <c r="GRB38" s="66"/>
      <c r="GRC38" s="66"/>
      <c r="GRD38" s="66"/>
      <c r="GRE38" s="66"/>
      <c r="GRF38" s="66"/>
      <c r="GRG38" s="66"/>
      <c r="GRH38" s="66"/>
      <c r="GRI38" s="66"/>
      <c r="GRJ38" s="66"/>
      <c r="GRK38" s="66"/>
      <c r="GRL38" s="66"/>
      <c r="GRM38" s="66"/>
      <c r="GRN38" s="66"/>
      <c r="GRO38" s="66"/>
      <c r="GRP38" s="66"/>
      <c r="GRQ38" s="66"/>
      <c r="GRR38" s="66"/>
      <c r="GRS38" s="66"/>
      <c r="GRT38" s="66"/>
      <c r="GRU38" s="66"/>
      <c r="GRV38" s="66"/>
      <c r="GRW38" s="66"/>
      <c r="GRX38" s="66"/>
      <c r="GRY38" s="66"/>
      <c r="GRZ38" s="66"/>
      <c r="GSA38" s="66"/>
      <c r="GSB38" s="66"/>
      <c r="GSC38" s="66"/>
      <c r="GSD38" s="66"/>
      <c r="GSE38" s="66"/>
      <c r="GSF38" s="66"/>
      <c r="GSG38" s="66"/>
      <c r="GSH38" s="66"/>
      <c r="GSI38" s="66"/>
      <c r="GSJ38" s="66"/>
      <c r="GSK38" s="66"/>
      <c r="GSL38" s="66"/>
      <c r="GSM38" s="66"/>
      <c r="GSN38" s="66"/>
      <c r="GSO38" s="66"/>
      <c r="GSP38" s="66"/>
      <c r="GSQ38" s="66"/>
      <c r="GSR38" s="66"/>
      <c r="GSS38" s="66"/>
      <c r="GST38" s="66"/>
      <c r="GSU38" s="66"/>
      <c r="GSV38" s="66"/>
      <c r="GSW38" s="66"/>
      <c r="GSX38" s="66"/>
      <c r="GSY38" s="66"/>
      <c r="GSZ38" s="66"/>
      <c r="GTA38" s="66"/>
      <c r="GTB38" s="66"/>
      <c r="GTC38" s="66"/>
      <c r="GTD38" s="66"/>
      <c r="GTE38" s="66"/>
      <c r="GTF38" s="66"/>
      <c r="GTG38" s="66"/>
      <c r="GTH38" s="66"/>
      <c r="GTI38" s="66"/>
      <c r="GTJ38" s="66"/>
      <c r="GTK38" s="66"/>
      <c r="GTL38" s="66"/>
      <c r="GTM38" s="66"/>
      <c r="GTN38" s="66"/>
      <c r="GTO38" s="66"/>
      <c r="GTP38" s="66"/>
      <c r="GTQ38" s="66"/>
      <c r="GTR38" s="66"/>
      <c r="GTS38" s="66"/>
      <c r="GTT38" s="66"/>
      <c r="GTU38" s="66"/>
      <c r="GTV38" s="66"/>
      <c r="GTW38" s="66"/>
      <c r="GTX38" s="66"/>
      <c r="GTY38" s="66"/>
      <c r="GTZ38" s="66"/>
      <c r="GUA38" s="66"/>
      <c r="GUB38" s="66"/>
      <c r="GUC38" s="66"/>
      <c r="GUD38" s="66"/>
      <c r="GUE38" s="66"/>
      <c r="GUF38" s="66"/>
      <c r="GUG38" s="66"/>
      <c r="GUH38" s="66"/>
      <c r="GUI38" s="66"/>
      <c r="GUJ38" s="66"/>
      <c r="GUK38" s="66"/>
      <c r="GUL38" s="66"/>
      <c r="GUM38" s="66"/>
      <c r="GUN38" s="66"/>
      <c r="GUO38" s="66"/>
      <c r="GUP38" s="66"/>
      <c r="GUQ38" s="66"/>
      <c r="GUR38" s="66"/>
      <c r="GUS38" s="66"/>
      <c r="GUT38" s="66"/>
      <c r="GUU38" s="66"/>
      <c r="GUV38" s="66"/>
      <c r="GUW38" s="66"/>
      <c r="GUX38" s="66"/>
      <c r="GUY38" s="66"/>
      <c r="GUZ38" s="66"/>
      <c r="GVA38" s="66"/>
      <c r="GVB38" s="66"/>
      <c r="GVC38" s="66"/>
      <c r="GVD38" s="66"/>
      <c r="GVE38" s="66"/>
      <c r="GVF38" s="66"/>
      <c r="GVG38" s="66"/>
      <c r="GVH38" s="66"/>
      <c r="GVI38" s="66"/>
      <c r="GVJ38" s="66"/>
      <c r="GVK38" s="66"/>
      <c r="GVL38" s="66"/>
      <c r="GVM38" s="66"/>
      <c r="GVN38" s="66"/>
      <c r="GVO38" s="66"/>
      <c r="GVP38" s="66"/>
      <c r="GVQ38" s="66"/>
      <c r="GVR38" s="66"/>
      <c r="GVS38" s="66"/>
      <c r="GVT38" s="66"/>
      <c r="GVU38" s="66"/>
      <c r="GVV38" s="66"/>
      <c r="GVW38" s="66"/>
      <c r="GVX38" s="66"/>
      <c r="GVY38" s="66"/>
      <c r="GVZ38" s="66"/>
      <c r="GWA38" s="66"/>
      <c r="GWB38" s="66"/>
      <c r="GWC38" s="66"/>
      <c r="GWD38" s="66"/>
      <c r="GWE38" s="66"/>
      <c r="GWF38" s="66"/>
      <c r="GWG38" s="66"/>
      <c r="GWH38" s="66"/>
      <c r="GWI38" s="66"/>
      <c r="GWJ38" s="66"/>
      <c r="GWK38" s="66"/>
      <c r="GWL38" s="66"/>
      <c r="GWM38" s="66"/>
      <c r="GWN38" s="66"/>
      <c r="GWO38" s="66"/>
      <c r="GWP38" s="66"/>
      <c r="GWQ38" s="66"/>
      <c r="GWR38" s="66"/>
      <c r="GWS38" s="66"/>
      <c r="GWT38" s="66"/>
      <c r="GWU38" s="66"/>
      <c r="GWV38" s="66"/>
      <c r="GWW38" s="66"/>
      <c r="GWX38" s="66"/>
      <c r="GWY38" s="66"/>
      <c r="GWZ38" s="66"/>
      <c r="GXA38" s="66"/>
      <c r="GXB38" s="66"/>
      <c r="GXC38" s="66"/>
      <c r="GXD38" s="66"/>
      <c r="GXE38" s="66"/>
      <c r="GXF38" s="66"/>
      <c r="GXG38" s="66"/>
      <c r="GXH38" s="66"/>
      <c r="GXI38" s="66"/>
      <c r="GXJ38" s="66"/>
      <c r="GXK38" s="66"/>
      <c r="GXL38" s="66"/>
      <c r="GXM38" s="66"/>
      <c r="GXN38" s="66"/>
      <c r="GXO38" s="66"/>
      <c r="GXP38" s="66"/>
      <c r="GXQ38" s="66"/>
      <c r="GXR38" s="66"/>
      <c r="GXS38" s="66"/>
      <c r="GXT38" s="66"/>
      <c r="GXU38" s="66"/>
      <c r="GXV38" s="66"/>
      <c r="GXW38" s="66"/>
      <c r="GXX38" s="66"/>
      <c r="GXY38" s="66"/>
      <c r="GXZ38" s="66"/>
      <c r="GYA38" s="66"/>
      <c r="GYB38" s="66"/>
      <c r="GYC38" s="66"/>
      <c r="GYD38" s="66"/>
      <c r="GYE38" s="66"/>
      <c r="GYF38" s="66"/>
      <c r="GYG38" s="66"/>
      <c r="GYH38" s="66"/>
      <c r="GYI38" s="66"/>
      <c r="GYJ38" s="66"/>
      <c r="GYK38" s="66"/>
      <c r="GYL38" s="66"/>
      <c r="GYM38" s="66"/>
      <c r="GYN38" s="66"/>
      <c r="GYO38" s="66"/>
      <c r="GYP38" s="66"/>
      <c r="GYQ38" s="66"/>
      <c r="GYR38" s="66"/>
      <c r="GYS38" s="66"/>
      <c r="GYT38" s="66"/>
      <c r="GYU38" s="66"/>
      <c r="GYV38" s="66"/>
      <c r="GYW38" s="66"/>
      <c r="GYX38" s="66"/>
      <c r="GYY38" s="66"/>
      <c r="GYZ38" s="66"/>
      <c r="GZA38" s="66"/>
      <c r="GZB38" s="66"/>
      <c r="GZC38" s="66"/>
      <c r="GZD38" s="66"/>
      <c r="GZE38" s="66"/>
      <c r="GZF38" s="66"/>
      <c r="GZG38" s="66"/>
      <c r="GZH38" s="66"/>
      <c r="GZI38" s="66"/>
      <c r="GZJ38" s="66"/>
      <c r="GZK38" s="66"/>
      <c r="GZL38" s="66"/>
      <c r="GZM38" s="66"/>
      <c r="GZN38" s="66"/>
      <c r="GZO38" s="66"/>
      <c r="GZP38" s="66"/>
      <c r="GZQ38" s="66"/>
      <c r="GZR38" s="66"/>
      <c r="GZS38" s="66"/>
      <c r="GZT38" s="66"/>
      <c r="GZU38" s="66"/>
      <c r="GZV38" s="66"/>
      <c r="GZW38" s="66"/>
      <c r="GZX38" s="66"/>
      <c r="GZY38" s="66"/>
      <c r="GZZ38" s="66"/>
      <c r="HAA38" s="66"/>
      <c r="HAB38" s="66"/>
      <c r="HAC38" s="66"/>
      <c r="HAD38" s="66"/>
      <c r="HAE38" s="66"/>
      <c r="HAF38" s="66"/>
      <c r="HAG38" s="66"/>
      <c r="HAH38" s="66"/>
      <c r="HAI38" s="66"/>
      <c r="HAJ38" s="66"/>
      <c r="HAK38" s="66"/>
      <c r="HAL38" s="66"/>
      <c r="HAM38" s="66"/>
      <c r="HAN38" s="66"/>
      <c r="HAO38" s="66"/>
      <c r="HAP38" s="66"/>
      <c r="HAQ38" s="66"/>
      <c r="HAR38" s="66"/>
      <c r="HAS38" s="66"/>
      <c r="HAT38" s="66"/>
      <c r="HAU38" s="66"/>
      <c r="HAV38" s="66"/>
      <c r="HAW38" s="66"/>
      <c r="HAX38" s="66"/>
      <c r="HAY38" s="66"/>
      <c r="HAZ38" s="66"/>
      <c r="HBA38" s="66"/>
      <c r="HBB38" s="66"/>
      <c r="HBC38" s="66"/>
      <c r="HBD38" s="66"/>
      <c r="HBE38" s="66"/>
      <c r="HBF38" s="66"/>
      <c r="HBG38" s="66"/>
      <c r="HBH38" s="66"/>
      <c r="HBI38" s="66"/>
      <c r="HBJ38" s="66"/>
      <c r="HBK38" s="66"/>
      <c r="HBL38" s="66"/>
      <c r="HBM38" s="66"/>
      <c r="HBN38" s="66"/>
      <c r="HBO38" s="66"/>
      <c r="HBP38" s="66"/>
      <c r="HBQ38" s="66"/>
      <c r="HBR38" s="66"/>
      <c r="HBS38" s="66"/>
      <c r="HBT38" s="66"/>
      <c r="HBU38" s="66"/>
      <c r="HBV38" s="66"/>
      <c r="HBW38" s="66"/>
      <c r="HBX38" s="66"/>
      <c r="HBY38" s="66"/>
      <c r="HBZ38" s="66"/>
      <c r="HCA38" s="66"/>
      <c r="HCB38" s="66"/>
      <c r="HCC38" s="66"/>
      <c r="HCD38" s="66"/>
      <c r="HCE38" s="66"/>
      <c r="HCF38" s="66"/>
      <c r="HCG38" s="66"/>
      <c r="HCH38" s="66"/>
      <c r="HCI38" s="66"/>
      <c r="HCJ38" s="66"/>
      <c r="HCK38" s="66"/>
      <c r="HCL38" s="66"/>
      <c r="HCM38" s="66"/>
      <c r="HCN38" s="66"/>
      <c r="HCO38" s="66"/>
      <c r="HCP38" s="66"/>
      <c r="HCQ38" s="66"/>
      <c r="HCR38" s="66"/>
      <c r="HCS38" s="66"/>
      <c r="HCT38" s="66"/>
      <c r="HCU38" s="66"/>
      <c r="HCV38" s="66"/>
      <c r="HCW38" s="66"/>
      <c r="HCX38" s="66"/>
      <c r="HCY38" s="66"/>
      <c r="HCZ38" s="66"/>
      <c r="HDA38" s="66"/>
      <c r="HDB38" s="66"/>
      <c r="HDC38" s="66"/>
      <c r="HDD38" s="66"/>
      <c r="HDE38" s="66"/>
      <c r="HDF38" s="66"/>
      <c r="HDG38" s="66"/>
      <c r="HDH38" s="66"/>
      <c r="HDI38" s="66"/>
      <c r="HDJ38" s="66"/>
      <c r="HDK38" s="66"/>
      <c r="HDL38" s="66"/>
      <c r="HDM38" s="66"/>
      <c r="HDN38" s="66"/>
      <c r="HDO38" s="66"/>
      <c r="HDP38" s="66"/>
      <c r="HDQ38" s="66"/>
      <c r="HDR38" s="66"/>
      <c r="HDS38" s="66"/>
      <c r="HDT38" s="66"/>
      <c r="HDU38" s="66"/>
      <c r="HDV38" s="66"/>
      <c r="HDW38" s="66"/>
      <c r="HDX38" s="66"/>
      <c r="HDY38" s="66"/>
      <c r="HDZ38" s="66"/>
      <c r="HEA38" s="66"/>
      <c r="HEB38" s="66"/>
      <c r="HEC38" s="66"/>
      <c r="HED38" s="66"/>
      <c r="HEE38" s="66"/>
      <c r="HEF38" s="66"/>
      <c r="HEG38" s="66"/>
      <c r="HEH38" s="66"/>
      <c r="HEI38" s="66"/>
      <c r="HEJ38" s="66"/>
      <c r="HEK38" s="66"/>
      <c r="HEL38" s="66"/>
      <c r="HEM38" s="66"/>
      <c r="HEN38" s="66"/>
      <c r="HEO38" s="66"/>
      <c r="HEP38" s="66"/>
      <c r="HEQ38" s="66"/>
      <c r="HER38" s="66"/>
      <c r="HES38" s="66"/>
      <c r="HET38" s="66"/>
      <c r="HEU38" s="66"/>
      <c r="HEV38" s="66"/>
      <c r="HEW38" s="66"/>
      <c r="HEX38" s="66"/>
      <c r="HEY38" s="66"/>
      <c r="HEZ38" s="66"/>
      <c r="HFA38" s="66"/>
      <c r="HFB38" s="66"/>
      <c r="HFC38" s="66"/>
      <c r="HFD38" s="66"/>
      <c r="HFE38" s="66"/>
      <c r="HFF38" s="66"/>
      <c r="HFG38" s="66"/>
      <c r="HFH38" s="66"/>
      <c r="HFI38" s="66"/>
      <c r="HFJ38" s="66"/>
      <c r="HFK38" s="66"/>
      <c r="HFL38" s="66"/>
      <c r="HFM38" s="66"/>
      <c r="HFN38" s="66"/>
      <c r="HFO38" s="66"/>
      <c r="HFP38" s="66"/>
      <c r="HFQ38" s="66"/>
      <c r="HFR38" s="66"/>
      <c r="HFS38" s="66"/>
      <c r="HFT38" s="66"/>
      <c r="HFU38" s="66"/>
      <c r="HFV38" s="66"/>
      <c r="HFW38" s="66"/>
      <c r="HFX38" s="66"/>
      <c r="HFY38" s="66"/>
      <c r="HFZ38" s="66"/>
      <c r="HGA38" s="66"/>
      <c r="HGB38" s="66"/>
      <c r="HGC38" s="66"/>
      <c r="HGD38" s="66"/>
      <c r="HGE38" s="66"/>
      <c r="HGF38" s="66"/>
      <c r="HGG38" s="66"/>
      <c r="HGH38" s="66"/>
      <c r="HGI38" s="66"/>
      <c r="HGJ38" s="66"/>
      <c r="HGK38" s="66"/>
      <c r="HGL38" s="66"/>
      <c r="HGM38" s="66"/>
      <c r="HGN38" s="66"/>
      <c r="HGO38" s="66"/>
      <c r="HGP38" s="66"/>
      <c r="HGQ38" s="66"/>
      <c r="HGR38" s="66"/>
      <c r="HGS38" s="66"/>
      <c r="HGT38" s="66"/>
      <c r="HGU38" s="66"/>
      <c r="HGV38" s="66"/>
      <c r="HGW38" s="66"/>
      <c r="HGX38" s="66"/>
      <c r="HGY38" s="66"/>
      <c r="HGZ38" s="66"/>
      <c r="HHA38" s="66"/>
      <c r="HHB38" s="66"/>
      <c r="HHC38" s="66"/>
      <c r="HHD38" s="66"/>
      <c r="HHE38" s="66"/>
      <c r="HHF38" s="66"/>
      <c r="HHG38" s="66"/>
      <c r="HHH38" s="66"/>
      <c r="HHI38" s="66"/>
      <c r="HHJ38" s="66"/>
      <c r="HHK38" s="66"/>
      <c r="HHL38" s="66"/>
      <c r="HHM38" s="66"/>
      <c r="HHN38" s="66"/>
      <c r="HHO38" s="66"/>
      <c r="HHP38" s="66"/>
      <c r="HHQ38" s="66"/>
      <c r="HHR38" s="66"/>
      <c r="HHS38" s="66"/>
      <c r="HHT38" s="66"/>
      <c r="HHU38" s="66"/>
      <c r="HHV38" s="66"/>
      <c r="HHW38" s="66"/>
      <c r="HHX38" s="66"/>
      <c r="HHY38" s="66"/>
      <c r="HHZ38" s="66"/>
      <c r="HIA38" s="66"/>
      <c r="HIB38" s="66"/>
      <c r="HIC38" s="66"/>
      <c r="HID38" s="66"/>
      <c r="HIE38" s="66"/>
      <c r="HIF38" s="66"/>
      <c r="HIG38" s="66"/>
      <c r="HIH38" s="66"/>
      <c r="HII38" s="66"/>
      <c r="HIJ38" s="66"/>
      <c r="HIK38" s="66"/>
      <c r="HIL38" s="66"/>
      <c r="HIM38" s="66"/>
      <c r="HIN38" s="66"/>
      <c r="HIO38" s="66"/>
      <c r="HIP38" s="66"/>
      <c r="HIQ38" s="66"/>
      <c r="HIR38" s="66"/>
      <c r="HIS38" s="66"/>
      <c r="HIT38" s="66"/>
      <c r="HIU38" s="66"/>
      <c r="HIV38" s="66"/>
      <c r="HIW38" s="66"/>
      <c r="HIX38" s="66"/>
      <c r="HIY38" s="66"/>
      <c r="HIZ38" s="66"/>
      <c r="HJA38" s="66"/>
      <c r="HJB38" s="66"/>
      <c r="HJC38" s="66"/>
      <c r="HJD38" s="66"/>
      <c r="HJE38" s="66"/>
      <c r="HJF38" s="66"/>
      <c r="HJG38" s="66"/>
      <c r="HJH38" s="66"/>
      <c r="HJI38" s="66"/>
      <c r="HJJ38" s="66"/>
      <c r="HJK38" s="66"/>
      <c r="HJL38" s="66"/>
      <c r="HJM38" s="66"/>
      <c r="HJN38" s="66"/>
      <c r="HJO38" s="66"/>
      <c r="HJP38" s="66"/>
      <c r="HJQ38" s="66"/>
      <c r="HJR38" s="66"/>
      <c r="HJS38" s="66"/>
      <c r="HJT38" s="66"/>
      <c r="HJU38" s="66"/>
      <c r="HJV38" s="66"/>
      <c r="HJW38" s="66"/>
      <c r="HJX38" s="66"/>
      <c r="HJY38" s="66"/>
      <c r="HJZ38" s="66"/>
      <c r="HKA38" s="66"/>
      <c r="HKB38" s="66"/>
      <c r="HKC38" s="66"/>
      <c r="HKD38" s="66"/>
      <c r="HKE38" s="66"/>
      <c r="HKF38" s="66"/>
      <c r="HKG38" s="66"/>
      <c r="HKH38" s="66"/>
      <c r="HKI38" s="66"/>
      <c r="HKJ38" s="66"/>
      <c r="HKK38" s="66"/>
      <c r="HKL38" s="66"/>
      <c r="HKM38" s="66"/>
      <c r="HKN38" s="66"/>
      <c r="HKO38" s="66"/>
      <c r="HKP38" s="66"/>
      <c r="HKQ38" s="66"/>
      <c r="HKR38" s="66"/>
      <c r="HKS38" s="66"/>
      <c r="HKT38" s="66"/>
      <c r="HKU38" s="66"/>
      <c r="HKV38" s="66"/>
      <c r="HKW38" s="66"/>
      <c r="HKX38" s="66"/>
      <c r="HKY38" s="66"/>
      <c r="HKZ38" s="66"/>
      <c r="HLA38" s="66"/>
      <c r="HLB38" s="66"/>
      <c r="HLC38" s="66"/>
      <c r="HLD38" s="66"/>
      <c r="HLE38" s="66"/>
      <c r="HLF38" s="66"/>
      <c r="HLG38" s="66"/>
      <c r="HLH38" s="66"/>
      <c r="HLI38" s="66"/>
      <c r="HLJ38" s="66"/>
      <c r="HLK38" s="66"/>
      <c r="HLL38" s="66"/>
      <c r="HLM38" s="66"/>
      <c r="HLN38" s="66"/>
      <c r="HLO38" s="66"/>
      <c r="HLP38" s="66"/>
      <c r="HLQ38" s="66"/>
      <c r="HLR38" s="66"/>
      <c r="HLS38" s="66"/>
      <c r="HLT38" s="66"/>
      <c r="HLU38" s="66"/>
      <c r="HLV38" s="66"/>
      <c r="HLW38" s="66"/>
      <c r="HLX38" s="66"/>
      <c r="HLY38" s="66"/>
      <c r="HLZ38" s="66"/>
      <c r="HMA38" s="66"/>
      <c r="HMB38" s="66"/>
      <c r="HMC38" s="66"/>
      <c r="HMD38" s="66"/>
      <c r="HME38" s="66"/>
      <c r="HMF38" s="66"/>
      <c r="HMG38" s="66"/>
      <c r="HMH38" s="66"/>
      <c r="HMI38" s="66"/>
      <c r="HMJ38" s="66"/>
      <c r="HMK38" s="66"/>
      <c r="HML38" s="66"/>
      <c r="HMM38" s="66"/>
      <c r="HMN38" s="66"/>
      <c r="HMO38" s="66"/>
      <c r="HMP38" s="66"/>
      <c r="HMQ38" s="66"/>
      <c r="HMR38" s="66"/>
      <c r="HMS38" s="66"/>
      <c r="HMT38" s="66"/>
      <c r="HMU38" s="66"/>
      <c r="HMV38" s="66"/>
      <c r="HMW38" s="66"/>
      <c r="HMX38" s="66"/>
      <c r="HMY38" s="66"/>
      <c r="HMZ38" s="66"/>
      <c r="HNA38" s="66"/>
      <c r="HNB38" s="66"/>
      <c r="HNC38" s="66"/>
      <c r="HND38" s="66"/>
      <c r="HNE38" s="66"/>
      <c r="HNF38" s="66"/>
      <c r="HNG38" s="66"/>
      <c r="HNH38" s="66"/>
      <c r="HNI38" s="66"/>
      <c r="HNJ38" s="66"/>
      <c r="HNK38" s="66"/>
      <c r="HNL38" s="66"/>
      <c r="HNM38" s="66"/>
      <c r="HNN38" s="66"/>
      <c r="HNO38" s="66"/>
      <c r="HNP38" s="66"/>
      <c r="HNQ38" s="66"/>
      <c r="HNR38" s="66"/>
      <c r="HNS38" s="66"/>
      <c r="HNT38" s="66"/>
      <c r="HNU38" s="66"/>
      <c r="HNV38" s="66"/>
      <c r="HNW38" s="66"/>
      <c r="HNX38" s="66"/>
      <c r="HNY38" s="66"/>
      <c r="HNZ38" s="66"/>
      <c r="HOA38" s="66"/>
      <c r="HOB38" s="66"/>
      <c r="HOC38" s="66"/>
      <c r="HOD38" s="66"/>
      <c r="HOE38" s="66"/>
      <c r="HOF38" s="66"/>
      <c r="HOG38" s="66"/>
      <c r="HOH38" s="66"/>
      <c r="HOI38" s="66"/>
      <c r="HOJ38" s="66"/>
      <c r="HOK38" s="66"/>
      <c r="HOL38" s="66"/>
      <c r="HOM38" s="66"/>
      <c r="HON38" s="66"/>
      <c r="HOO38" s="66"/>
      <c r="HOP38" s="66"/>
      <c r="HOQ38" s="66"/>
      <c r="HOR38" s="66"/>
      <c r="HOS38" s="66"/>
      <c r="HOT38" s="66"/>
      <c r="HOU38" s="66"/>
      <c r="HOV38" s="66"/>
      <c r="HOW38" s="66"/>
      <c r="HOX38" s="66"/>
      <c r="HOY38" s="66"/>
      <c r="HOZ38" s="66"/>
      <c r="HPA38" s="66"/>
      <c r="HPB38" s="66"/>
      <c r="HPC38" s="66"/>
      <c r="HPD38" s="66"/>
      <c r="HPE38" s="66"/>
      <c r="HPF38" s="66"/>
      <c r="HPG38" s="66"/>
      <c r="HPH38" s="66"/>
      <c r="HPI38" s="66"/>
      <c r="HPJ38" s="66"/>
      <c r="HPK38" s="66"/>
      <c r="HPL38" s="66"/>
      <c r="HPM38" s="66"/>
      <c r="HPN38" s="66"/>
      <c r="HPO38" s="66"/>
      <c r="HPP38" s="66"/>
      <c r="HPQ38" s="66"/>
      <c r="HPR38" s="66"/>
      <c r="HPS38" s="66"/>
      <c r="HPT38" s="66"/>
      <c r="HPU38" s="66"/>
      <c r="HPV38" s="66"/>
      <c r="HPW38" s="66"/>
      <c r="HPX38" s="66"/>
      <c r="HPY38" s="66"/>
      <c r="HPZ38" s="66"/>
      <c r="HQA38" s="66"/>
      <c r="HQB38" s="66"/>
      <c r="HQC38" s="66"/>
      <c r="HQD38" s="66"/>
      <c r="HQE38" s="66"/>
      <c r="HQF38" s="66"/>
      <c r="HQG38" s="66"/>
      <c r="HQH38" s="66"/>
      <c r="HQI38" s="66"/>
      <c r="HQJ38" s="66"/>
      <c r="HQK38" s="66"/>
      <c r="HQL38" s="66"/>
      <c r="HQM38" s="66"/>
      <c r="HQN38" s="66"/>
      <c r="HQO38" s="66"/>
      <c r="HQP38" s="66"/>
      <c r="HQQ38" s="66"/>
      <c r="HQR38" s="66"/>
      <c r="HQS38" s="66"/>
      <c r="HQT38" s="66"/>
      <c r="HQU38" s="66"/>
      <c r="HQV38" s="66"/>
      <c r="HQW38" s="66"/>
      <c r="HQX38" s="66"/>
      <c r="HQY38" s="66"/>
      <c r="HQZ38" s="66"/>
      <c r="HRA38" s="66"/>
      <c r="HRB38" s="66"/>
      <c r="HRC38" s="66"/>
      <c r="HRD38" s="66"/>
      <c r="HRE38" s="66"/>
      <c r="HRF38" s="66"/>
      <c r="HRG38" s="66"/>
      <c r="HRH38" s="66"/>
      <c r="HRI38" s="66"/>
      <c r="HRJ38" s="66"/>
      <c r="HRK38" s="66"/>
      <c r="HRL38" s="66"/>
      <c r="HRM38" s="66"/>
      <c r="HRN38" s="66"/>
      <c r="HRO38" s="66"/>
      <c r="HRP38" s="66"/>
      <c r="HRQ38" s="66"/>
      <c r="HRR38" s="66"/>
      <c r="HRS38" s="66"/>
      <c r="HRT38" s="66"/>
      <c r="HRU38" s="66"/>
      <c r="HRV38" s="66"/>
      <c r="HRW38" s="66"/>
      <c r="HRX38" s="66"/>
      <c r="HRY38" s="66"/>
      <c r="HRZ38" s="66"/>
      <c r="HSA38" s="66"/>
      <c r="HSB38" s="66"/>
      <c r="HSC38" s="66"/>
      <c r="HSD38" s="66"/>
      <c r="HSE38" s="66"/>
      <c r="HSF38" s="66"/>
      <c r="HSG38" s="66"/>
      <c r="HSH38" s="66"/>
      <c r="HSI38" s="66"/>
      <c r="HSJ38" s="66"/>
      <c r="HSK38" s="66"/>
      <c r="HSL38" s="66"/>
      <c r="HSM38" s="66"/>
      <c r="HSN38" s="66"/>
      <c r="HSO38" s="66"/>
      <c r="HSP38" s="66"/>
      <c r="HSQ38" s="66"/>
      <c r="HSR38" s="66"/>
      <c r="HSS38" s="66"/>
      <c r="HST38" s="66"/>
      <c r="HSU38" s="66"/>
      <c r="HSV38" s="66"/>
      <c r="HSW38" s="66"/>
      <c r="HSX38" s="66"/>
      <c r="HSY38" s="66"/>
      <c r="HSZ38" s="66"/>
      <c r="HTA38" s="66"/>
      <c r="HTB38" s="66"/>
      <c r="HTC38" s="66"/>
      <c r="HTD38" s="66"/>
      <c r="HTE38" s="66"/>
      <c r="HTF38" s="66"/>
      <c r="HTG38" s="66"/>
      <c r="HTH38" s="66"/>
      <c r="HTI38" s="66"/>
      <c r="HTJ38" s="66"/>
      <c r="HTK38" s="66"/>
      <c r="HTL38" s="66"/>
      <c r="HTM38" s="66"/>
      <c r="HTN38" s="66"/>
      <c r="HTO38" s="66"/>
      <c r="HTP38" s="66"/>
      <c r="HTQ38" s="66"/>
      <c r="HTR38" s="66"/>
      <c r="HTS38" s="66"/>
      <c r="HTT38" s="66"/>
      <c r="HTU38" s="66"/>
      <c r="HTV38" s="66"/>
      <c r="HTW38" s="66"/>
      <c r="HTX38" s="66"/>
      <c r="HTY38" s="66"/>
      <c r="HTZ38" s="66"/>
      <c r="HUA38" s="66"/>
      <c r="HUB38" s="66"/>
      <c r="HUC38" s="66"/>
      <c r="HUD38" s="66"/>
      <c r="HUE38" s="66"/>
      <c r="HUF38" s="66"/>
      <c r="HUG38" s="66"/>
      <c r="HUH38" s="66"/>
      <c r="HUI38" s="66"/>
      <c r="HUJ38" s="66"/>
      <c r="HUK38" s="66"/>
      <c r="HUL38" s="66"/>
      <c r="HUM38" s="66"/>
      <c r="HUN38" s="66"/>
      <c r="HUO38" s="66"/>
      <c r="HUP38" s="66"/>
      <c r="HUQ38" s="66"/>
      <c r="HUR38" s="66"/>
      <c r="HUS38" s="66"/>
      <c r="HUT38" s="66"/>
      <c r="HUU38" s="66"/>
      <c r="HUV38" s="66"/>
      <c r="HUW38" s="66"/>
      <c r="HUX38" s="66"/>
      <c r="HUY38" s="66"/>
      <c r="HUZ38" s="66"/>
      <c r="HVA38" s="66"/>
      <c r="HVB38" s="66"/>
      <c r="HVC38" s="66"/>
      <c r="HVD38" s="66"/>
      <c r="HVE38" s="66"/>
      <c r="HVF38" s="66"/>
      <c r="HVG38" s="66"/>
      <c r="HVH38" s="66"/>
      <c r="HVI38" s="66"/>
      <c r="HVJ38" s="66"/>
      <c r="HVK38" s="66"/>
      <c r="HVL38" s="66"/>
      <c r="HVM38" s="66"/>
      <c r="HVN38" s="66"/>
      <c r="HVO38" s="66"/>
      <c r="HVP38" s="66"/>
      <c r="HVQ38" s="66"/>
      <c r="HVR38" s="66"/>
      <c r="HVS38" s="66"/>
      <c r="HVT38" s="66"/>
      <c r="HVU38" s="66"/>
      <c r="HVV38" s="66"/>
      <c r="HVW38" s="66"/>
      <c r="HVX38" s="66"/>
      <c r="HVY38" s="66"/>
      <c r="HVZ38" s="66"/>
      <c r="HWA38" s="66"/>
      <c r="HWB38" s="66"/>
      <c r="HWC38" s="66"/>
      <c r="HWD38" s="66"/>
      <c r="HWE38" s="66"/>
      <c r="HWF38" s="66"/>
      <c r="HWG38" s="66"/>
      <c r="HWH38" s="66"/>
      <c r="HWI38" s="66"/>
      <c r="HWJ38" s="66"/>
      <c r="HWK38" s="66"/>
      <c r="HWL38" s="66"/>
      <c r="HWM38" s="66"/>
      <c r="HWN38" s="66"/>
      <c r="HWO38" s="66"/>
      <c r="HWP38" s="66"/>
      <c r="HWQ38" s="66"/>
      <c r="HWR38" s="66"/>
      <c r="HWS38" s="66"/>
      <c r="HWT38" s="66"/>
      <c r="HWU38" s="66"/>
      <c r="HWV38" s="66"/>
      <c r="HWW38" s="66"/>
      <c r="HWX38" s="66"/>
      <c r="HWY38" s="66"/>
      <c r="HWZ38" s="66"/>
      <c r="HXA38" s="66"/>
      <c r="HXB38" s="66"/>
      <c r="HXC38" s="66"/>
      <c r="HXD38" s="66"/>
      <c r="HXE38" s="66"/>
      <c r="HXF38" s="66"/>
      <c r="HXG38" s="66"/>
      <c r="HXH38" s="66"/>
      <c r="HXI38" s="66"/>
      <c r="HXJ38" s="66"/>
      <c r="HXK38" s="66"/>
      <c r="HXL38" s="66"/>
      <c r="HXM38" s="66"/>
      <c r="HXN38" s="66"/>
      <c r="HXO38" s="66"/>
      <c r="HXP38" s="66"/>
      <c r="HXQ38" s="66"/>
      <c r="HXR38" s="66"/>
      <c r="HXS38" s="66"/>
      <c r="HXT38" s="66"/>
      <c r="HXU38" s="66"/>
      <c r="HXV38" s="66"/>
      <c r="HXW38" s="66"/>
      <c r="HXX38" s="66"/>
      <c r="HXY38" s="66"/>
      <c r="HXZ38" s="66"/>
      <c r="HYA38" s="66"/>
      <c r="HYB38" s="66"/>
      <c r="HYC38" s="66"/>
      <c r="HYD38" s="66"/>
      <c r="HYE38" s="66"/>
      <c r="HYF38" s="66"/>
      <c r="HYG38" s="66"/>
      <c r="HYH38" s="66"/>
      <c r="HYI38" s="66"/>
      <c r="HYJ38" s="66"/>
      <c r="HYK38" s="66"/>
      <c r="HYL38" s="66"/>
      <c r="HYM38" s="66"/>
      <c r="HYN38" s="66"/>
      <c r="HYO38" s="66"/>
      <c r="HYP38" s="66"/>
      <c r="HYQ38" s="66"/>
      <c r="HYR38" s="66"/>
      <c r="HYS38" s="66"/>
      <c r="HYT38" s="66"/>
      <c r="HYU38" s="66"/>
      <c r="HYV38" s="66"/>
      <c r="HYW38" s="66"/>
      <c r="HYX38" s="66"/>
      <c r="HYY38" s="66"/>
      <c r="HYZ38" s="66"/>
      <c r="HZA38" s="66"/>
      <c r="HZB38" s="66"/>
      <c r="HZC38" s="66"/>
      <c r="HZD38" s="66"/>
      <c r="HZE38" s="66"/>
      <c r="HZF38" s="66"/>
      <c r="HZG38" s="66"/>
      <c r="HZH38" s="66"/>
      <c r="HZI38" s="66"/>
      <c r="HZJ38" s="66"/>
      <c r="HZK38" s="66"/>
      <c r="HZL38" s="66"/>
      <c r="HZM38" s="66"/>
      <c r="HZN38" s="66"/>
      <c r="HZO38" s="66"/>
      <c r="HZP38" s="66"/>
      <c r="HZQ38" s="66"/>
      <c r="HZR38" s="66"/>
      <c r="HZS38" s="66"/>
      <c r="HZT38" s="66"/>
      <c r="HZU38" s="66"/>
      <c r="HZV38" s="66"/>
      <c r="HZW38" s="66"/>
      <c r="HZX38" s="66"/>
      <c r="HZY38" s="66"/>
      <c r="HZZ38" s="66"/>
      <c r="IAA38" s="66"/>
      <c r="IAB38" s="66"/>
      <c r="IAC38" s="66"/>
      <c r="IAD38" s="66"/>
      <c r="IAE38" s="66"/>
      <c r="IAF38" s="66"/>
      <c r="IAG38" s="66"/>
      <c r="IAH38" s="66"/>
      <c r="IAI38" s="66"/>
      <c r="IAJ38" s="66"/>
      <c r="IAK38" s="66"/>
      <c r="IAL38" s="66"/>
      <c r="IAM38" s="66"/>
      <c r="IAN38" s="66"/>
      <c r="IAO38" s="66"/>
      <c r="IAP38" s="66"/>
      <c r="IAQ38" s="66"/>
      <c r="IAR38" s="66"/>
      <c r="IAS38" s="66"/>
      <c r="IAT38" s="66"/>
      <c r="IAU38" s="66"/>
      <c r="IAV38" s="66"/>
      <c r="IAW38" s="66"/>
      <c r="IAX38" s="66"/>
      <c r="IAY38" s="66"/>
      <c r="IAZ38" s="66"/>
      <c r="IBA38" s="66"/>
      <c r="IBB38" s="66"/>
      <c r="IBC38" s="66"/>
      <c r="IBD38" s="66"/>
      <c r="IBE38" s="66"/>
      <c r="IBF38" s="66"/>
      <c r="IBG38" s="66"/>
      <c r="IBH38" s="66"/>
      <c r="IBI38" s="66"/>
      <c r="IBJ38" s="66"/>
      <c r="IBK38" s="66"/>
      <c r="IBL38" s="66"/>
      <c r="IBM38" s="66"/>
      <c r="IBN38" s="66"/>
      <c r="IBO38" s="66"/>
      <c r="IBP38" s="66"/>
      <c r="IBQ38" s="66"/>
      <c r="IBR38" s="66"/>
      <c r="IBS38" s="66"/>
      <c r="IBT38" s="66"/>
      <c r="IBU38" s="66"/>
      <c r="IBV38" s="66"/>
      <c r="IBW38" s="66"/>
      <c r="IBX38" s="66"/>
      <c r="IBY38" s="66"/>
      <c r="IBZ38" s="66"/>
      <c r="ICA38" s="66"/>
      <c r="ICB38" s="66"/>
      <c r="ICC38" s="66"/>
      <c r="ICD38" s="66"/>
      <c r="ICE38" s="66"/>
      <c r="ICF38" s="66"/>
      <c r="ICG38" s="66"/>
      <c r="ICH38" s="66"/>
      <c r="ICI38" s="66"/>
      <c r="ICJ38" s="66"/>
      <c r="ICK38" s="66"/>
      <c r="ICL38" s="66"/>
      <c r="ICM38" s="66"/>
      <c r="ICN38" s="66"/>
      <c r="ICO38" s="66"/>
      <c r="ICP38" s="66"/>
      <c r="ICQ38" s="66"/>
      <c r="ICR38" s="66"/>
      <c r="ICS38" s="66"/>
      <c r="ICT38" s="66"/>
      <c r="ICU38" s="66"/>
      <c r="ICV38" s="66"/>
      <c r="ICW38" s="66"/>
      <c r="ICX38" s="66"/>
      <c r="ICY38" s="66"/>
      <c r="ICZ38" s="66"/>
      <c r="IDA38" s="66"/>
      <c r="IDB38" s="66"/>
      <c r="IDC38" s="66"/>
      <c r="IDD38" s="66"/>
      <c r="IDE38" s="66"/>
      <c r="IDF38" s="66"/>
      <c r="IDG38" s="66"/>
      <c r="IDH38" s="66"/>
      <c r="IDI38" s="66"/>
      <c r="IDJ38" s="66"/>
      <c r="IDK38" s="66"/>
      <c r="IDL38" s="66"/>
      <c r="IDM38" s="66"/>
      <c r="IDN38" s="66"/>
      <c r="IDO38" s="66"/>
      <c r="IDP38" s="66"/>
      <c r="IDQ38" s="66"/>
      <c r="IDR38" s="66"/>
      <c r="IDS38" s="66"/>
      <c r="IDT38" s="66"/>
      <c r="IDU38" s="66"/>
      <c r="IDV38" s="66"/>
      <c r="IDW38" s="66"/>
      <c r="IDX38" s="66"/>
      <c r="IDY38" s="66"/>
      <c r="IDZ38" s="66"/>
      <c r="IEA38" s="66"/>
      <c r="IEB38" s="66"/>
      <c r="IEC38" s="66"/>
      <c r="IED38" s="66"/>
      <c r="IEE38" s="66"/>
      <c r="IEF38" s="66"/>
      <c r="IEG38" s="66"/>
      <c r="IEH38" s="66"/>
      <c r="IEI38" s="66"/>
      <c r="IEJ38" s="66"/>
      <c r="IEK38" s="66"/>
      <c r="IEL38" s="66"/>
      <c r="IEM38" s="66"/>
      <c r="IEN38" s="66"/>
      <c r="IEO38" s="66"/>
      <c r="IEP38" s="66"/>
      <c r="IEQ38" s="66"/>
      <c r="IER38" s="66"/>
      <c r="IES38" s="66"/>
      <c r="IET38" s="66"/>
      <c r="IEU38" s="66"/>
      <c r="IEV38" s="66"/>
      <c r="IEW38" s="66"/>
      <c r="IEX38" s="66"/>
      <c r="IEY38" s="66"/>
      <c r="IEZ38" s="66"/>
      <c r="IFA38" s="66"/>
      <c r="IFB38" s="66"/>
      <c r="IFC38" s="66"/>
      <c r="IFD38" s="66"/>
      <c r="IFE38" s="66"/>
      <c r="IFF38" s="66"/>
      <c r="IFG38" s="66"/>
      <c r="IFH38" s="66"/>
      <c r="IFI38" s="66"/>
      <c r="IFJ38" s="66"/>
      <c r="IFK38" s="66"/>
      <c r="IFL38" s="66"/>
      <c r="IFM38" s="66"/>
      <c r="IFN38" s="66"/>
      <c r="IFO38" s="66"/>
      <c r="IFP38" s="66"/>
      <c r="IFQ38" s="66"/>
      <c r="IFR38" s="66"/>
      <c r="IFS38" s="66"/>
      <c r="IFT38" s="66"/>
      <c r="IFU38" s="66"/>
      <c r="IFV38" s="66"/>
      <c r="IFW38" s="66"/>
      <c r="IFX38" s="66"/>
      <c r="IFY38" s="66"/>
      <c r="IFZ38" s="66"/>
      <c r="IGA38" s="66"/>
      <c r="IGB38" s="66"/>
      <c r="IGC38" s="66"/>
      <c r="IGD38" s="66"/>
      <c r="IGE38" s="66"/>
      <c r="IGF38" s="66"/>
      <c r="IGG38" s="66"/>
      <c r="IGH38" s="66"/>
      <c r="IGI38" s="66"/>
      <c r="IGJ38" s="66"/>
      <c r="IGK38" s="66"/>
      <c r="IGL38" s="66"/>
      <c r="IGM38" s="66"/>
      <c r="IGN38" s="66"/>
      <c r="IGO38" s="66"/>
      <c r="IGP38" s="66"/>
      <c r="IGQ38" s="66"/>
      <c r="IGR38" s="66"/>
      <c r="IGS38" s="66"/>
      <c r="IGT38" s="66"/>
      <c r="IGU38" s="66"/>
      <c r="IGV38" s="66"/>
      <c r="IGW38" s="66"/>
      <c r="IGX38" s="66"/>
      <c r="IGY38" s="66"/>
      <c r="IGZ38" s="66"/>
      <c r="IHA38" s="66"/>
      <c r="IHB38" s="66"/>
      <c r="IHC38" s="66"/>
      <c r="IHD38" s="66"/>
      <c r="IHE38" s="66"/>
      <c r="IHF38" s="66"/>
      <c r="IHG38" s="66"/>
      <c r="IHH38" s="66"/>
      <c r="IHI38" s="66"/>
      <c r="IHJ38" s="66"/>
      <c r="IHK38" s="66"/>
      <c r="IHL38" s="66"/>
      <c r="IHM38" s="66"/>
      <c r="IHN38" s="66"/>
      <c r="IHO38" s="66"/>
      <c r="IHP38" s="66"/>
      <c r="IHQ38" s="66"/>
      <c r="IHR38" s="66"/>
      <c r="IHS38" s="66"/>
      <c r="IHT38" s="66"/>
      <c r="IHU38" s="66"/>
      <c r="IHV38" s="66"/>
      <c r="IHW38" s="66"/>
      <c r="IHX38" s="66"/>
      <c r="IHY38" s="66"/>
      <c r="IHZ38" s="66"/>
      <c r="IIA38" s="66"/>
      <c r="IIB38" s="66"/>
      <c r="IIC38" s="66"/>
      <c r="IID38" s="66"/>
      <c r="IIE38" s="66"/>
      <c r="IIF38" s="66"/>
      <c r="IIG38" s="66"/>
      <c r="IIH38" s="66"/>
      <c r="III38" s="66"/>
      <c r="IIJ38" s="66"/>
      <c r="IIK38" s="66"/>
      <c r="IIL38" s="66"/>
      <c r="IIM38" s="66"/>
      <c r="IIN38" s="66"/>
      <c r="IIO38" s="66"/>
      <c r="IIP38" s="66"/>
      <c r="IIQ38" s="66"/>
      <c r="IIR38" s="66"/>
      <c r="IIS38" s="66"/>
      <c r="IIT38" s="66"/>
      <c r="IIU38" s="66"/>
      <c r="IIV38" s="66"/>
      <c r="IIW38" s="66"/>
      <c r="IIX38" s="66"/>
      <c r="IIY38" s="66"/>
      <c r="IIZ38" s="66"/>
      <c r="IJA38" s="66"/>
      <c r="IJB38" s="66"/>
      <c r="IJC38" s="66"/>
      <c r="IJD38" s="66"/>
      <c r="IJE38" s="66"/>
      <c r="IJF38" s="66"/>
      <c r="IJG38" s="66"/>
      <c r="IJH38" s="66"/>
      <c r="IJI38" s="66"/>
      <c r="IJJ38" s="66"/>
      <c r="IJK38" s="66"/>
      <c r="IJL38" s="66"/>
      <c r="IJM38" s="66"/>
      <c r="IJN38" s="66"/>
      <c r="IJO38" s="66"/>
      <c r="IJP38" s="66"/>
      <c r="IJQ38" s="66"/>
      <c r="IJR38" s="66"/>
      <c r="IJS38" s="66"/>
      <c r="IJT38" s="66"/>
      <c r="IJU38" s="66"/>
      <c r="IJV38" s="66"/>
      <c r="IJW38" s="66"/>
      <c r="IJX38" s="66"/>
      <c r="IJY38" s="66"/>
      <c r="IJZ38" s="66"/>
      <c r="IKA38" s="66"/>
      <c r="IKB38" s="66"/>
      <c r="IKC38" s="66"/>
      <c r="IKD38" s="66"/>
      <c r="IKE38" s="66"/>
      <c r="IKF38" s="66"/>
      <c r="IKG38" s="66"/>
      <c r="IKH38" s="66"/>
      <c r="IKI38" s="66"/>
      <c r="IKJ38" s="66"/>
      <c r="IKK38" s="66"/>
      <c r="IKL38" s="66"/>
      <c r="IKM38" s="66"/>
      <c r="IKN38" s="66"/>
      <c r="IKO38" s="66"/>
      <c r="IKP38" s="66"/>
      <c r="IKQ38" s="66"/>
      <c r="IKR38" s="66"/>
      <c r="IKS38" s="66"/>
      <c r="IKT38" s="66"/>
      <c r="IKU38" s="66"/>
      <c r="IKV38" s="66"/>
      <c r="IKW38" s="66"/>
      <c r="IKX38" s="66"/>
      <c r="IKY38" s="66"/>
      <c r="IKZ38" s="66"/>
      <c r="ILA38" s="66"/>
      <c r="ILB38" s="66"/>
      <c r="ILC38" s="66"/>
      <c r="ILD38" s="66"/>
      <c r="ILE38" s="66"/>
      <c r="ILF38" s="66"/>
      <c r="ILG38" s="66"/>
      <c r="ILH38" s="66"/>
      <c r="ILI38" s="66"/>
      <c r="ILJ38" s="66"/>
      <c r="ILK38" s="66"/>
      <c r="ILL38" s="66"/>
      <c r="ILM38" s="66"/>
      <c r="ILN38" s="66"/>
      <c r="ILO38" s="66"/>
      <c r="ILP38" s="66"/>
      <c r="ILQ38" s="66"/>
      <c r="ILR38" s="66"/>
      <c r="ILS38" s="66"/>
      <c r="ILT38" s="66"/>
      <c r="ILU38" s="66"/>
      <c r="ILV38" s="66"/>
      <c r="ILW38" s="66"/>
      <c r="ILX38" s="66"/>
      <c r="ILY38" s="66"/>
      <c r="ILZ38" s="66"/>
      <c r="IMA38" s="66"/>
      <c r="IMB38" s="66"/>
      <c r="IMC38" s="66"/>
      <c r="IMD38" s="66"/>
      <c r="IME38" s="66"/>
      <c r="IMF38" s="66"/>
      <c r="IMG38" s="66"/>
      <c r="IMH38" s="66"/>
      <c r="IMI38" s="66"/>
      <c r="IMJ38" s="66"/>
      <c r="IMK38" s="66"/>
      <c r="IML38" s="66"/>
      <c r="IMM38" s="66"/>
      <c r="IMN38" s="66"/>
      <c r="IMO38" s="66"/>
      <c r="IMP38" s="66"/>
      <c r="IMQ38" s="66"/>
      <c r="IMR38" s="66"/>
      <c r="IMS38" s="66"/>
      <c r="IMT38" s="66"/>
      <c r="IMU38" s="66"/>
      <c r="IMV38" s="66"/>
      <c r="IMW38" s="66"/>
      <c r="IMX38" s="66"/>
      <c r="IMY38" s="66"/>
      <c r="IMZ38" s="66"/>
      <c r="INA38" s="66"/>
      <c r="INB38" s="66"/>
      <c r="INC38" s="66"/>
      <c r="IND38" s="66"/>
      <c r="INE38" s="66"/>
      <c r="INF38" s="66"/>
      <c r="ING38" s="66"/>
      <c r="INH38" s="66"/>
      <c r="INI38" s="66"/>
      <c r="INJ38" s="66"/>
      <c r="INK38" s="66"/>
      <c r="INL38" s="66"/>
      <c r="INM38" s="66"/>
      <c r="INN38" s="66"/>
      <c r="INO38" s="66"/>
      <c r="INP38" s="66"/>
      <c r="INQ38" s="66"/>
      <c r="INR38" s="66"/>
      <c r="INS38" s="66"/>
      <c r="INT38" s="66"/>
      <c r="INU38" s="66"/>
      <c r="INV38" s="66"/>
      <c r="INW38" s="66"/>
      <c r="INX38" s="66"/>
      <c r="INY38" s="66"/>
      <c r="INZ38" s="66"/>
      <c r="IOA38" s="66"/>
      <c r="IOB38" s="66"/>
      <c r="IOC38" s="66"/>
      <c r="IOD38" s="66"/>
      <c r="IOE38" s="66"/>
      <c r="IOF38" s="66"/>
      <c r="IOG38" s="66"/>
      <c r="IOH38" s="66"/>
      <c r="IOI38" s="66"/>
      <c r="IOJ38" s="66"/>
      <c r="IOK38" s="66"/>
      <c r="IOL38" s="66"/>
      <c r="IOM38" s="66"/>
      <c r="ION38" s="66"/>
      <c r="IOO38" s="66"/>
      <c r="IOP38" s="66"/>
      <c r="IOQ38" s="66"/>
      <c r="IOR38" s="66"/>
      <c r="IOS38" s="66"/>
      <c r="IOT38" s="66"/>
      <c r="IOU38" s="66"/>
      <c r="IOV38" s="66"/>
      <c r="IOW38" s="66"/>
      <c r="IOX38" s="66"/>
      <c r="IOY38" s="66"/>
      <c r="IOZ38" s="66"/>
      <c r="IPA38" s="66"/>
      <c r="IPB38" s="66"/>
      <c r="IPC38" s="66"/>
      <c r="IPD38" s="66"/>
      <c r="IPE38" s="66"/>
      <c r="IPF38" s="66"/>
      <c r="IPG38" s="66"/>
      <c r="IPH38" s="66"/>
      <c r="IPI38" s="66"/>
      <c r="IPJ38" s="66"/>
      <c r="IPK38" s="66"/>
      <c r="IPL38" s="66"/>
      <c r="IPM38" s="66"/>
      <c r="IPN38" s="66"/>
      <c r="IPO38" s="66"/>
      <c r="IPP38" s="66"/>
      <c r="IPQ38" s="66"/>
      <c r="IPR38" s="66"/>
      <c r="IPS38" s="66"/>
      <c r="IPT38" s="66"/>
      <c r="IPU38" s="66"/>
      <c r="IPV38" s="66"/>
      <c r="IPW38" s="66"/>
      <c r="IPX38" s="66"/>
      <c r="IPY38" s="66"/>
      <c r="IPZ38" s="66"/>
      <c r="IQA38" s="66"/>
      <c r="IQB38" s="66"/>
      <c r="IQC38" s="66"/>
      <c r="IQD38" s="66"/>
      <c r="IQE38" s="66"/>
      <c r="IQF38" s="66"/>
      <c r="IQG38" s="66"/>
      <c r="IQH38" s="66"/>
      <c r="IQI38" s="66"/>
      <c r="IQJ38" s="66"/>
      <c r="IQK38" s="66"/>
      <c r="IQL38" s="66"/>
      <c r="IQM38" s="66"/>
      <c r="IQN38" s="66"/>
      <c r="IQO38" s="66"/>
      <c r="IQP38" s="66"/>
      <c r="IQQ38" s="66"/>
      <c r="IQR38" s="66"/>
      <c r="IQS38" s="66"/>
      <c r="IQT38" s="66"/>
      <c r="IQU38" s="66"/>
      <c r="IQV38" s="66"/>
      <c r="IQW38" s="66"/>
      <c r="IQX38" s="66"/>
      <c r="IQY38" s="66"/>
      <c r="IQZ38" s="66"/>
      <c r="IRA38" s="66"/>
      <c r="IRB38" s="66"/>
      <c r="IRC38" s="66"/>
      <c r="IRD38" s="66"/>
      <c r="IRE38" s="66"/>
      <c r="IRF38" s="66"/>
      <c r="IRG38" s="66"/>
      <c r="IRH38" s="66"/>
      <c r="IRI38" s="66"/>
      <c r="IRJ38" s="66"/>
      <c r="IRK38" s="66"/>
      <c r="IRL38" s="66"/>
      <c r="IRM38" s="66"/>
      <c r="IRN38" s="66"/>
      <c r="IRO38" s="66"/>
      <c r="IRP38" s="66"/>
      <c r="IRQ38" s="66"/>
      <c r="IRR38" s="66"/>
      <c r="IRS38" s="66"/>
      <c r="IRT38" s="66"/>
      <c r="IRU38" s="66"/>
      <c r="IRV38" s="66"/>
      <c r="IRW38" s="66"/>
      <c r="IRX38" s="66"/>
      <c r="IRY38" s="66"/>
      <c r="IRZ38" s="66"/>
      <c r="ISA38" s="66"/>
      <c r="ISB38" s="66"/>
      <c r="ISC38" s="66"/>
      <c r="ISD38" s="66"/>
      <c r="ISE38" s="66"/>
      <c r="ISF38" s="66"/>
      <c r="ISG38" s="66"/>
      <c r="ISH38" s="66"/>
      <c r="ISI38" s="66"/>
      <c r="ISJ38" s="66"/>
      <c r="ISK38" s="66"/>
      <c r="ISL38" s="66"/>
      <c r="ISM38" s="66"/>
      <c r="ISN38" s="66"/>
      <c r="ISO38" s="66"/>
      <c r="ISP38" s="66"/>
      <c r="ISQ38" s="66"/>
      <c r="ISR38" s="66"/>
      <c r="ISS38" s="66"/>
      <c r="IST38" s="66"/>
      <c r="ISU38" s="66"/>
      <c r="ISV38" s="66"/>
      <c r="ISW38" s="66"/>
      <c r="ISX38" s="66"/>
      <c r="ISY38" s="66"/>
      <c r="ISZ38" s="66"/>
      <c r="ITA38" s="66"/>
      <c r="ITB38" s="66"/>
      <c r="ITC38" s="66"/>
      <c r="ITD38" s="66"/>
      <c r="ITE38" s="66"/>
      <c r="ITF38" s="66"/>
      <c r="ITG38" s="66"/>
      <c r="ITH38" s="66"/>
      <c r="ITI38" s="66"/>
      <c r="ITJ38" s="66"/>
      <c r="ITK38" s="66"/>
      <c r="ITL38" s="66"/>
      <c r="ITM38" s="66"/>
      <c r="ITN38" s="66"/>
      <c r="ITO38" s="66"/>
      <c r="ITP38" s="66"/>
      <c r="ITQ38" s="66"/>
      <c r="ITR38" s="66"/>
      <c r="ITS38" s="66"/>
      <c r="ITT38" s="66"/>
      <c r="ITU38" s="66"/>
      <c r="ITV38" s="66"/>
      <c r="ITW38" s="66"/>
      <c r="ITX38" s="66"/>
      <c r="ITY38" s="66"/>
      <c r="ITZ38" s="66"/>
      <c r="IUA38" s="66"/>
      <c r="IUB38" s="66"/>
      <c r="IUC38" s="66"/>
      <c r="IUD38" s="66"/>
      <c r="IUE38" s="66"/>
      <c r="IUF38" s="66"/>
      <c r="IUG38" s="66"/>
      <c r="IUH38" s="66"/>
      <c r="IUI38" s="66"/>
      <c r="IUJ38" s="66"/>
      <c r="IUK38" s="66"/>
      <c r="IUL38" s="66"/>
      <c r="IUM38" s="66"/>
      <c r="IUN38" s="66"/>
      <c r="IUO38" s="66"/>
      <c r="IUP38" s="66"/>
      <c r="IUQ38" s="66"/>
      <c r="IUR38" s="66"/>
      <c r="IUS38" s="66"/>
      <c r="IUT38" s="66"/>
      <c r="IUU38" s="66"/>
      <c r="IUV38" s="66"/>
      <c r="IUW38" s="66"/>
      <c r="IUX38" s="66"/>
      <c r="IUY38" s="66"/>
      <c r="IUZ38" s="66"/>
      <c r="IVA38" s="66"/>
      <c r="IVB38" s="66"/>
      <c r="IVC38" s="66"/>
      <c r="IVD38" s="66"/>
      <c r="IVE38" s="66"/>
      <c r="IVF38" s="66"/>
      <c r="IVG38" s="66"/>
      <c r="IVH38" s="66"/>
      <c r="IVI38" s="66"/>
      <c r="IVJ38" s="66"/>
      <c r="IVK38" s="66"/>
      <c r="IVL38" s="66"/>
      <c r="IVM38" s="66"/>
      <c r="IVN38" s="66"/>
      <c r="IVO38" s="66"/>
      <c r="IVP38" s="66"/>
      <c r="IVQ38" s="66"/>
      <c r="IVR38" s="66"/>
      <c r="IVS38" s="66"/>
      <c r="IVT38" s="66"/>
      <c r="IVU38" s="66"/>
      <c r="IVV38" s="66"/>
      <c r="IVW38" s="66"/>
      <c r="IVX38" s="66"/>
      <c r="IVY38" s="66"/>
      <c r="IVZ38" s="66"/>
      <c r="IWA38" s="66"/>
      <c r="IWB38" s="66"/>
      <c r="IWC38" s="66"/>
      <c r="IWD38" s="66"/>
      <c r="IWE38" s="66"/>
      <c r="IWF38" s="66"/>
      <c r="IWG38" s="66"/>
      <c r="IWH38" s="66"/>
      <c r="IWI38" s="66"/>
      <c r="IWJ38" s="66"/>
      <c r="IWK38" s="66"/>
      <c r="IWL38" s="66"/>
      <c r="IWM38" s="66"/>
      <c r="IWN38" s="66"/>
      <c r="IWO38" s="66"/>
      <c r="IWP38" s="66"/>
      <c r="IWQ38" s="66"/>
      <c r="IWR38" s="66"/>
      <c r="IWS38" s="66"/>
      <c r="IWT38" s="66"/>
      <c r="IWU38" s="66"/>
      <c r="IWV38" s="66"/>
      <c r="IWW38" s="66"/>
      <c r="IWX38" s="66"/>
      <c r="IWY38" s="66"/>
      <c r="IWZ38" s="66"/>
      <c r="IXA38" s="66"/>
      <c r="IXB38" s="66"/>
      <c r="IXC38" s="66"/>
      <c r="IXD38" s="66"/>
      <c r="IXE38" s="66"/>
      <c r="IXF38" s="66"/>
      <c r="IXG38" s="66"/>
      <c r="IXH38" s="66"/>
      <c r="IXI38" s="66"/>
      <c r="IXJ38" s="66"/>
      <c r="IXK38" s="66"/>
      <c r="IXL38" s="66"/>
      <c r="IXM38" s="66"/>
      <c r="IXN38" s="66"/>
      <c r="IXO38" s="66"/>
      <c r="IXP38" s="66"/>
      <c r="IXQ38" s="66"/>
      <c r="IXR38" s="66"/>
      <c r="IXS38" s="66"/>
      <c r="IXT38" s="66"/>
      <c r="IXU38" s="66"/>
      <c r="IXV38" s="66"/>
      <c r="IXW38" s="66"/>
      <c r="IXX38" s="66"/>
      <c r="IXY38" s="66"/>
      <c r="IXZ38" s="66"/>
      <c r="IYA38" s="66"/>
      <c r="IYB38" s="66"/>
      <c r="IYC38" s="66"/>
      <c r="IYD38" s="66"/>
      <c r="IYE38" s="66"/>
      <c r="IYF38" s="66"/>
      <c r="IYG38" s="66"/>
      <c r="IYH38" s="66"/>
      <c r="IYI38" s="66"/>
      <c r="IYJ38" s="66"/>
      <c r="IYK38" s="66"/>
      <c r="IYL38" s="66"/>
      <c r="IYM38" s="66"/>
      <c r="IYN38" s="66"/>
      <c r="IYO38" s="66"/>
      <c r="IYP38" s="66"/>
      <c r="IYQ38" s="66"/>
      <c r="IYR38" s="66"/>
      <c r="IYS38" s="66"/>
      <c r="IYT38" s="66"/>
      <c r="IYU38" s="66"/>
      <c r="IYV38" s="66"/>
      <c r="IYW38" s="66"/>
      <c r="IYX38" s="66"/>
      <c r="IYY38" s="66"/>
      <c r="IYZ38" s="66"/>
      <c r="IZA38" s="66"/>
      <c r="IZB38" s="66"/>
      <c r="IZC38" s="66"/>
      <c r="IZD38" s="66"/>
      <c r="IZE38" s="66"/>
      <c r="IZF38" s="66"/>
      <c r="IZG38" s="66"/>
      <c r="IZH38" s="66"/>
      <c r="IZI38" s="66"/>
      <c r="IZJ38" s="66"/>
      <c r="IZK38" s="66"/>
      <c r="IZL38" s="66"/>
      <c r="IZM38" s="66"/>
      <c r="IZN38" s="66"/>
      <c r="IZO38" s="66"/>
      <c r="IZP38" s="66"/>
      <c r="IZQ38" s="66"/>
      <c r="IZR38" s="66"/>
      <c r="IZS38" s="66"/>
      <c r="IZT38" s="66"/>
      <c r="IZU38" s="66"/>
      <c r="IZV38" s="66"/>
      <c r="IZW38" s="66"/>
      <c r="IZX38" s="66"/>
      <c r="IZY38" s="66"/>
      <c r="IZZ38" s="66"/>
      <c r="JAA38" s="66"/>
      <c r="JAB38" s="66"/>
      <c r="JAC38" s="66"/>
      <c r="JAD38" s="66"/>
      <c r="JAE38" s="66"/>
      <c r="JAF38" s="66"/>
      <c r="JAG38" s="66"/>
      <c r="JAH38" s="66"/>
      <c r="JAI38" s="66"/>
      <c r="JAJ38" s="66"/>
      <c r="JAK38" s="66"/>
      <c r="JAL38" s="66"/>
      <c r="JAM38" s="66"/>
      <c r="JAN38" s="66"/>
      <c r="JAO38" s="66"/>
      <c r="JAP38" s="66"/>
      <c r="JAQ38" s="66"/>
      <c r="JAR38" s="66"/>
      <c r="JAS38" s="66"/>
      <c r="JAT38" s="66"/>
      <c r="JAU38" s="66"/>
      <c r="JAV38" s="66"/>
      <c r="JAW38" s="66"/>
      <c r="JAX38" s="66"/>
      <c r="JAY38" s="66"/>
      <c r="JAZ38" s="66"/>
      <c r="JBA38" s="66"/>
      <c r="JBB38" s="66"/>
      <c r="JBC38" s="66"/>
      <c r="JBD38" s="66"/>
      <c r="JBE38" s="66"/>
      <c r="JBF38" s="66"/>
      <c r="JBG38" s="66"/>
      <c r="JBH38" s="66"/>
      <c r="JBI38" s="66"/>
      <c r="JBJ38" s="66"/>
      <c r="JBK38" s="66"/>
      <c r="JBL38" s="66"/>
      <c r="JBM38" s="66"/>
      <c r="JBN38" s="66"/>
      <c r="JBO38" s="66"/>
      <c r="JBP38" s="66"/>
      <c r="JBQ38" s="66"/>
      <c r="JBR38" s="66"/>
      <c r="JBS38" s="66"/>
      <c r="JBT38" s="66"/>
      <c r="JBU38" s="66"/>
      <c r="JBV38" s="66"/>
      <c r="JBW38" s="66"/>
      <c r="JBX38" s="66"/>
      <c r="JBY38" s="66"/>
      <c r="JBZ38" s="66"/>
      <c r="JCA38" s="66"/>
      <c r="JCB38" s="66"/>
      <c r="JCC38" s="66"/>
      <c r="JCD38" s="66"/>
      <c r="JCE38" s="66"/>
      <c r="JCF38" s="66"/>
      <c r="JCG38" s="66"/>
      <c r="JCH38" s="66"/>
      <c r="JCI38" s="66"/>
      <c r="JCJ38" s="66"/>
      <c r="JCK38" s="66"/>
      <c r="JCL38" s="66"/>
      <c r="JCM38" s="66"/>
      <c r="JCN38" s="66"/>
      <c r="JCO38" s="66"/>
      <c r="JCP38" s="66"/>
      <c r="JCQ38" s="66"/>
      <c r="JCR38" s="66"/>
      <c r="JCS38" s="66"/>
      <c r="JCT38" s="66"/>
      <c r="JCU38" s="66"/>
      <c r="JCV38" s="66"/>
      <c r="JCW38" s="66"/>
      <c r="JCX38" s="66"/>
      <c r="JCY38" s="66"/>
      <c r="JCZ38" s="66"/>
      <c r="JDA38" s="66"/>
      <c r="JDB38" s="66"/>
      <c r="JDC38" s="66"/>
      <c r="JDD38" s="66"/>
      <c r="JDE38" s="66"/>
      <c r="JDF38" s="66"/>
      <c r="JDG38" s="66"/>
      <c r="JDH38" s="66"/>
      <c r="JDI38" s="66"/>
      <c r="JDJ38" s="66"/>
      <c r="JDK38" s="66"/>
      <c r="JDL38" s="66"/>
      <c r="JDM38" s="66"/>
      <c r="JDN38" s="66"/>
      <c r="JDO38" s="66"/>
      <c r="JDP38" s="66"/>
      <c r="JDQ38" s="66"/>
      <c r="JDR38" s="66"/>
      <c r="JDS38" s="66"/>
      <c r="JDT38" s="66"/>
      <c r="JDU38" s="66"/>
      <c r="JDV38" s="66"/>
      <c r="JDW38" s="66"/>
      <c r="JDX38" s="66"/>
      <c r="JDY38" s="66"/>
      <c r="JDZ38" s="66"/>
      <c r="JEA38" s="66"/>
      <c r="JEB38" s="66"/>
      <c r="JEC38" s="66"/>
      <c r="JED38" s="66"/>
      <c r="JEE38" s="66"/>
      <c r="JEF38" s="66"/>
      <c r="JEG38" s="66"/>
      <c r="JEH38" s="66"/>
      <c r="JEI38" s="66"/>
      <c r="JEJ38" s="66"/>
      <c r="JEK38" s="66"/>
      <c r="JEL38" s="66"/>
      <c r="JEM38" s="66"/>
      <c r="JEN38" s="66"/>
      <c r="JEO38" s="66"/>
      <c r="JEP38" s="66"/>
      <c r="JEQ38" s="66"/>
      <c r="JER38" s="66"/>
      <c r="JES38" s="66"/>
      <c r="JET38" s="66"/>
      <c r="JEU38" s="66"/>
      <c r="JEV38" s="66"/>
      <c r="JEW38" s="66"/>
      <c r="JEX38" s="66"/>
      <c r="JEY38" s="66"/>
      <c r="JEZ38" s="66"/>
      <c r="JFA38" s="66"/>
      <c r="JFB38" s="66"/>
      <c r="JFC38" s="66"/>
      <c r="JFD38" s="66"/>
      <c r="JFE38" s="66"/>
      <c r="JFF38" s="66"/>
      <c r="JFG38" s="66"/>
      <c r="JFH38" s="66"/>
      <c r="JFI38" s="66"/>
      <c r="JFJ38" s="66"/>
      <c r="JFK38" s="66"/>
      <c r="JFL38" s="66"/>
      <c r="JFM38" s="66"/>
      <c r="JFN38" s="66"/>
      <c r="JFO38" s="66"/>
      <c r="JFP38" s="66"/>
      <c r="JFQ38" s="66"/>
      <c r="JFR38" s="66"/>
      <c r="JFS38" s="66"/>
      <c r="JFT38" s="66"/>
      <c r="JFU38" s="66"/>
      <c r="JFV38" s="66"/>
      <c r="JFW38" s="66"/>
      <c r="JFX38" s="66"/>
      <c r="JFY38" s="66"/>
      <c r="JFZ38" s="66"/>
      <c r="JGA38" s="66"/>
      <c r="JGB38" s="66"/>
      <c r="JGC38" s="66"/>
      <c r="JGD38" s="66"/>
      <c r="JGE38" s="66"/>
      <c r="JGF38" s="66"/>
      <c r="JGG38" s="66"/>
      <c r="JGH38" s="66"/>
      <c r="JGI38" s="66"/>
      <c r="JGJ38" s="66"/>
      <c r="JGK38" s="66"/>
      <c r="JGL38" s="66"/>
      <c r="JGM38" s="66"/>
      <c r="JGN38" s="66"/>
      <c r="JGO38" s="66"/>
      <c r="JGP38" s="66"/>
      <c r="JGQ38" s="66"/>
      <c r="JGR38" s="66"/>
      <c r="JGS38" s="66"/>
      <c r="JGT38" s="66"/>
      <c r="JGU38" s="66"/>
      <c r="JGV38" s="66"/>
      <c r="JGW38" s="66"/>
      <c r="JGX38" s="66"/>
      <c r="JGY38" s="66"/>
      <c r="JGZ38" s="66"/>
      <c r="JHA38" s="66"/>
      <c r="JHB38" s="66"/>
      <c r="JHC38" s="66"/>
      <c r="JHD38" s="66"/>
      <c r="JHE38" s="66"/>
      <c r="JHF38" s="66"/>
      <c r="JHG38" s="66"/>
      <c r="JHH38" s="66"/>
      <c r="JHI38" s="66"/>
      <c r="JHJ38" s="66"/>
      <c r="JHK38" s="66"/>
      <c r="JHL38" s="66"/>
      <c r="JHM38" s="66"/>
      <c r="JHN38" s="66"/>
      <c r="JHO38" s="66"/>
      <c r="JHP38" s="66"/>
      <c r="JHQ38" s="66"/>
      <c r="JHR38" s="66"/>
      <c r="JHS38" s="66"/>
      <c r="JHT38" s="66"/>
      <c r="JHU38" s="66"/>
      <c r="JHV38" s="66"/>
      <c r="JHW38" s="66"/>
      <c r="JHX38" s="66"/>
      <c r="JHY38" s="66"/>
      <c r="JHZ38" s="66"/>
      <c r="JIA38" s="66"/>
      <c r="JIB38" s="66"/>
      <c r="JIC38" s="66"/>
      <c r="JID38" s="66"/>
      <c r="JIE38" s="66"/>
      <c r="JIF38" s="66"/>
      <c r="JIG38" s="66"/>
      <c r="JIH38" s="66"/>
      <c r="JII38" s="66"/>
      <c r="JIJ38" s="66"/>
      <c r="JIK38" s="66"/>
      <c r="JIL38" s="66"/>
      <c r="JIM38" s="66"/>
      <c r="JIN38" s="66"/>
      <c r="JIO38" s="66"/>
      <c r="JIP38" s="66"/>
      <c r="JIQ38" s="66"/>
      <c r="JIR38" s="66"/>
      <c r="JIS38" s="66"/>
      <c r="JIT38" s="66"/>
      <c r="JIU38" s="66"/>
      <c r="JIV38" s="66"/>
      <c r="JIW38" s="66"/>
      <c r="JIX38" s="66"/>
      <c r="JIY38" s="66"/>
      <c r="JIZ38" s="66"/>
      <c r="JJA38" s="66"/>
      <c r="JJB38" s="66"/>
      <c r="JJC38" s="66"/>
      <c r="JJD38" s="66"/>
      <c r="JJE38" s="66"/>
      <c r="JJF38" s="66"/>
      <c r="JJG38" s="66"/>
      <c r="JJH38" s="66"/>
      <c r="JJI38" s="66"/>
      <c r="JJJ38" s="66"/>
      <c r="JJK38" s="66"/>
      <c r="JJL38" s="66"/>
      <c r="JJM38" s="66"/>
      <c r="JJN38" s="66"/>
      <c r="JJO38" s="66"/>
      <c r="JJP38" s="66"/>
      <c r="JJQ38" s="66"/>
      <c r="JJR38" s="66"/>
      <c r="JJS38" s="66"/>
      <c r="JJT38" s="66"/>
      <c r="JJU38" s="66"/>
      <c r="JJV38" s="66"/>
      <c r="JJW38" s="66"/>
      <c r="JJX38" s="66"/>
      <c r="JJY38" s="66"/>
      <c r="JJZ38" s="66"/>
      <c r="JKA38" s="66"/>
      <c r="JKB38" s="66"/>
      <c r="JKC38" s="66"/>
      <c r="JKD38" s="66"/>
      <c r="JKE38" s="66"/>
      <c r="JKF38" s="66"/>
      <c r="JKG38" s="66"/>
      <c r="JKH38" s="66"/>
      <c r="JKI38" s="66"/>
      <c r="JKJ38" s="66"/>
      <c r="JKK38" s="66"/>
      <c r="JKL38" s="66"/>
      <c r="JKM38" s="66"/>
      <c r="JKN38" s="66"/>
      <c r="JKO38" s="66"/>
      <c r="JKP38" s="66"/>
      <c r="JKQ38" s="66"/>
      <c r="JKR38" s="66"/>
      <c r="JKS38" s="66"/>
      <c r="JKT38" s="66"/>
      <c r="JKU38" s="66"/>
      <c r="JKV38" s="66"/>
      <c r="JKW38" s="66"/>
      <c r="JKX38" s="66"/>
      <c r="JKY38" s="66"/>
      <c r="JKZ38" s="66"/>
      <c r="JLA38" s="66"/>
      <c r="JLB38" s="66"/>
      <c r="JLC38" s="66"/>
      <c r="JLD38" s="66"/>
      <c r="JLE38" s="66"/>
      <c r="JLF38" s="66"/>
      <c r="JLG38" s="66"/>
      <c r="JLH38" s="66"/>
      <c r="JLI38" s="66"/>
      <c r="JLJ38" s="66"/>
      <c r="JLK38" s="66"/>
      <c r="JLL38" s="66"/>
      <c r="JLM38" s="66"/>
      <c r="JLN38" s="66"/>
      <c r="JLO38" s="66"/>
      <c r="JLP38" s="66"/>
      <c r="JLQ38" s="66"/>
      <c r="JLR38" s="66"/>
      <c r="JLS38" s="66"/>
      <c r="JLT38" s="66"/>
      <c r="JLU38" s="66"/>
      <c r="JLV38" s="66"/>
      <c r="JLW38" s="66"/>
      <c r="JLX38" s="66"/>
      <c r="JLY38" s="66"/>
      <c r="JLZ38" s="66"/>
      <c r="JMA38" s="66"/>
      <c r="JMB38" s="66"/>
      <c r="JMC38" s="66"/>
      <c r="JMD38" s="66"/>
      <c r="JME38" s="66"/>
      <c r="JMF38" s="66"/>
      <c r="JMG38" s="66"/>
      <c r="JMH38" s="66"/>
      <c r="JMI38" s="66"/>
      <c r="JMJ38" s="66"/>
      <c r="JMK38" s="66"/>
      <c r="JML38" s="66"/>
      <c r="JMM38" s="66"/>
      <c r="JMN38" s="66"/>
      <c r="JMO38" s="66"/>
      <c r="JMP38" s="66"/>
      <c r="JMQ38" s="66"/>
      <c r="JMR38" s="66"/>
      <c r="JMS38" s="66"/>
      <c r="JMT38" s="66"/>
      <c r="JMU38" s="66"/>
      <c r="JMV38" s="66"/>
      <c r="JMW38" s="66"/>
      <c r="JMX38" s="66"/>
      <c r="JMY38" s="66"/>
      <c r="JMZ38" s="66"/>
      <c r="JNA38" s="66"/>
      <c r="JNB38" s="66"/>
      <c r="JNC38" s="66"/>
      <c r="JND38" s="66"/>
      <c r="JNE38" s="66"/>
      <c r="JNF38" s="66"/>
      <c r="JNG38" s="66"/>
      <c r="JNH38" s="66"/>
      <c r="JNI38" s="66"/>
      <c r="JNJ38" s="66"/>
      <c r="JNK38" s="66"/>
      <c r="JNL38" s="66"/>
      <c r="JNM38" s="66"/>
      <c r="JNN38" s="66"/>
      <c r="JNO38" s="66"/>
      <c r="JNP38" s="66"/>
      <c r="JNQ38" s="66"/>
      <c r="JNR38" s="66"/>
      <c r="JNS38" s="66"/>
      <c r="JNT38" s="66"/>
      <c r="JNU38" s="66"/>
      <c r="JNV38" s="66"/>
      <c r="JNW38" s="66"/>
      <c r="JNX38" s="66"/>
      <c r="JNY38" s="66"/>
      <c r="JNZ38" s="66"/>
      <c r="JOA38" s="66"/>
      <c r="JOB38" s="66"/>
      <c r="JOC38" s="66"/>
      <c r="JOD38" s="66"/>
      <c r="JOE38" s="66"/>
      <c r="JOF38" s="66"/>
      <c r="JOG38" s="66"/>
      <c r="JOH38" s="66"/>
      <c r="JOI38" s="66"/>
      <c r="JOJ38" s="66"/>
      <c r="JOK38" s="66"/>
      <c r="JOL38" s="66"/>
      <c r="JOM38" s="66"/>
      <c r="JON38" s="66"/>
      <c r="JOO38" s="66"/>
      <c r="JOP38" s="66"/>
      <c r="JOQ38" s="66"/>
      <c r="JOR38" s="66"/>
      <c r="JOS38" s="66"/>
      <c r="JOT38" s="66"/>
      <c r="JOU38" s="66"/>
      <c r="JOV38" s="66"/>
      <c r="JOW38" s="66"/>
      <c r="JOX38" s="66"/>
      <c r="JOY38" s="66"/>
      <c r="JOZ38" s="66"/>
      <c r="JPA38" s="66"/>
      <c r="JPB38" s="66"/>
      <c r="JPC38" s="66"/>
      <c r="JPD38" s="66"/>
      <c r="JPE38" s="66"/>
      <c r="JPF38" s="66"/>
      <c r="JPG38" s="66"/>
      <c r="JPH38" s="66"/>
      <c r="JPI38" s="66"/>
      <c r="JPJ38" s="66"/>
      <c r="JPK38" s="66"/>
      <c r="JPL38" s="66"/>
      <c r="JPM38" s="66"/>
      <c r="JPN38" s="66"/>
      <c r="JPO38" s="66"/>
      <c r="JPP38" s="66"/>
      <c r="JPQ38" s="66"/>
      <c r="JPR38" s="66"/>
      <c r="JPS38" s="66"/>
      <c r="JPT38" s="66"/>
      <c r="JPU38" s="66"/>
      <c r="JPV38" s="66"/>
      <c r="JPW38" s="66"/>
      <c r="JPX38" s="66"/>
      <c r="JPY38" s="66"/>
      <c r="JPZ38" s="66"/>
      <c r="JQA38" s="66"/>
      <c r="JQB38" s="66"/>
      <c r="JQC38" s="66"/>
      <c r="JQD38" s="66"/>
      <c r="JQE38" s="66"/>
      <c r="JQF38" s="66"/>
      <c r="JQG38" s="66"/>
      <c r="JQH38" s="66"/>
      <c r="JQI38" s="66"/>
      <c r="JQJ38" s="66"/>
      <c r="JQK38" s="66"/>
      <c r="JQL38" s="66"/>
      <c r="JQM38" s="66"/>
      <c r="JQN38" s="66"/>
      <c r="JQO38" s="66"/>
      <c r="JQP38" s="66"/>
      <c r="JQQ38" s="66"/>
      <c r="JQR38" s="66"/>
      <c r="JQS38" s="66"/>
      <c r="JQT38" s="66"/>
      <c r="JQU38" s="66"/>
      <c r="JQV38" s="66"/>
      <c r="JQW38" s="66"/>
      <c r="JQX38" s="66"/>
      <c r="JQY38" s="66"/>
      <c r="JQZ38" s="66"/>
      <c r="JRA38" s="66"/>
      <c r="JRB38" s="66"/>
      <c r="JRC38" s="66"/>
      <c r="JRD38" s="66"/>
      <c r="JRE38" s="66"/>
      <c r="JRF38" s="66"/>
      <c r="JRG38" s="66"/>
      <c r="JRH38" s="66"/>
      <c r="JRI38" s="66"/>
      <c r="JRJ38" s="66"/>
      <c r="JRK38" s="66"/>
      <c r="JRL38" s="66"/>
      <c r="JRM38" s="66"/>
      <c r="JRN38" s="66"/>
      <c r="JRO38" s="66"/>
      <c r="JRP38" s="66"/>
      <c r="JRQ38" s="66"/>
      <c r="JRR38" s="66"/>
      <c r="JRS38" s="66"/>
      <c r="JRT38" s="66"/>
      <c r="JRU38" s="66"/>
      <c r="JRV38" s="66"/>
      <c r="JRW38" s="66"/>
      <c r="JRX38" s="66"/>
      <c r="JRY38" s="66"/>
      <c r="JRZ38" s="66"/>
      <c r="JSA38" s="66"/>
      <c r="JSB38" s="66"/>
      <c r="JSC38" s="66"/>
      <c r="JSD38" s="66"/>
      <c r="JSE38" s="66"/>
      <c r="JSF38" s="66"/>
      <c r="JSG38" s="66"/>
      <c r="JSH38" s="66"/>
      <c r="JSI38" s="66"/>
      <c r="JSJ38" s="66"/>
      <c r="JSK38" s="66"/>
      <c r="JSL38" s="66"/>
      <c r="JSM38" s="66"/>
      <c r="JSN38" s="66"/>
      <c r="JSO38" s="66"/>
      <c r="JSP38" s="66"/>
      <c r="JSQ38" s="66"/>
      <c r="JSR38" s="66"/>
      <c r="JSS38" s="66"/>
      <c r="JST38" s="66"/>
      <c r="JSU38" s="66"/>
      <c r="JSV38" s="66"/>
      <c r="JSW38" s="66"/>
      <c r="JSX38" s="66"/>
      <c r="JSY38" s="66"/>
      <c r="JSZ38" s="66"/>
      <c r="JTA38" s="66"/>
      <c r="JTB38" s="66"/>
      <c r="JTC38" s="66"/>
      <c r="JTD38" s="66"/>
      <c r="JTE38" s="66"/>
      <c r="JTF38" s="66"/>
      <c r="JTG38" s="66"/>
      <c r="JTH38" s="66"/>
      <c r="JTI38" s="66"/>
      <c r="JTJ38" s="66"/>
      <c r="JTK38" s="66"/>
      <c r="JTL38" s="66"/>
      <c r="JTM38" s="66"/>
      <c r="JTN38" s="66"/>
      <c r="JTO38" s="66"/>
      <c r="JTP38" s="66"/>
      <c r="JTQ38" s="66"/>
      <c r="JTR38" s="66"/>
      <c r="JTS38" s="66"/>
      <c r="JTT38" s="66"/>
      <c r="JTU38" s="66"/>
      <c r="JTV38" s="66"/>
      <c r="JTW38" s="66"/>
      <c r="JTX38" s="66"/>
      <c r="JTY38" s="66"/>
      <c r="JTZ38" s="66"/>
      <c r="JUA38" s="66"/>
      <c r="JUB38" s="66"/>
      <c r="JUC38" s="66"/>
      <c r="JUD38" s="66"/>
      <c r="JUE38" s="66"/>
      <c r="JUF38" s="66"/>
      <c r="JUG38" s="66"/>
      <c r="JUH38" s="66"/>
      <c r="JUI38" s="66"/>
      <c r="JUJ38" s="66"/>
      <c r="JUK38" s="66"/>
      <c r="JUL38" s="66"/>
      <c r="JUM38" s="66"/>
      <c r="JUN38" s="66"/>
      <c r="JUO38" s="66"/>
      <c r="JUP38" s="66"/>
      <c r="JUQ38" s="66"/>
      <c r="JUR38" s="66"/>
      <c r="JUS38" s="66"/>
      <c r="JUT38" s="66"/>
      <c r="JUU38" s="66"/>
      <c r="JUV38" s="66"/>
      <c r="JUW38" s="66"/>
      <c r="JUX38" s="66"/>
      <c r="JUY38" s="66"/>
      <c r="JUZ38" s="66"/>
      <c r="JVA38" s="66"/>
      <c r="JVB38" s="66"/>
      <c r="JVC38" s="66"/>
      <c r="JVD38" s="66"/>
      <c r="JVE38" s="66"/>
      <c r="JVF38" s="66"/>
      <c r="JVG38" s="66"/>
      <c r="JVH38" s="66"/>
      <c r="JVI38" s="66"/>
      <c r="JVJ38" s="66"/>
      <c r="JVK38" s="66"/>
      <c r="JVL38" s="66"/>
      <c r="JVM38" s="66"/>
      <c r="JVN38" s="66"/>
      <c r="JVO38" s="66"/>
      <c r="JVP38" s="66"/>
      <c r="JVQ38" s="66"/>
      <c r="JVR38" s="66"/>
      <c r="JVS38" s="66"/>
      <c r="JVT38" s="66"/>
      <c r="JVU38" s="66"/>
      <c r="JVV38" s="66"/>
      <c r="JVW38" s="66"/>
      <c r="JVX38" s="66"/>
      <c r="JVY38" s="66"/>
      <c r="JVZ38" s="66"/>
      <c r="JWA38" s="66"/>
      <c r="JWB38" s="66"/>
      <c r="JWC38" s="66"/>
      <c r="JWD38" s="66"/>
      <c r="JWE38" s="66"/>
      <c r="JWF38" s="66"/>
      <c r="JWG38" s="66"/>
      <c r="JWH38" s="66"/>
      <c r="JWI38" s="66"/>
      <c r="JWJ38" s="66"/>
      <c r="JWK38" s="66"/>
      <c r="JWL38" s="66"/>
      <c r="JWM38" s="66"/>
      <c r="JWN38" s="66"/>
      <c r="JWO38" s="66"/>
      <c r="JWP38" s="66"/>
      <c r="JWQ38" s="66"/>
      <c r="JWR38" s="66"/>
      <c r="JWS38" s="66"/>
      <c r="JWT38" s="66"/>
      <c r="JWU38" s="66"/>
      <c r="JWV38" s="66"/>
      <c r="JWW38" s="66"/>
      <c r="JWX38" s="66"/>
      <c r="JWY38" s="66"/>
      <c r="JWZ38" s="66"/>
      <c r="JXA38" s="66"/>
      <c r="JXB38" s="66"/>
      <c r="JXC38" s="66"/>
      <c r="JXD38" s="66"/>
      <c r="JXE38" s="66"/>
      <c r="JXF38" s="66"/>
      <c r="JXG38" s="66"/>
      <c r="JXH38" s="66"/>
      <c r="JXI38" s="66"/>
      <c r="JXJ38" s="66"/>
      <c r="JXK38" s="66"/>
      <c r="JXL38" s="66"/>
      <c r="JXM38" s="66"/>
      <c r="JXN38" s="66"/>
      <c r="JXO38" s="66"/>
      <c r="JXP38" s="66"/>
      <c r="JXQ38" s="66"/>
      <c r="JXR38" s="66"/>
      <c r="JXS38" s="66"/>
      <c r="JXT38" s="66"/>
      <c r="JXU38" s="66"/>
      <c r="JXV38" s="66"/>
      <c r="JXW38" s="66"/>
      <c r="JXX38" s="66"/>
      <c r="JXY38" s="66"/>
      <c r="JXZ38" s="66"/>
      <c r="JYA38" s="66"/>
      <c r="JYB38" s="66"/>
      <c r="JYC38" s="66"/>
      <c r="JYD38" s="66"/>
      <c r="JYE38" s="66"/>
      <c r="JYF38" s="66"/>
      <c r="JYG38" s="66"/>
      <c r="JYH38" s="66"/>
      <c r="JYI38" s="66"/>
      <c r="JYJ38" s="66"/>
      <c r="JYK38" s="66"/>
      <c r="JYL38" s="66"/>
      <c r="JYM38" s="66"/>
      <c r="JYN38" s="66"/>
      <c r="JYO38" s="66"/>
      <c r="JYP38" s="66"/>
      <c r="JYQ38" s="66"/>
      <c r="JYR38" s="66"/>
      <c r="JYS38" s="66"/>
      <c r="JYT38" s="66"/>
      <c r="JYU38" s="66"/>
      <c r="JYV38" s="66"/>
      <c r="JYW38" s="66"/>
      <c r="JYX38" s="66"/>
      <c r="JYY38" s="66"/>
      <c r="JYZ38" s="66"/>
      <c r="JZA38" s="66"/>
      <c r="JZB38" s="66"/>
      <c r="JZC38" s="66"/>
      <c r="JZD38" s="66"/>
      <c r="JZE38" s="66"/>
      <c r="JZF38" s="66"/>
      <c r="JZG38" s="66"/>
      <c r="JZH38" s="66"/>
      <c r="JZI38" s="66"/>
      <c r="JZJ38" s="66"/>
      <c r="JZK38" s="66"/>
      <c r="JZL38" s="66"/>
      <c r="JZM38" s="66"/>
      <c r="JZN38" s="66"/>
      <c r="JZO38" s="66"/>
      <c r="JZP38" s="66"/>
      <c r="JZQ38" s="66"/>
      <c r="JZR38" s="66"/>
      <c r="JZS38" s="66"/>
      <c r="JZT38" s="66"/>
      <c r="JZU38" s="66"/>
      <c r="JZV38" s="66"/>
      <c r="JZW38" s="66"/>
      <c r="JZX38" s="66"/>
      <c r="JZY38" s="66"/>
      <c r="JZZ38" s="66"/>
      <c r="KAA38" s="66"/>
      <c r="KAB38" s="66"/>
      <c r="KAC38" s="66"/>
      <c r="KAD38" s="66"/>
      <c r="KAE38" s="66"/>
      <c r="KAF38" s="66"/>
      <c r="KAG38" s="66"/>
      <c r="KAH38" s="66"/>
      <c r="KAI38" s="66"/>
      <c r="KAJ38" s="66"/>
      <c r="KAK38" s="66"/>
      <c r="KAL38" s="66"/>
      <c r="KAM38" s="66"/>
      <c r="KAN38" s="66"/>
      <c r="KAO38" s="66"/>
      <c r="KAP38" s="66"/>
      <c r="KAQ38" s="66"/>
      <c r="KAR38" s="66"/>
      <c r="KAS38" s="66"/>
      <c r="KAT38" s="66"/>
      <c r="KAU38" s="66"/>
      <c r="KAV38" s="66"/>
      <c r="KAW38" s="66"/>
      <c r="KAX38" s="66"/>
      <c r="KAY38" s="66"/>
      <c r="KAZ38" s="66"/>
      <c r="KBA38" s="66"/>
      <c r="KBB38" s="66"/>
      <c r="KBC38" s="66"/>
      <c r="KBD38" s="66"/>
      <c r="KBE38" s="66"/>
      <c r="KBF38" s="66"/>
      <c r="KBG38" s="66"/>
      <c r="KBH38" s="66"/>
      <c r="KBI38" s="66"/>
      <c r="KBJ38" s="66"/>
      <c r="KBK38" s="66"/>
      <c r="KBL38" s="66"/>
      <c r="KBM38" s="66"/>
      <c r="KBN38" s="66"/>
      <c r="KBO38" s="66"/>
      <c r="KBP38" s="66"/>
      <c r="KBQ38" s="66"/>
      <c r="KBR38" s="66"/>
      <c r="KBS38" s="66"/>
      <c r="KBT38" s="66"/>
      <c r="KBU38" s="66"/>
      <c r="KBV38" s="66"/>
      <c r="KBW38" s="66"/>
      <c r="KBX38" s="66"/>
      <c r="KBY38" s="66"/>
      <c r="KBZ38" s="66"/>
      <c r="KCA38" s="66"/>
      <c r="KCB38" s="66"/>
      <c r="KCC38" s="66"/>
      <c r="KCD38" s="66"/>
      <c r="KCE38" s="66"/>
      <c r="KCF38" s="66"/>
      <c r="KCG38" s="66"/>
      <c r="KCH38" s="66"/>
      <c r="KCI38" s="66"/>
      <c r="KCJ38" s="66"/>
      <c r="KCK38" s="66"/>
      <c r="KCL38" s="66"/>
      <c r="KCM38" s="66"/>
      <c r="KCN38" s="66"/>
      <c r="KCO38" s="66"/>
      <c r="KCP38" s="66"/>
      <c r="KCQ38" s="66"/>
      <c r="KCR38" s="66"/>
      <c r="KCS38" s="66"/>
      <c r="KCT38" s="66"/>
      <c r="KCU38" s="66"/>
      <c r="KCV38" s="66"/>
      <c r="KCW38" s="66"/>
      <c r="KCX38" s="66"/>
      <c r="KCY38" s="66"/>
      <c r="KCZ38" s="66"/>
      <c r="KDA38" s="66"/>
      <c r="KDB38" s="66"/>
      <c r="KDC38" s="66"/>
      <c r="KDD38" s="66"/>
      <c r="KDE38" s="66"/>
      <c r="KDF38" s="66"/>
      <c r="KDG38" s="66"/>
      <c r="KDH38" s="66"/>
      <c r="KDI38" s="66"/>
      <c r="KDJ38" s="66"/>
      <c r="KDK38" s="66"/>
      <c r="KDL38" s="66"/>
      <c r="KDM38" s="66"/>
      <c r="KDN38" s="66"/>
      <c r="KDO38" s="66"/>
      <c r="KDP38" s="66"/>
      <c r="KDQ38" s="66"/>
      <c r="KDR38" s="66"/>
      <c r="KDS38" s="66"/>
      <c r="KDT38" s="66"/>
      <c r="KDU38" s="66"/>
      <c r="KDV38" s="66"/>
      <c r="KDW38" s="66"/>
      <c r="KDX38" s="66"/>
      <c r="KDY38" s="66"/>
      <c r="KDZ38" s="66"/>
      <c r="KEA38" s="66"/>
      <c r="KEB38" s="66"/>
      <c r="KEC38" s="66"/>
      <c r="KED38" s="66"/>
      <c r="KEE38" s="66"/>
      <c r="KEF38" s="66"/>
      <c r="KEG38" s="66"/>
      <c r="KEH38" s="66"/>
      <c r="KEI38" s="66"/>
      <c r="KEJ38" s="66"/>
      <c r="KEK38" s="66"/>
      <c r="KEL38" s="66"/>
      <c r="KEM38" s="66"/>
      <c r="KEN38" s="66"/>
      <c r="KEO38" s="66"/>
      <c r="KEP38" s="66"/>
      <c r="KEQ38" s="66"/>
      <c r="KER38" s="66"/>
      <c r="KES38" s="66"/>
      <c r="KET38" s="66"/>
      <c r="KEU38" s="66"/>
      <c r="KEV38" s="66"/>
      <c r="KEW38" s="66"/>
      <c r="KEX38" s="66"/>
      <c r="KEY38" s="66"/>
      <c r="KEZ38" s="66"/>
      <c r="KFA38" s="66"/>
      <c r="KFB38" s="66"/>
      <c r="KFC38" s="66"/>
      <c r="KFD38" s="66"/>
      <c r="KFE38" s="66"/>
      <c r="KFF38" s="66"/>
      <c r="KFG38" s="66"/>
      <c r="KFH38" s="66"/>
      <c r="KFI38" s="66"/>
      <c r="KFJ38" s="66"/>
      <c r="KFK38" s="66"/>
      <c r="KFL38" s="66"/>
      <c r="KFM38" s="66"/>
      <c r="KFN38" s="66"/>
      <c r="KFO38" s="66"/>
      <c r="KFP38" s="66"/>
      <c r="KFQ38" s="66"/>
      <c r="KFR38" s="66"/>
      <c r="KFS38" s="66"/>
      <c r="KFT38" s="66"/>
      <c r="KFU38" s="66"/>
      <c r="KFV38" s="66"/>
      <c r="KFW38" s="66"/>
      <c r="KFX38" s="66"/>
      <c r="KFY38" s="66"/>
      <c r="KFZ38" s="66"/>
      <c r="KGA38" s="66"/>
      <c r="KGB38" s="66"/>
      <c r="KGC38" s="66"/>
      <c r="KGD38" s="66"/>
      <c r="KGE38" s="66"/>
      <c r="KGF38" s="66"/>
      <c r="KGG38" s="66"/>
      <c r="KGH38" s="66"/>
      <c r="KGI38" s="66"/>
      <c r="KGJ38" s="66"/>
      <c r="KGK38" s="66"/>
      <c r="KGL38" s="66"/>
      <c r="KGM38" s="66"/>
      <c r="KGN38" s="66"/>
      <c r="KGO38" s="66"/>
      <c r="KGP38" s="66"/>
      <c r="KGQ38" s="66"/>
      <c r="KGR38" s="66"/>
      <c r="KGS38" s="66"/>
      <c r="KGT38" s="66"/>
      <c r="KGU38" s="66"/>
      <c r="KGV38" s="66"/>
      <c r="KGW38" s="66"/>
      <c r="KGX38" s="66"/>
      <c r="KGY38" s="66"/>
      <c r="KGZ38" s="66"/>
      <c r="KHA38" s="66"/>
      <c r="KHB38" s="66"/>
      <c r="KHC38" s="66"/>
      <c r="KHD38" s="66"/>
      <c r="KHE38" s="66"/>
      <c r="KHF38" s="66"/>
      <c r="KHG38" s="66"/>
      <c r="KHH38" s="66"/>
      <c r="KHI38" s="66"/>
      <c r="KHJ38" s="66"/>
      <c r="KHK38" s="66"/>
      <c r="KHL38" s="66"/>
      <c r="KHM38" s="66"/>
      <c r="KHN38" s="66"/>
      <c r="KHO38" s="66"/>
      <c r="KHP38" s="66"/>
      <c r="KHQ38" s="66"/>
      <c r="KHR38" s="66"/>
      <c r="KHS38" s="66"/>
      <c r="KHT38" s="66"/>
      <c r="KHU38" s="66"/>
      <c r="KHV38" s="66"/>
      <c r="KHW38" s="66"/>
      <c r="KHX38" s="66"/>
      <c r="KHY38" s="66"/>
      <c r="KHZ38" s="66"/>
      <c r="KIA38" s="66"/>
      <c r="KIB38" s="66"/>
      <c r="KIC38" s="66"/>
      <c r="KID38" s="66"/>
      <c r="KIE38" s="66"/>
      <c r="KIF38" s="66"/>
      <c r="KIG38" s="66"/>
      <c r="KIH38" s="66"/>
      <c r="KII38" s="66"/>
      <c r="KIJ38" s="66"/>
      <c r="KIK38" s="66"/>
      <c r="KIL38" s="66"/>
      <c r="KIM38" s="66"/>
      <c r="KIN38" s="66"/>
      <c r="KIO38" s="66"/>
      <c r="KIP38" s="66"/>
      <c r="KIQ38" s="66"/>
      <c r="KIR38" s="66"/>
      <c r="KIS38" s="66"/>
      <c r="KIT38" s="66"/>
      <c r="KIU38" s="66"/>
      <c r="KIV38" s="66"/>
      <c r="KIW38" s="66"/>
      <c r="KIX38" s="66"/>
      <c r="KIY38" s="66"/>
      <c r="KIZ38" s="66"/>
      <c r="KJA38" s="66"/>
      <c r="KJB38" s="66"/>
      <c r="KJC38" s="66"/>
      <c r="KJD38" s="66"/>
      <c r="KJE38" s="66"/>
      <c r="KJF38" s="66"/>
      <c r="KJG38" s="66"/>
      <c r="KJH38" s="66"/>
      <c r="KJI38" s="66"/>
      <c r="KJJ38" s="66"/>
      <c r="KJK38" s="66"/>
      <c r="KJL38" s="66"/>
      <c r="KJM38" s="66"/>
      <c r="KJN38" s="66"/>
      <c r="KJO38" s="66"/>
      <c r="KJP38" s="66"/>
      <c r="KJQ38" s="66"/>
      <c r="KJR38" s="66"/>
      <c r="KJS38" s="66"/>
      <c r="KJT38" s="66"/>
      <c r="KJU38" s="66"/>
      <c r="KJV38" s="66"/>
      <c r="KJW38" s="66"/>
      <c r="KJX38" s="66"/>
      <c r="KJY38" s="66"/>
      <c r="KJZ38" s="66"/>
      <c r="KKA38" s="66"/>
      <c r="KKB38" s="66"/>
      <c r="KKC38" s="66"/>
      <c r="KKD38" s="66"/>
      <c r="KKE38" s="66"/>
      <c r="KKF38" s="66"/>
      <c r="KKG38" s="66"/>
      <c r="KKH38" s="66"/>
      <c r="KKI38" s="66"/>
      <c r="KKJ38" s="66"/>
      <c r="KKK38" s="66"/>
      <c r="KKL38" s="66"/>
      <c r="KKM38" s="66"/>
      <c r="KKN38" s="66"/>
      <c r="KKO38" s="66"/>
      <c r="KKP38" s="66"/>
      <c r="KKQ38" s="66"/>
      <c r="KKR38" s="66"/>
      <c r="KKS38" s="66"/>
      <c r="KKT38" s="66"/>
      <c r="KKU38" s="66"/>
      <c r="KKV38" s="66"/>
      <c r="KKW38" s="66"/>
      <c r="KKX38" s="66"/>
      <c r="KKY38" s="66"/>
      <c r="KKZ38" s="66"/>
      <c r="KLA38" s="66"/>
      <c r="KLB38" s="66"/>
      <c r="KLC38" s="66"/>
      <c r="KLD38" s="66"/>
      <c r="KLE38" s="66"/>
      <c r="KLF38" s="66"/>
      <c r="KLG38" s="66"/>
      <c r="KLH38" s="66"/>
      <c r="KLI38" s="66"/>
      <c r="KLJ38" s="66"/>
      <c r="KLK38" s="66"/>
      <c r="KLL38" s="66"/>
      <c r="KLM38" s="66"/>
      <c r="KLN38" s="66"/>
      <c r="KLO38" s="66"/>
      <c r="KLP38" s="66"/>
      <c r="KLQ38" s="66"/>
      <c r="KLR38" s="66"/>
      <c r="KLS38" s="66"/>
      <c r="KLT38" s="66"/>
      <c r="KLU38" s="66"/>
      <c r="KLV38" s="66"/>
      <c r="KLW38" s="66"/>
      <c r="KLX38" s="66"/>
      <c r="KLY38" s="66"/>
      <c r="KLZ38" s="66"/>
      <c r="KMA38" s="66"/>
      <c r="KMB38" s="66"/>
      <c r="KMC38" s="66"/>
      <c r="KMD38" s="66"/>
      <c r="KME38" s="66"/>
      <c r="KMF38" s="66"/>
      <c r="KMG38" s="66"/>
      <c r="KMH38" s="66"/>
      <c r="KMI38" s="66"/>
      <c r="KMJ38" s="66"/>
      <c r="KMK38" s="66"/>
      <c r="KML38" s="66"/>
      <c r="KMM38" s="66"/>
      <c r="KMN38" s="66"/>
      <c r="KMO38" s="66"/>
      <c r="KMP38" s="66"/>
      <c r="KMQ38" s="66"/>
      <c r="KMR38" s="66"/>
      <c r="KMS38" s="66"/>
      <c r="KMT38" s="66"/>
      <c r="KMU38" s="66"/>
      <c r="KMV38" s="66"/>
      <c r="KMW38" s="66"/>
      <c r="KMX38" s="66"/>
      <c r="KMY38" s="66"/>
      <c r="KMZ38" s="66"/>
      <c r="KNA38" s="66"/>
      <c r="KNB38" s="66"/>
      <c r="KNC38" s="66"/>
      <c r="KND38" s="66"/>
      <c r="KNE38" s="66"/>
      <c r="KNF38" s="66"/>
      <c r="KNG38" s="66"/>
      <c r="KNH38" s="66"/>
      <c r="KNI38" s="66"/>
      <c r="KNJ38" s="66"/>
      <c r="KNK38" s="66"/>
      <c r="KNL38" s="66"/>
      <c r="KNM38" s="66"/>
      <c r="KNN38" s="66"/>
      <c r="KNO38" s="66"/>
      <c r="KNP38" s="66"/>
      <c r="KNQ38" s="66"/>
      <c r="KNR38" s="66"/>
      <c r="KNS38" s="66"/>
      <c r="KNT38" s="66"/>
      <c r="KNU38" s="66"/>
      <c r="KNV38" s="66"/>
      <c r="KNW38" s="66"/>
      <c r="KNX38" s="66"/>
      <c r="KNY38" s="66"/>
      <c r="KNZ38" s="66"/>
      <c r="KOA38" s="66"/>
      <c r="KOB38" s="66"/>
      <c r="KOC38" s="66"/>
      <c r="KOD38" s="66"/>
      <c r="KOE38" s="66"/>
      <c r="KOF38" s="66"/>
      <c r="KOG38" s="66"/>
      <c r="KOH38" s="66"/>
      <c r="KOI38" s="66"/>
      <c r="KOJ38" s="66"/>
      <c r="KOK38" s="66"/>
      <c r="KOL38" s="66"/>
      <c r="KOM38" s="66"/>
      <c r="KON38" s="66"/>
      <c r="KOO38" s="66"/>
      <c r="KOP38" s="66"/>
      <c r="KOQ38" s="66"/>
      <c r="KOR38" s="66"/>
      <c r="KOS38" s="66"/>
      <c r="KOT38" s="66"/>
      <c r="KOU38" s="66"/>
      <c r="KOV38" s="66"/>
      <c r="KOW38" s="66"/>
      <c r="KOX38" s="66"/>
      <c r="KOY38" s="66"/>
      <c r="KOZ38" s="66"/>
      <c r="KPA38" s="66"/>
      <c r="KPB38" s="66"/>
      <c r="KPC38" s="66"/>
      <c r="KPD38" s="66"/>
      <c r="KPE38" s="66"/>
      <c r="KPF38" s="66"/>
      <c r="KPG38" s="66"/>
      <c r="KPH38" s="66"/>
      <c r="KPI38" s="66"/>
      <c r="KPJ38" s="66"/>
      <c r="KPK38" s="66"/>
      <c r="KPL38" s="66"/>
      <c r="KPM38" s="66"/>
      <c r="KPN38" s="66"/>
      <c r="KPO38" s="66"/>
      <c r="KPP38" s="66"/>
      <c r="KPQ38" s="66"/>
      <c r="KPR38" s="66"/>
      <c r="KPS38" s="66"/>
      <c r="KPT38" s="66"/>
      <c r="KPU38" s="66"/>
      <c r="KPV38" s="66"/>
      <c r="KPW38" s="66"/>
      <c r="KPX38" s="66"/>
      <c r="KPY38" s="66"/>
      <c r="KPZ38" s="66"/>
      <c r="KQA38" s="66"/>
      <c r="KQB38" s="66"/>
      <c r="KQC38" s="66"/>
      <c r="KQD38" s="66"/>
      <c r="KQE38" s="66"/>
      <c r="KQF38" s="66"/>
      <c r="KQG38" s="66"/>
      <c r="KQH38" s="66"/>
      <c r="KQI38" s="66"/>
      <c r="KQJ38" s="66"/>
      <c r="KQK38" s="66"/>
      <c r="KQL38" s="66"/>
      <c r="KQM38" s="66"/>
      <c r="KQN38" s="66"/>
      <c r="KQO38" s="66"/>
      <c r="KQP38" s="66"/>
      <c r="KQQ38" s="66"/>
      <c r="KQR38" s="66"/>
      <c r="KQS38" s="66"/>
      <c r="KQT38" s="66"/>
      <c r="KQU38" s="66"/>
      <c r="KQV38" s="66"/>
      <c r="KQW38" s="66"/>
      <c r="KQX38" s="66"/>
      <c r="KQY38" s="66"/>
      <c r="KQZ38" s="66"/>
      <c r="KRA38" s="66"/>
      <c r="KRB38" s="66"/>
      <c r="KRC38" s="66"/>
      <c r="KRD38" s="66"/>
      <c r="KRE38" s="66"/>
      <c r="KRF38" s="66"/>
      <c r="KRG38" s="66"/>
      <c r="KRH38" s="66"/>
      <c r="KRI38" s="66"/>
      <c r="KRJ38" s="66"/>
      <c r="KRK38" s="66"/>
      <c r="KRL38" s="66"/>
      <c r="KRM38" s="66"/>
      <c r="KRN38" s="66"/>
      <c r="KRO38" s="66"/>
      <c r="KRP38" s="66"/>
      <c r="KRQ38" s="66"/>
      <c r="KRR38" s="66"/>
      <c r="KRS38" s="66"/>
      <c r="KRT38" s="66"/>
      <c r="KRU38" s="66"/>
      <c r="KRV38" s="66"/>
      <c r="KRW38" s="66"/>
      <c r="KRX38" s="66"/>
      <c r="KRY38" s="66"/>
      <c r="KRZ38" s="66"/>
      <c r="KSA38" s="66"/>
      <c r="KSB38" s="66"/>
      <c r="KSC38" s="66"/>
      <c r="KSD38" s="66"/>
      <c r="KSE38" s="66"/>
      <c r="KSF38" s="66"/>
      <c r="KSG38" s="66"/>
      <c r="KSH38" s="66"/>
      <c r="KSI38" s="66"/>
      <c r="KSJ38" s="66"/>
      <c r="KSK38" s="66"/>
      <c r="KSL38" s="66"/>
      <c r="KSM38" s="66"/>
      <c r="KSN38" s="66"/>
      <c r="KSO38" s="66"/>
      <c r="KSP38" s="66"/>
      <c r="KSQ38" s="66"/>
      <c r="KSR38" s="66"/>
      <c r="KSS38" s="66"/>
      <c r="KST38" s="66"/>
      <c r="KSU38" s="66"/>
      <c r="KSV38" s="66"/>
      <c r="KSW38" s="66"/>
      <c r="KSX38" s="66"/>
      <c r="KSY38" s="66"/>
      <c r="KSZ38" s="66"/>
      <c r="KTA38" s="66"/>
      <c r="KTB38" s="66"/>
      <c r="KTC38" s="66"/>
      <c r="KTD38" s="66"/>
      <c r="KTE38" s="66"/>
      <c r="KTF38" s="66"/>
      <c r="KTG38" s="66"/>
      <c r="KTH38" s="66"/>
      <c r="KTI38" s="66"/>
      <c r="KTJ38" s="66"/>
      <c r="KTK38" s="66"/>
      <c r="KTL38" s="66"/>
      <c r="KTM38" s="66"/>
      <c r="KTN38" s="66"/>
      <c r="KTO38" s="66"/>
      <c r="KTP38" s="66"/>
      <c r="KTQ38" s="66"/>
      <c r="KTR38" s="66"/>
      <c r="KTS38" s="66"/>
      <c r="KTT38" s="66"/>
      <c r="KTU38" s="66"/>
      <c r="KTV38" s="66"/>
      <c r="KTW38" s="66"/>
      <c r="KTX38" s="66"/>
      <c r="KTY38" s="66"/>
      <c r="KTZ38" s="66"/>
      <c r="KUA38" s="66"/>
      <c r="KUB38" s="66"/>
      <c r="KUC38" s="66"/>
      <c r="KUD38" s="66"/>
      <c r="KUE38" s="66"/>
      <c r="KUF38" s="66"/>
      <c r="KUG38" s="66"/>
      <c r="KUH38" s="66"/>
      <c r="KUI38" s="66"/>
      <c r="KUJ38" s="66"/>
      <c r="KUK38" s="66"/>
      <c r="KUL38" s="66"/>
      <c r="KUM38" s="66"/>
      <c r="KUN38" s="66"/>
      <c r="KUO38" s="66"/>
      <c r="KUP38" s="66"/>
      <c r="KUQ38" s="66"/>
      <c r="KUR38" s="66"/>
      <c r="KUS38" s="66"/>
      <c r="KUT38" s="66"/>
      <c r="KUU38" s="66"/>
      <c r="KUV38" s="66"/>
      <c r="KUW38" s="66"/>
      <c r="KUX38" s="66"/>
      <c r="KUY38" s="66"/>
      <c r="KUZ38" s="66"/>
      <c r="KVA38" s="66"/>
      <c r="KVB38" s="66"/>
      <c r="KVC38" s="66"/>
      <c r="KVD38" s="66"/>
      <c r="KVE38" s="66"/>
      <c r="KVF38" s="66"/>
      <c r="KVG38" s="66"/>
      <c r="KVH38" s="66"/>
      <c r="KVI38" s="66"/>
      <c r="KVJ38" s="66"/>
      <c r="KVK38" s="66"/>
      <c r="KVL38" s="66"/>
      <c r="KVM38" s="66"/>
      <c r="KVN38" s="66"/>
      <c r="KVO38" s="66"/>
      <c r="KVP38" s="66"/>
      <c r="KVQ38" s="66"/>
      <c r="KVR38" s="66"/>
      <c r="KVS38" s="66"/>
      <c r="KVT38" s="66"/>
      <c r="KVU38" s="66"/>
      <c r="KVV38" s="66"/>
      <c r="KVW38" s="66"/>
      <c r="KVX38" s="66"/>
      <c r="KVY38" s="66"/>
      <c r="KVZ38" s="66"/>
      <c r="KWA38" s="66"/>
      <c r="KWB38" s="66"/>
      <c r="KWC38" s="66"/>
      <c r="KWD38" s="66"/>
      <c r="KWE38" s="66"/>
      <c r="KWF38" s="66"/>
      <c r="KWG38" s="66"/>
      <c r="KWH38" s="66"/>
      <c r="KWI38" s="66"/>
      <c r="KWJ38" s="66"/>
      <c r="KWK38" s="66"/>
      <c r="KWL38" s="66"/>
      <c r="KWM38" s="66"/>
      <c r="KWN38" s="66"/>
      <c r="KWO38" s="66"/>
      <c r="KWP38" s="66"/>
      <c r="KWQ38" s="66"/>
      <c r="KWR38" s="66"/>
      <c r="KWS38" s="66"/>
      <c r="KWT38" s="66"/>
      <c r="KWU38" s="66"/>
      <c r="KWV38" s="66"/>
      <c r="KWW38" s="66"/>
      <c r="KWX38" s="66"/>
      <c r="KWY38" s="66"/>
      <c r="KWZ38" s="66"/>
      <c r="KXA38" s="66"/>
      <c r="KXB38" s="66"/>
      <c r="KXC38" s="66"/>
      <c r="KXD38" s="66"/>
      <c r="KXE38" s="66"/>
      <c r="KXF38" s="66"/>
      <c r="KXG38" s="66"/>
      <c r="KXH38" s="66"/>
      <c r="KXI38" s="66"/>
      <c r="KXJ38" s="66"/>
      <c r="KXK38" s="66"/>
      <c r="KXL38" s="66"/>
      <c r="KXM38" s="66"/>
      <c r="KXN38" s="66"/>
      <c r="KXO38" s="66"/>
      <c r="KXP38" s="66"/>
      <c r="KXQ38" s="66"/>
      <c r="KXR38" s="66"/>
      <c r="KXS38" s="66"/>
      <c r="KXT38" s="66"/>
      <c r="KXU38" s="66"/>
      <c r="KXV38" s="66"/>
      <c r="KXW38" s="66"/>
      <c r="KXX38" s="66"/>
      <c r="KXY38" s="66"/>
      <c r="KXZ38" s="66"/>
      <c r="KYA38" s="66"/>
      <c r="KYB38" s="66"/>
      <c r="KYC38" s="66"/>
      <c r="KYD38" s="66"/>
      <c r="KYE38" s="66"/>
      <c r="KYF38" s="66"/>
      <c r="KYG38" s="66"/>
      <c r="KYH38" s="66"/>
      <c r="KYI38" s="66"/>
      <c r="KYJ38" s="66"/>
      <c r="KYK38" s="66"/>
      <c r="KYL38" s="66"/>
      <c r="KYM38" s="66"/>
      <c r="KYN38" s="66"/>
      <c r="KYO38" s="66"/>
      <c r="KYP38" s="66"/>
      <c r="KYQ38" s="66"/>
      <c r="KYR38" s="66"/>
      <c r="KYS38" s="66"/>
      <c r="KYT38" s="66"/>
      <c r="KYU38" s="66"/>
      <c r="KYV38" s="66"/>
      <c r="KYW38" s="66"/>
      <c r="KYX38" s="66"/>
      <c r="KYY38" s="66"/>
      <c r="KYZ38" s="66"/>
      <c r="KZA38" s="66"/>
      <c r="KZB38" s="66"/>
      <c r="KZC38" s="66"/>
      <c r="KZD38" s="66"/>
      <c r="KZE38" s="66"/>
      <c r="KZF38" s="66"/>
      <c r="KZG38" s="66"/>
      <c r="KZH38" s="66"/>
      <c r="KZI38" s="66"/>
      <c r="KZJ38" s="66"/>
      <c r="KZK38" s="66"/>
      <c r="KZL38" s="66"/>
      <c r="KZM38" s="66"/>
      <c r="KZN38" s="66"/>
      <c r="KZO38" s="66"/>
      <c r="KZP38" s="66"/>
      <c r="KZQ38" s="66"/>
      <c r="KZR38" s="66"/>
      <c r="KZS38" s="66"/>
      <c r="KZT38" s="66"/>
      <c r="KZU38" s="66"/>
      <c r="KZV38" s="66"/>
      <c r="KZW38" s="66"/>
      <c r="KZX38" s="66"/>
      <c r="KZY38" s="66"/>
      <c r="KZZ38" s="66"/>
      <c r="LAA38" s="66"/>
      <c r="LAB38" s="66"/>
      <c r="LAC38" s="66"/>
      <c r="LAD38" s="66"/>
      <c r="LAE38" s="66"/>
      <c r="LAF38" s="66"/>
      <c r="LAG38" s="66"/>
      <c r="LAH38" s="66"/>
      <c r="LAI38" s="66"/>
      <c r="LAJ38" s="66"/>
      <c r="LAK38" s="66"/>
      <c r="LAL38" s="66"/>
      <c r="LAM38" s="66"/>
      <c r="LAN38" s="66"/>
      <c r="LAO38" s="66"/>
      <c r="LAP38" s="66"/>
      <c r="LAQ38" s="66"/>
      <c r="LAR38" s="66"/>
      <c r="LAS38" s="66"/>
      <c r="LAT38" s="66"/>
      <c r="LAU38" s="66"/>
      <c r="LAV38" s="66"/>
      <c r="LAW38" s="66"/>
      <c r="LAX38" s="66"/>
      <c r="LAY38" s="66"/>
      <c r="LAZ38" s="66"/>
      <c r="LBA38" s="66"/>
      <c r="LBB38" s="66"/>
      <c r="LBC38" s="66"/>
      <c r="LBD38" s="66"/>
      <c r="LBE38" s="66"/>
      <c r="LBF38" s="66"/>
      <c r="LBG38" s="66"/>
      <c r="LBH38" s="66"/>
      <c r="LBI38" s="66"/>
      <c r="LBJ38" s="66"/>
      <c r="LBK38" s="66"/>
      <c r="LBL38" s="66"/>
      <c r="LBM38" s="66"/>
      <c r="LBN38" s="66"/>
      <c r="LBO38" s="66"/>
      <c r="LBP38" s="66"/>
      <c r="LBQ38" s="66"/>
      <c r="LBR38" s="66"/>
      <c r="LBS38" s="66"/>
      <c r="LBT38" s="66"/>
      <c r="LBU38" s="66"/>
      <c r="LBV38" s="66"/>
      <c r="LBW38" s="66"/>
      <c r="LBX38" s="66"/>
      <c r="LBY38" s="66"/>
      <c r="LBZ38" s="66"/>
      <c r="LCA38" s="66"/>
      <c r="LCB38" s="66"/>
      <c r="LCC38" s="66"/>
      <c r="LCD38" s="66"/>
      <c r="LCE38" s="66"/>
      <c r="LCF38" s="66"/>
      <c r="LCG38" s="66"/>
      <c r="LCH38" s="66"/>
      <c r="LCI38" s="66"/>
      <c r="LCJ38" s="66"/>
      <c r="LCK38" s="66"/>
      <c r="LCL38" s="66"/>
      <c r="LCM38" s="66"/>
      <c r="LCN38" s="66"/>
      <c r="LCO38" s="66"/>
      <c r="LCP38" s="66"/>
      <c r="LCQ38" s="66"/>
      <c r="LCR38" s="66"/>
      <c r="LCS38" s="66"/>
      <c r="LCT38" s="66"/>
      <c r="LCU38" s="66"/>
      <c r="LCV38" s="66"/>
      <c r="LCW38" s="66"/>
      <c r="LCX38" s="66"/>
      <c r="LCY38" s="66"/>
      <c r="LCZ38" s="66"/>
      <c r="LDA38" s="66"/>
      <c r="LDB38" s="66"/>
      <c r="LDC38" s="66"/>
      <c r="LDD38" s="66"/>
      <c r="LDE38" s="66"/>
      <c r="LDF38" s="66"/>
      <c r="LDG38" s="66"/>
      <c r="LDH38" s="66"/>
      <c r="LDI38" s="66"/>
      <c r="LDJ38" s="66"/>
      <c r="LDK38" s="66"/>
      <c r="LDL38" s="66"/>
      <c r="LDM38" s="66"/>
      <c r="LDN38" s="66"/>
      <c r="LDO38" s="66"/>
      <c r="LDP38" s="66"/>
      <c r="LDQ38" s="66"/>
      <c r="LDR38" s="66"/>
      <c r="LDS38" s="66"/>
      <c r="LDT38" s="66"/>
      <c r="LDU38" s="66"/>
      <c r="LDV38" s="66"/>
      <c r="LDW38" s="66"/>
      <c r="LDX38" s="66"/>
      <c r="LDY38" s="66"/>
      <c r="LDZ38" s="66"/>
      <c r="LEA38" s="66"/>
      <c r="LEB38" s="66"/>
      <c r="LEC38" s="66"/>
      <c r="LED38" s="66"/>
      <c r="LEE38" s="66"/>
      <c r="LEF38" s="66"/>
      <c r="LEG38" s="66"/>
      <c r="LEH38" s="66"/>
      <c r="LEI38" s="66"/>
      <c r="LEJ38" s="66"/>
      <c r="LEK38" s="66"/>
      <c r="LEL38" s="66"/>
      <c r="LEM38" s="66"/>
      <c r="LEN38" s="66"/>
      <c r="LEO38" s="66"/>
      <c r="LEP38" s="66"/>
      <c r="LEQ38" s="66"/>
      <c r="LER38" s="66"/>
      <c r="LES38" s="66"/>
      <c r="LET38" s="66"/>
      <c r="LEU38" s="66"/>
      <c r="LEV38" s="66"/>
      <c r="LEW38" s="66"/>
      <c r="LEX38" s="66"/>
      <c r="LEY38" s="66"/>
      <c r="LEZ38" s="66"/>
      <c r="LFA38" s="66"/>
      <c r="LFB38" s="66"/>
      <c r="LFC38" s="66"/>
      <c r="LFD38" s="66"/>
      <c r="LFE38" s="66"/>
      <c r="LFF38" s="66"/>
      <c r="LFG38" s="66"/>
      <c r="LFH38" s="66"/>
      <c r="LFI38" s="66"/>
      <c r="LFJ38" s="66"/>
      <c r="LFK38" s="66"/>
      <c r="LFL38" s="66"/>
      <c r="LFM38" s="66"/>
      <c r="LFN38" s="66"/>
      <c r="LFO38" s="66"/>
      <c r="LFP38" s="66"/>
      <c r="LFQ38" s="66"/>
      <c r="LFR38" s="66"/>
      <c r="LFS38" s="66"/>
      <c r="LFT38" s="66"/>
      <c r="LFU38" s="66"/>
      <c r="LFV38" s="66"/>
      <c r="LFW38" s="66"/>
      <c r="LFX38" s="66"/>
      <c r="LFY38" s="66"/>
      <c r="LFZ38" s="66"/>
      <c r="LGA38" s="66"/>
      <c r="LGB38" s="66"/>
      <c r="LGC38" s="66"/>
      <c r="LGD38" s="66"/>
      <c r="LGE38" s="66"/>
      <c r="LGF38" s="66"/>
      <c r="LGG38" s="66"/>
      <c r="LGH38" s="66"/>
      <c r="LGI38" s="66"/>
      <c r="LGJ38" s="66"/>
      <c r="LGK38" s="66"/>
      <c r="LGL38" s="66"/>
      <c r="LGM38" s="66"/>
      <c r="LGN38" s="66"/>
      <c r="LGO38" s="66"/>
      <c r="LGP38" s="66"/>
      <c r="LGQ38" s="66"/>
      <c r="LGR38" s="66"/>
      <c r="LGS38" s="66"/>
      <c r="LGT38" s="66"/>
      <c r="LGU38" s="66"/>
      <c r="LGV38" s="66"/>
      <c r="LGW38" s="66"/>
      <c r="LGX38" s="66"/>
      <c r="LGY38" s="66"/>
      <c r="LGZ38" s="66"/>
      <c r="LHA38" s="66"/>
      <c r="LHB38" s="66"/>
      <c r="LHC38" s="66"/>
      <c r="LHD38" s="66"/>
      <c r="LHE38" s="66"/>
      <c r="LHF38" s="66"/>
      <c r="LHG38" s="66"/>
      <c r="LHH38" s="66"/>
      <c r="LHI38" s="66"/>
      <c r="LHJ38" s="66"/>
      <c r="LHK38" s="66"/>
      <c r="LHL38" s="66"/>
      <c r="LHM38" s="66"/>
      <c r="LHN38" s="66"/>
      <c r="LHO38" s="66"/>
      <c r="LHP38" s="66"/>
      <c r="LHQ38" s="66"/>
      <c r="LHR38" s="66"/>
      <c r="LHS38" s="66"/>
      <c r="LHT38" s="66"/>
      <c r="LHU38" s="66"/>
      <c r="LHV38" s="66"/>
      <c r="LHW38" s="66"/>
      <c r="LHX38" s="66"/>
      <c r="LHY38" s="66"/>
      <c r="LHZ38" s="66"/>
      <c r="LIA38" s="66"/>
      <c r="LIB38" s="66"/>
      <c r="LIC38" s="66"/>
      <c r="LID38" s="66"/>
      <c r="LIE38" s="66"/>
      <c r="LIF38" s="66"/>
      <c r="LIG38" s="66"/>
      <c r="LIH38" s="66"/>
      <c r="LII38" s="66"/>
      <c r="LIJ38" s="66"/>
      <c r="LIK38" s="66"/>
      <c r="LIL38" s="66"/>
      <c r="LIM38" s="66"/>
      <c r="LIN38" s="66"/>
      <c r="LIO38" s="66"/>
      <c r="LIP38" s="66"/>
      <c r="LIQ38" s="66"/>
      <c r="LIR38" s="66"/>
      <c r="LIS38" s="66"/>
      <c r="LIT38" s="66"/>
      <c r="LIU38" s="66"/>
      <c r="LIV38" s="66"/>
      <c r="LIW38" s="66"/>
      <c r="LIX38" s="66"/>
      <c r="LIY38" s="66"/>
      <c r="LIZ38" s="66"/>
      <c r="LJA38" s="66"/>
      <c r="LJB38" s="66"/>
      <c r="LJC38" s="66"/>
      <c r="LJD38" s="66"/>
      <c r="LJE38" s="66"/>
      <c r="LJF38" s="66"/>
      <c r="LJG38" s="66"/>
      <c r="LJH38" s="66"/>
      <c r="LJI38" s="66"/>
      <c r="LJJ38" s="66"/>
      <c r="LJK38" s="66"/>
      <c r="LJL38" s="66"/>
      <c r="LJM38" s="66"/>
      <c r="LJN38" s="66"/>
      <c r="LJO38" s="66"/>
      <c r="LJP38" s="66"/>
      <c r="LJQ38" s="66"/>
      <c r="LJR38" s="66"/>
      <c r="LJS38" s="66"/>
      <c r="LJT38" s="66"/>
      <c r="LJU38" s="66"/>
      <c r="LJV38" s="66"/>
      <c r="LJW38" s="66"/>
      <c r="LJX38" s="66"/>
      <c r="LJY38" s="66"/>
      <c r="LJZ38" s="66"/>
      <c r="LKA38" s="66"/>
      <c r="LKB38" s="66"/>
      <c r="LKC38" s="66"/>
      <c r="LKD38" s="66"/>
      <c r="LKE38" s="66"/>
      <c r="LKF38" s="66"/>
      <c r="LKG38" s="66"/>
      <c r="LKH38" s="66"/>
      <c r="LKI38" s="66"/>
      <c r="LKJ38" s="66"/>
      <c r="LKK38" s="66"/>
      <c r="LKL38" s="66"/>
      <c r="LKM38" s="66"/>
      <c r="LKN38" s="66"/>
      <c r="LKO38" s="66"/>
      <c r="LKP38" s="66"/>
      <c r="LKQ38" s="66"/>
      <c r="LKR38" s="66"/>
      <c r="LKS38" s="66"/>
      <c r="LKT38" s="66"/>
      <c r="LKU38" s="66"/>
      <c r="LKV38" s="66"/>
      <c r="LKW38" s="66"/>
      <c r="LKX38" s="66"/>
      <c r="LKY38" s="66"/>
      <c r="LKZ38" s="66"/>
      <c r="LLA38" s="66"/>
      <c r="LLB38" s="66"/>
      <c r="LLC38" s="66"/>
      <c r="LLD38" s="66"/>
      <c r="LLE38" s="66"/>
      <c r="LLF38" s="66"/>
      <c r="LLG38" s="66"/>
      <c r="LLH38" s="66"/>
      <c r="LLI38" s="66"/>
      <c r="LLJ38" s="66"/>
      <c r="LLK38" s="66"/>
      <c r="LLL38" s="66"/>
      <c r="LLM38" s="66"/>
      <c r="LLN38" s="66"/>
      <c r="LLO38" s="66"/>
      <c r="LLP38" s="66"/>
      <c r="LLQ38" s="66"/>
      <c r="LLR38" s="66"/>
      <c r="LLS38" s="66"/>
      <c r="LLT38" s="66"/>
      <c r="LLU38" s="66"/>
      <c r="LLV38" s="66"/>
      <c r="LLW38" s="66"/>
      <c r="LLX38" s="66"/>
      <c r="LLY38" s="66"/>
      <c r="LLZ38" s="66"/>
      <c r="LMA38" s="66"/>
      <c r="LMB38" s="66"/>
      <c r="LMC38" s="66"/>
      <c r="LMD38" s="66"/>
      <c r="LME38" s="66"/>
      <c r="LMF38" s="66"/>
      <c r="LMG38" s="66"/>
      <c r="LMH38" s="66"/>
      <c r="LMI38" s="66"/>
      <c r="LMJ38" s="66"/>
      <c r="LMK38" s="66"/>
      <c r="LML38" s="66"/>
      <c r="LMM38" s="66"/>
      <c r="LMN38" s="66"/>
      <c r="LMO38" s="66"/>
      <c r="LMP38" s="66"/>
      <c r="LMQ38" s="66"/>
      <c r="LMR38" s="66"/>
      <c r="LMS38" s="66"/>
      <c r="LMT38" s="66"/>
      <c r="LMU38" s="66"/>
      <c r="LMV38" s="66"/>
      <c r="LMW38" s="66"/>
      <c r="LMX38" s="66"/>
      <c r="LMY38" s="66"/>
      <c r="LMZ38" s="66"/>
      <c r="LNA38" s="66"/>
      <c r="LNB38" s="66"/>
      <c r="LNC38" s="66"/>
      <c r="LND38" s="66"/>
      <c r="LNE38" s="66"/>
      <c r="LNF38" s="66"/>
      <c r="LNG38" s="66"/>
      <c r="LNH38" s="66"/>
      <c r="LNI38" s="66"/>
      <c r="LNJ38" s="66"/>
      <c r="LNK38" s="66"/>
      <c r="LNL38" s="66"/>
      <c r="LNM38" s="66"/>
      <c r="LNN38" s="66"/>
      <c r="LNO38" s="66"/>
      <c r="LNP38" s="66"/>
      <c r="LNQ38" s="66"/>
      <c r="LNR38" s="66"/>
      <c r="LNS38" s="66"/>
      <c r="LNT38" s="66"/>
      <c r="LNU38" s="66"/>
      <c r="LNV38" s="66"/>
      <c r="LNW38" s="66"/>
      <c r="LNX38" s="66"/>
      <c r="LNY38" s="66"/>
      <c r="LNZ38" s="66"/>
      <c r="LOA38" s="66"/>
      <c r="LOB38" s="66"/>
      <c r="LOC38" s="66"/>
      <c r="LOD38" s="66"/>
      <c r="LOE38" s="66"/>
      <c r="LOF38" s="66"/>
      <c r="LOG38" s="66"/>
      <c r="LOH38" s="66"/>
      <c r="LOI38" s="66"/>
      <c r="LOJ38" s="66"/>
      <c r="LOK38" s="66"/>
      <c r="LOL38" s="66"/>
      <c r="LOM38" s="66"/>
      <c r="LON38" s="66"/>
      <c r="LOO38" s="66"/>
      <c r="LOP38" s="66"/>
      <c r="LOQ38" s="66"/>
      <c r="LOR38" s="66"/>
      <c r="LOS38" s="66"/>
      <c r="LOT38" s="66"/>
      <c r="LOU38" s="66"/>
      <c r="LOV38" s="66"/>
      <c r="LOW38" s="66"/>
      <c r="LOX38" s="66"/>
      <c r="LOY38" s="66"/>
      <c r="LOZ38" s="66"/>
      <c r="LPA38" s="66"/>
      <c r="LPB38" s="66"/>
      <c r="LPC38" s="66"/>
      <c r="LPD38" s="66"/>
      <c r="LPE38" s="66"/>
      <c r="LPF38" s="66"/>
      <c r="LPG38" s="66"/>
      <c r="LPH38" s="66"/>
      <c r="LPI38" s="66"/>
      <c r="LPJ38" s="66"/>
      <c r="LPK38" s="66"/>
      <c r="LPL38" s="66"/>
      <c r="LPM38" s="66"/>
      <c r="LPN38" s="66"/>
      <c r="LPO38" s="66"/>
      <c r="LPP38" s="66"/>
      <c r="LPQ38" s="66"/>
      <c r="LPR38" s="66"/>
      <c r="LPS38" s="66"/>
      <c r="LPT38" s="66"/>
      <c r="LPU38" s="66"/>
      <c r="LPV38" s="66"/>
      <c r="LPW38" s="66"/>
      <c r="LPX38" s="66"/>
      <c r="LPY38" s="66"/>
      <c r="LPZ38" s="66"/>
      <c r="LQA38" s="66"/>
      <c r="LQB38" s="66"/>
      <c r="LQC38" s="66"/>
      <c r="LQD38" s="66"/>
      <c r="LQE38" s="66"/>
      <c r="LQF38" s="66"/>
      <c r="LQG38" s="66"/>
      <c r="LQH38" s="66"/>
      <c r="LQI38" s="66"/>
      <c r="LQJ38" s="66"/>
      <c r="LQK38" s="66"/>
      <c r="LQL38" s="66"/>
      <c r="LQM38" s="66"/>
      <c r="LQN38" s="66"/>
      <c r="LQO38" s="66"/>
      <c r="LQP38" s="66"/>
      <c r="LQQ38" s="66"/>
      <c r="LQR38" s="66"/>
      <c r="LQS38" s="66"/>
      <c r="LQT38" s="66"/>
      <c r="LQU38" s="66"/>
      <c r="LQV38" s="66"/>
      <c r="LQW38" s="66"/>
      <c r="LQX38" s="66"/>
      <c r="LQY38" s="66"/>
      <c r="LQZ38" s="66"/>
      <c r="LRA38" s="66"/>
      <c r="LRB38" s="66"/>
      <c r="LRC38" s="66"/>
      <c r="LRD38" s="66"/>
      <c r="LRE38" s="66"/>
      <c r="LRF38" s="66"/>
      <c r="LRG38" s="66"/>
      <c r="LRH38" s="66"/>
      <c r="LRI38" s="66"/>
      <c r="LRJ38" s="66"/>
      <c r="LRK38" s="66"/>
      <c r="LRL38" s="66"/>
      <c r="LRM38" s="66"/>
      <c r="LRN38" s="66"/>
      <c r="LRO38" s="66"/>
      <c r="LRP38" s="66"/>
      <c r="LRQ38" s="66"/>
      <c r="LRR38" s="66"/>
      <c r="LRS38" s="66"/>
      <c r="LRT38" s="66"/>
      <c r="LRU38" s="66"/>
      <c r="LRV38" s="66"/>
      <c r="LRW38" s="66"/>
      <c r="LRX38" s="66"/>
      <c r="LRY38" s="66"/>
      <c r="LRZ38" s="66"/>
      <c r="LSA38" s="66"/>
      <c r="LSB38" s="66"/>
      <c r="LSC38" s="66"/>
      <c r="LSD38" s="66"/>
      <c r="LSE38" s="66"/>
      <c r="LSF38" s="66"/>
      <c r="LSG38" s="66"/>
      <c r="LSH38" s="66"/>
      <c r="LSI38" s="66"/>
      <c r="LSJ38" s="66"/>
      <c r="LSK38" s="66"/>
      <c r="LSL38" s="66"/>
      <c r="LSM38" s="66"/>
      <c r="LSN38" s="66"/>
      <c r="LSO38" s="66"/>
      <c r="LSP38" s="66"/>
      <c r="LSQ38" s="66"/>
      <c r="LSR38" s="66"/>
      <c r="LSS38" s="66"/>
      <c r="LST38" s="66"/>
      <c r="LSU38" s="66"/>
      <c r="LSV38" s="66"/>
      <c r="LSW38" s="66"/>
      <c r="LSX38" s="66"/>
      <c r="LSY38" s="66"/>
      <c r="LSZ38" s="66"/>
      <c r="LTA38" s="66"/>
      <c r="LTB38" s="66"/>
      <c r="LTC38" s="66"/>
      <c r="LTD38" s="66"/>
      <c r="LTE38" s="66"/>
      <c r="LTF38" s="66"/>
      <c r="LTG38" s="66"/>
      <c r="LTH38" s="66"/>
      <c r="LTI38" s="66"/>
      <c r="LTJ38" s="66"/>
      <c r="LTK38" s="66"/>
      <c r="LTL38" s="66"/>
      <c r="LTM38" s="66"/>
      <c r="LTN38" s="66"/>
      <c r="LTO38" s="66"/>
      <c r="LTP38" s="66"/>
      <c r="LTQ38" s="66"/>
      <c r="LTR38" s="66"/>
      <c r="LTS38" s="66"/>
      <c r="LTT38" s="66"/>
      <c r="LTU38" s="66"/>
      <c r="LTV38" s="66"/>
      <c r="LTW38" s="66"/>
      <c r="LTX38" s="66"/>
      <c r="LTY38" s="66"/>
      <c r="LTZ38" s="66"/>
      <c r="LUA38" s="66"/>
      <c r="LUB38" s="66"/>
      <c r="LUC38" s="66"/>
      <c r="LUD38" s="66"/>
      <c r="LUE38" s="66"/>
      <c r="LUF38" s="66"/>
      <c r="LUG38" s="66"/>
      <c r="LUH38" s="66"/>
      <c r="LUI38" s="66"/>
      <c r="LUJ38" s="66"/>
      <c r="LUK38" s="66"/>
      <c r="LUL38" s="66"/>
      <c r="LUM38" s="66"/>
      <c r="LUN38" s="66"/>
      <c r="LUO38" s="66"/>
      <c r="LUP38" s="66"/>
      <c r="LUQ38" s="66"/>
      <c r="LUR38" s="66"/>
      <c r="LUS38" s="66"/>
      <c r="LUT38" s="66"/>
      <c r="LUU38" s="66"/>
      <c r="LUV38" s="66"/>
      <c r="LUW38" s="66"/>
      <c r="LUX38" s="66"/>
      <c r="LUY38" s="66"/>
      <c r="LUZ38" s="66"/>
      <c r="LVA38" s="66"/>
      <c r="LVB38" s="66"/>
      <c r="LVC38" s="66"/>
      <c r="LVD38" s="66"/>
      <c r="LVE38" s="66"/>
      <c r="LVF38" s="66"/>
      <c r="LVG38" s="66"/>
      <c r="LVH38" s="66"/>
      <c r="LVI38" s="66"/>
      <c r="LVJ38" s="66"/>
      <c r="LVK38" s="66"/>
      <c r="LVL38" s="66"/>
      <c r="LVM38" s="66"/>
      <c r="LVN38" s="66"/>
      <c r="LVO38" s="66"/>
      <c r="LVP38" s="66"/>
      <c r="LVQ38" s="66"/>
      <c r="LVR38" s="66"/>
      <c r="LVS38" s="66"/>
      <c r="LVT38" s="66"/>
      <c r="LVU38" s="66"/>
      <c r="LVV38" s="66"/>
      <c r="LVW38" s="66"/>
      <c r="LVX38" s="66"/>
      <c r="LVY38" s="66"/>
      <c r="LVZ38" s="66"/>
      <c r="LWA38" s="66"/>
      <c r="LWB38" s="66"/>
      <c r="LWC38" s="66"/>
      <c r="LWD38" s="66"/>
      <c r="LWE38" s="66"/>
      <c r="LWF38" s="66"/>
      <c r="LWG38" s="66"/>
      <c r="LWH38" s="66"/>
      <c r="LWI38" s="66"/>
      <c r="LWJ38" s="66"/>
      <c r="LWK38" s="66"/>
      <c r="LWL38" s="66"/>
      <c r="LWM38" s="66"/>
      <c r="LWN38" s="66"/>
      <c r="LWO38" s="66"/>
      <c r="LWP38" s="66"/>
      <c r="LWQ38" s="66"/>
      <c r="LWR38" s="66"/>
      <c r="LWS38" s="66"/>
      <c r="LWT38" s="66"/>
      <c r="LWU38" s="66"/>
      <c r="LWV38" s="66"/>
      <c r="LWW38" s="66"/>
      <c r="LWX38" s="66"/>
      <c r="LWY38" s="66"/>
      <c r="LWZ38" s="66"/>
      <c r="LXA38" s="66"/>
      <c r="LXB38" s="66"/>
      <c r="LXC38" s="66"/>
      <c r="LXD38" s="66"/>
      <c r="LXE38" s="66"/>
      <c r="LXF38" s="66"/>
      <c r="LXG38" s="66"/>
      <c r="LXH38" s="66"/>
      <c r="LXI38" s="66"/>
      <c r="LXJ38" s="66"/>
      <c r="LXK38" s="66"/>
      <c r="LXL38" s="66"/>
      <c r="LXM38" s="66"/>
      <c r="LXN38" s="66"/>
      <c r="LXO38" s="66"/>
      <c r="LXP38" s="66"/>
      <c r="LXQ38" s="66"/>
      <c r="LXR38" s="66"/>
      <c r="LXS38" s="66"/>
      <c r="LXT38" s="66"/>
      <c r="LXU38" s="66"/>
      <c r="LXV38" s="66"/>
      <c r="LXW38" s="66"/>
      <c r="LXX38" s="66"/>
      <c r="LXY38" s="66"/>
      <c r="LXZ38" s="66"/>
      <c r="LYA38" s="66"/>
      <c r="LYB38" s="66"/>
      <c r="LYC38" s="66"/>
      <c r="LYD38" s="66"/>
      <c r="LYE38" s="66"/>
      <c r="LYF38" s="66"/>
      <c r="LYG38" s="66"/>
      <c r="LYH38" s="66"/>
      <c r="LYI38" s="66"/>
      <c r="LYJ38" s="66"/>
      <c r="LYK38" s="66"/>
      <c r="LYL38" s="66"/>
      <c r="LYM38" s="66"/>
      <c r="LYN38" s="66"/>
      <c r="LYO38" s="66"/>
      <c r="LYP38" s="66"/>
      <c r="LYQ38" s="66"/>
      <c r="LYR38" s="66"/>
      <c r="LYS38" s="66"/>
      <c r="LYT38" s="66"/>
      <c r="LYU38" s="66"/>
      <c r="LYV38" s="66"/>
      <c r="LYW38" s="66"/>
      <c r="LYX38" s="66"/>
      <c r="LYY38" s="66"/>
      <c r="LYZ38" s="66"/>
      <c r="LZA38" s="66"/>
      <c r="LZB38" s="66"/>
      <c r="LZC38" s="66"/>
      <c r="LZD38" s="66"/>
      <c r="LZE38" s="66"/>
      <c r="LZF38" s="66"/>
      <c r="LZG38" s="66"/>
      <c r="LZH38" s="66"/>
      <c r="LZI38" s="66"/>
      <c r="LZJ38" s="66"/>
      <c r="LZK38" s="66"/>
      <c r="LZL38" s="66"/>
      <c r="LZM38" s="66"/>
      <c r="LZN38" s="66"/>
      <c r="LZO38" s="66"/>
      <c r="LZP38" s="66"/>
      <c r="LZQ38" s="66"/>
      <c r="LZR38" s="66"/>
      <c r="LZS38" s="66"/>
      <c r="LZT38" s="66"/>
      <c r="LZU38" s="66"/>
      <c r="LZV38" s="66"/>
      <c r="LZW38" s="66"/>
      <c r="LZX38" s="66"/>
      <c r="LZY38" s="66"/>
      <c r="LZZ38" s="66"/>
      <c r="MAA38" s="66"/>
      <c r="MAB38" s="66"/>
      <c r="MAC38" s="66"/>
      <c r="MAD38" s="66"/>
      <c r="MAE38" s="66"/>
      <c r="MAF38" s="66"/>
      <c r="MAG38" s="66"/>
      <c r="MAH38" s="66"/>
      <c r="MAI38" s="66"/>
      <c r="MAJ38" s="66"/>
      <c r="MAK38" s="66"/>
      <c r="MAL38" s="66"/>
      <c r="MAM38" s="66"/>
      <c r="MAN38" s="66"/>
      <c r="MAO38" s="66"/>
      <c r="MAP38" s="66"/>
      <c r="MAQ38" s="66"/>
      <c r="MAR38" s="66"/>
      <c r="MAS38" s="66"/>
      <c r="MAT38" s="66"/>
      <c r="MAU38" s="66"/>
      <c r="MAV38" s="66"/>
      <c r="MAW38" s="66"/>
      <c r="MAX38" s="66"/>
      <c r="MAY38" s="66"/>
      <c r="MAZ38" s="66"/>
      <c r="MBA38" s="66"/>
      <c r="MBB38" s="66"/>
      <c r="MBC38" s="66"/>
      <c r="MBD38" s="66"/>
      <c r="MBE38" s="66"/>
      <c r="MBF38" s="66"/>
      <c r="MBG38" s="66"/>
      <c r="MBH38" s="66"/>
      <c r="MBI38" s="66"/>
      <c r="MBJ38" s="66"/>
      <c r="MBK38" s="66"/>
      <c r="MBL38" s="66"/>
      <c r="MBM38" s="66"/>
      <c r="MBN38" s="66"/>
      <c r="MBO38" s="66"/>
      <c r="MBP38" s="66"/>
      <c r="MBQ38" s="66"/>
      <c r="MBR38" s="66"/>
      <c r="MBS38" s="66"/>
      <c r="MBT38" s="66"/>
      <c r="MBU38" s="66"/>
      <c r="MBV38" s="66"/>
      <c r="MBW38" s="66"/>
      <c r="MBX38" s="66"/>
      <c r="MBY38" s="66"/>
      <c r="MBZ38" s="66"/>
      <c r="MCA38" s="66"/>
      <c r="MCB38" s="66"/>
      <c r="MCC38" s="66"/>
      <c r="MCD38" s="66"/>
      <c r="MCE38" s="66"/>
      <c r="MCF38" s="66"/>
      <c r="MCG38" s="66"/>
      <c r="MCH38" s="66"/>
      <c r="MCI38" s="66"/>
      <c r="MCJ38" s="66"/>
      <c r="MCK38" s="66"/>
      <c r="MCL38" s="66"/>
      <c r="MCM38" s="66"/>
      <c r="MCN38" s="66"/>
      <c r="MCO38" s="66"/>
      <c r="MCP38" s="66"/>
      <c r="MCQ38" s="66"/>
      <c r="MCR38" s="66"/>
      <c r="MCS38" s="66"/>
      <c r="MCT38" s="66"/>
      <c r="MCU38" s="66"/>
      <c r="MCV38" s="66"/>
      <c r="MCW38" s="66"/>
      <c r="MCX38" s="66"/>
      <c r="MCY38" s="66"/>
      <c r="MCZ38" s="66"/>
      <c r="MDA38" s="66"/>
      <c r="MDB38" s="66"/>
      <c r="MDC38" s="66"/>
      <c r="MDD38" s="66"/>
      <c r="MDE38" s="66"/>
      <c r="MDF38" s="66"/>
      <c r="MDG38" s="66"/>
      <c r="MDH38" s="66"/>
      <c r="MDI38" s="66"/>
      <c r="MDJ38" s="66"/>
      <c r="MDK38" s="66"/>
      <c r="MDL38" s="66"/>
      <c r="MDM38" s="66"/>
      <c r="MDN38" s="66"/>
      <c r="MDO38" s="66"/>
      <c r="MDP38" s="66"/>
      <c r="MDQ38" s="66"/>
      <c r="MDR38" s="66"/>
      <c r="MDS38" s="66"/>
      <c r="MDT38" s="66"/>
      <c r="MDU38" s="66"/>
      <c r="MDV38" s="66"/>
      <c r="MDW38" s="66"/>
      <c r="MDX38" s="66"/>
      <c r="MDY38" s="66"/>
      <c r="MDZ38" s="66"/>
      <c r="MEA38" s="66"/>
      <c r="MEB38" s="66"/>
      <c r="MEC38" s="66"/>
      <c r="MED38" s="66"/>
      <c r="MEE38" s="66"/>
      <c r="MEF38" s="66"/>
      <c r="MEG38" s="66"/>
      <c r="MEH38" s="66"/>
      <c r="MEI38" s="66"/>
      <c r="MEJ38" s="66"/>
      <c r="MEK38" s="66"/>
      <c r="MEL38" s="66"/>
      <c r="MEM38" s="66"/>
      <c r="MEN38" s="66"/>
      <c r="MEO38" s="66"/>
      <c r="MEP38" s="66"/>
      <c r="MEQ38" s="66"/>
      <c r="MER38" s="66"/>
      <c r="MES38" s="66"/>
      <c r="MET38" s="66"/>
      <c r="MEU38" s="66"/>
      <c r="MEV38" s="66"/>
      <c r="MEW38" s="66"/>
      <c r="MEX38" s="66"/>
      <c r="MEY38" s="66"/>
      <c r="MEZ38" s="66"/>
      <c r="MFA38" s="66"/>
      <c r="MFB38" s="66"/>
      <c r="MFC38" s="66"/>
      <c r="MFD38" s="66"/>
      <c r="MFE38" s="66"/>
      <c r="MFF38" s="66"/>
      <c r="MFG38" s="66"/>
      <c r="MFH38" s="66"/>
      <c r="MFI38" s="66"/>
      <c r="MFJ38" s="66"/>
      <c r="MFK38" s="66"/>
      <c r="MFL38" s="66"/>
      <c r="MFM38" s="66"/>
      <c r="MFN38" s="66"/>
      <c r="MFO38" s="66"/>
      <c r="MFP38" s="66"/>
      <c r="MFQ38" s="66"/>
      <c r="MFR38" s="66"/>
      <c r="MFS38" s="66"/>
      <c r="MFT38" s="66"/>
      <c r="MFU38" s="66"/>
      <c r="MFV38" s="66"/>
      <c r="MFW38" s="66"/>
      <c r="MFX38" s="66"/>
      <c r="MFY38" s="66"/>
      <c r="MFZ38" s="66"/>
      <c r="MGA38" s="66"/>
      <c r="MGB38" s="66"/>
      <c r="MGC38" s="66"/>
      <c r="MGD38" s="66"/>
      <c r="MGE38" s="66"/>
      <c r="MGF38" s="66"/>
      <c r="MGG38" s="66"/>
      <c r="MGH38" s="66"/>
      <c r="MGI38" s="66"/>
      <c r="MGJ38" s="66"/>
      <c r="MGK38" s="66"/>
      <c r="MGL38" s="66"/>
      <c r="MGM38" s="66"/>
      <c r="MGN38" s="66"/>
      <c r="MGO38" s="66"/>
      <c r="MGP38" s="66"/>
      <c r="MGQ38" s="66"/>
      <c r="MGR38" s="66"/>
      <c r="MGS38" s="66"/>
      <c r="MGT38" s="66"/>
      <c r="MGU38" s="66"/>
      <c r="MGV38" s="66"/>
      <c r="MGW38" s="66"/>
      <c r="MGX38" s="66"/>
      <c r="MGY38" s="66"/>
      <c r="MGZ38" s="66"/>
      <c r="MHA38" s="66"/>
      <c r="MHB38" s="66"/>
      <c r="MHC38" s="66"/>
      <c r="MHD38" s="66"/>
      <c r="MHE38" s="66"/>
      <c r="MHF38" s="66"/>
      <c r="MHG38" s="66"/>
      <c r="MHH38" s="66"/>
      <c r="MHI38" s="66"/>
      <c r="MHJ38" s="66"/>
      <c r="MHK38" s="66"/>
      <c r="MHL38" s="66"/>
      <c r="MHM38" s="66"/>
      <c r="MHN38" s="66"/>
      <c r="MHO38" s="66"/>
      <c r="MHP38" s="66"/>
      <c r="MHQ38" s="66"/>
      <c r="MHR38" s="66"/>
      <c r="MHS38" s="66"/>
      <c r="MHT38" s="66"/>
      <c r="MHU38" s="66"/>
      <c r="MHV38" s="66"/>
      <c r="MHW38" s="66"/>
      <c r="MHX38" s="66"/>
      <c r="MHY38" s="66"/>
      <c r="MHZ38" s="66"/>
      <c r="MIA38" s="66"/>
      <c r="MIB38" s="66"/>
      <c r="MIC38" s="66"/>
      <c r="MID38" s="66"/>
      <c r="MIE38" s="66"/>
      <c r="MIF38" s="66"/>
      <c r="MIG38" s="66"/>
      <c r="MIH38" s="66"/>
      <c r="MII38" s="66"/>
      <c r="MIJ38" s="66"/>
      <c r="MIK38" s="66"/>
      <c r="MIL38" s="66"/>
      <c r="MIM38" s="66"/>
      <c r="MIN38" s="66"/>
      <c r="MIO38" s="66"/>
      <c r="MIP38" s="66"/>
      <c r="MIQ38" s="66"/>
      <c r="MIR38" s="66"/>
      <c r="MIS38" s="66"/>
      <c r="MIT38" s="66"/>
      <c r="MIU38" s="66"/>
      <c r="MIV38" s="66"/>
      <c r="MIW38" s="66"/>
      <c r="MIX38" s="66"/>
      <c r="MIY38" s="66"/>
      <c r="MIZ38" s="66"/>
      <c r="MJA38" s="66"/>
      <c r="MJB38" s="66"/>
      <c r="MJC38" s="66"/>
      <c r="MJD38" s="66"/>
      <c r="MJE38" s="66"/>
      <c r="MJF38" s="66"/>
      <c r="MJG38" s="66"/>
      <c r="MJH38" s="66"/>
      <c r="MJI38" s="66"/>
      <c r="MJJ38" s="66"/>
      <c r="MJK38" s="66"/>
      <c r="MJL38" s="66"/>
      <c r="MJM38" s="66"/>
      <c r="MJN38" s="66"/>
      <c r="MJO38" s="66"/>
      <c r="MJP38" s="66"/>
      <c r="MJQ38" s="66"/>
      <c r="MJR38" s="66"/>
      <c r="MJS38" s="66"/>
      <c r="MJT38" s="66"/>
      <c r="MJU38" s="66"/>
      <c r="MJV38" s="66"/>
      <c r="MJW38" s="66"/>
      <c r="MJX38" s="66"/>
      <c r="MJY38" s="66"/>
      <c r="MJZ38" s="66"/>
      <c r="MKA38" s="66"/>
      <c r="MKB38" s="66"/>
      <c r="MKC38" s="66"/>
      <c r="MKD38" s="66"/>
      <c r="MKE38" s="66"/>
      <c r="MKF38" s="66"/>
      <c r="MKG38" s="66"/>
      <c r="MKH38" s="66"/>
      <c r="MKI38" s="66"/>
      <c r="MKJ38" s="66"/>
      <c r="MKK38" s="66"/>
      <c r="MKL38" s="66"/>
      <c r="MKM38" s="66"/>
      <c r="MKN38" s="66"/>
      <c r="MKO38" s="66"/>
      <c r="MKP38" s="66"/>
      <c r="MKQ38" s="66"/>
      <c r="MKR38" s="66"/>
      <c r="MKS38" s="66"/>
      <c r="MKT38" s="66"/>
      <c r="MKU38" s="66"/>
      <c r="MKV38" s="66"/>
      <c r="MKW38" s="66"/>
      <c r="MKX38" s="66"/>
      <c r="MKY38" s="66"/>
      <c r="MKZ38" s="66"/>
      <c r="MLA38" s="66"/>
      <c r="MLB38" s="66"/>
      <c r="MLC38" s="66"/>
      <c r="MLD38" s="66"/>
      <c r="MLE38" s="66"/>
      <c r="MLF38" s="66"/>
      <c r="MLG38" s="66"/>
      <c r="MLH38" s="66"/>
      <c r="MLI38" s="66"/>
      <c r="MLJ38" s="66"/>
      <c r="MLK38" s="66"/>
      <c r="MLL38" s="66"/>
      <c r="MLM38" s="66"/>
      <c r="MLN38" s="66"/>
      <c r="MLO38" s="66"/>
      <c r="MLP38" s="66"/>
      <c r="MLQ38" s="66"/>
      <c r="MLR38" s="66"/>
      <c r="MLS38" s="66"/>
      <c r="MLT38" s="66"/>
      <c r="MLU38" s="66"/>
      <c r="MLV38" s="66"/>
      <c r="MLW38" s="66"/>
      <c r="MLX38" s="66"/>
      <c r="MLY38" s="66"/>
      <c r="MLZ38" s="66"/>
      <c r="MMA38" s="66"/>
      <c r="MMB38" s="66"/>
      <c r="MMC38" s="66"/>
      <c r="MMD38" s="66"/>
      <c r="MME38" s="66"/>
      <c r="MMF38" s="66"/>
      <c r="MMG38" s="66"/>
      <c r="MMH38" s="66"/>
      <c r="MMI38" s="66"/>
      <c r="MMJ38" s="66"/>
      <c r="MMK38" s="66"/>
      <c r="MML38" s="66"/>
      <c r="MMM38" s="66"/>
      <c r="MMN38" s="66"/>
      <c r="MMO38" s="66"/>
      <c r="MMP38" s="66"/>
      <c r="MMQ38" s="66"/>
      <c r="MMR38" s="66"/>
      <c r="MMS38" s="66"/>
      <c r="MMT38" s="66"/>
      <c r="MMU38" s="66"/>
      <c r="MMV38" s="66"/>
      <c r="MMW38" s="66"/>
      <c r="MMX38" s="66"/>
      <c r="MMY38" s="66"/>
      <c r="MMZ38" s="66"/>
      <c r="MNA38" s="66"/>
      <c r="MNB38" s="66"/>
      <c r="MNC38" s="66"/>
      <c r="MND38" s="66"/>
      <c r="MNE38" s="66"/>
      <c r="MNF38" s="66"/>
      <c r="MNG38" s="66"/>
      <c r="MNH38" s="66"/>
      <c r="MNI38" s="66"/>
      <c r="MNJ38" s="66"/>
      <c r="MNK38" s="66"/>
      <c r="MNL38" s="66"/>
      <c r="MNM38" s="66"/>
      <c r="MNN38" s="66"/>
      <c r="MNO38" s="66"/>
      <c r="MNP38" s="66"/>
      <c r="MNQ38" s="66"/>
      <c r="MNR38" s="66"/>
      <c r="MNS38" s="66"/>
      <c r="MNT38" s="66"/>
      <c r="MNU38" s="66"/>
      <c r="MNV38" s="66"/>
      <c r="MNW38" s="66"/>
      <c r="MNX38" s="66"/>
      <c r="MNY38" s="66"/>
      <c r="MNZ38" s="66"/>
      <c r="MOA38" s="66"/>
      <c r="MOB38" s="66"/>
      <c r="MOC38" s="66"/>
      <c r="MOD38" s="66"/>
      <c r="MOE38" s="66"/>
      <c r="MOF38" s="66"/>
      <c r="MOG38" s="66"/>
      <c r="MOH38" s="66"/>
      <c r="MOI38" s="66"/>
      <c r="MOJ38" s="66"/>
      <c r="MOK38" s="66"/>
      <c r="MOL38" s="66"/>
      <c r="MOM38" s="66"/>
      <c r="MON38" s="66"/>
      <c r="MOO38" s="66"/>
      <c r="MOP38" s="66"/>
      <c r="MOQ38" s="66"/>
      <c r="MOR38" s="66"/>
      <c r="MOS38" s="66"/>
      <c r="MOT38" s="66"/>
      <c r="MOU38" s="66"/>
      <c r="MOV38" s="66"/>
      <c r="MOW38" s="66"/>
      <c r="MOX38" s="66"/>
      <c r="MOY38" s="66"/>
      <c r="MOZ38" s="66"/>
      <c r="MPA38" s="66"/>
      <c r="MPB38" s="66"/>
      <c r="MPC38" s="66"/>
      <c r="MPD38" s="66"/>
      <c r="MPE38" s="66"/>
      <c r="MPF38" s="66"/>
      <c r="MPG38" s="66"/>
      <c r="MPH38" s="66"/>
      <c r="MPI38" s="66"/>
      <c r="MPJ38" s="66"/>
      <c r="MPK38" s="66"/>
      <c r="MPL38" s="66"/>
      <c r="MPM38" s="66"/>
      <c r="MPN38" s="66"/>
      <c r="MPO38" s="66"/>
      <c r="MPP38" s="66"/>
      <c r="MPQ38" s="66"/>
      <c r="MPR38" s="66"/>
      <c r="MPS38" s="66"/>
      <c r="MPT38" s="66"/>
      <c r="MPU38" s="66"/>
      <c r="MPV38" s="66"/>
      <c r="MPW38" s="66"/>
      <c r="MPX38" s="66"/>
      <c r="MPY38" s="66"/>
      <c r="MPZ38" s="66"/>
      <c r="MQA38" s="66"/>
      <c r="MQB38" s="66"/>
      <c r="MQC38" s="66"/>
      <c r="MQD38" s="66"/>
      <c r="MQE38" s="66"/>
      <c r="MQF38" s="66"/>
      <c r="MQG38" s="66"/>
      <c r="MQH38" s="66"/>
      <c r="MQI38" s="66"/>
      <c r="MQJ38" s="66"/>
      <c r="MQK38" s="66"/>
      <c r="MQL38" s="66"/>
      <c r="MQM38" s="66"/>
      <c r="MQN38" s="66"/>
      <c r="MQO38" s="66"/>
      <c r="MQP38" s="66"/>
      <c r="MQQ38" s="66"/>
      <c r="MQR38" s="66"/>
      <c r="MQS38" s="66"/>
      <c r="MQT38" s="66"/>
      <c r="MQU38" s="66"/>
      <c r="MQV38" s="66"/>
      <c r="MQW38" s="66"/>
      <c r="MQX38" s="66"/>
      <c r="MQY38" s="66"/>
      <c r="MQZ38" s="66"/>
      <c r="MRA38" s="66"/>
      <c r="MRB38" s="66"/>
      <c r="MRC38" s="66"/>
      <c r="MRD38" s="66"/>
      <c r="MRE38" s="66"/>
      <c r="MRF38" s="66"/>
      <c r="MRG38" s="66"/>
      <c r="MRH38" s="66"/>
      <c r="MRI38" s="66"/>
      <c r="MRJ38" s="66"/>
      <c r="MRK38" s="66"/>
      <c r="MRL38" s="66"/>
      <c r="MRM38" s="66"/>
      <c r="MRN38" s="66"/>
      <c r="MRO38" s="66"/>
      <c r="MRP38" s="66"/>
      <c r="MRQ38" s="66"/>
      <c r="MRR38" s="66"/>
      <c r="MRS38" s="66"/>
      <c r="MRT38" s="66"/>
      <c r="MRU38" s="66"/>
      <c r="MRV38" s="66"/>
      <c r="MRW38" s="66"/>
      <c r="MRX38" s="66"/>
      <c r="MRY38" s="66"/>
      <c r="MRZ38" s="66"/>
      <c r="MSA38" s="66"/>
      <c r="MSB38" s="66"/>
      <c r="MSC38" s="66"/>
      <c r="MSD38" s="66"/>
      <c r="MSE38" s="66"/>
      <c r="MSF38" s="66"/>
      <c r="MSG38" s="66"/>
      <c r="MSH38" s="66"/>
      <c r="MSI38" s="66"/>
      <c r="MSJ38" s="66"/>
      <c r="MSK38" s="66"/>
      <c r="MSL38" s="66"/>
      <c r="MSM38" s="66"/>
      <c r="MSN38" s="66"/>
      <c r="MSO38" s="66"/>
      <c r="MSP38" s="66"/>
      <c r="MSQ38" s="66"/>
      <c r="MSR38" s="66"/>
      <c r="MSS38" s="66"/>
      <c r="MST38" s="66"/>
      <c r="MSU38" s="66"/>
      <c r="MSV38" s="66"/>
      <c r="MSW38" s="66"/>
      <c r="MSX38" s="66"/>
      <c r="MSY38" s="66"/>
      <c r="MSZ38" s="66"/>
      <c r="MTA38" s="66"/>
      <c r="MTB38" s="66"/>
      <c r="MTC38" s="66"/>
      <c r="MTD38" s="66"/>
      <c r="MTE38" s="66"/>
      <c r="MTF38" s="66"/>
      <c r="MTG38" s="66"/>
      <c r="MTH38" s="66"/>
      <c r="MTI38" s="66"/>
      <c r="MTJ38" s="66"/>
      <c r="MTK38" s="66"/>
      <c r="MTL38" s="66"/>
      <c r="MTM38" s="66"/>
      <c r="MTN38" s="66"/>
      <c r="MTO38" s="66"/>
      <c r="MTP38" s="66"/>
      <c r="MTQ38" s="66"/>
      <c r="MTR38" s="66"/>
      <c r="MTS38" s="66"/>
      <c r="MTT38" s="66"/>
      <c r="MTU38" s="66"/>
      <c r="MTV38" s="66"/>
      <c r="MTW38" s="66"/>
      <c r="MTX38" s="66"/>
      <c r="MTY38" s="66"/>
      <c r="MTZ38" s="66"/>
      <c r="MUA38" s="66"/>
      <c r="MUB38" s="66"/>
      <c r="MUC38" s="66"/>
      <c r="MUD38" s="66"/>
      <c r="MUE38" s="66"/>
      <c r="MUF38" s="66"/>
      <c r="MUG38" s="66"/>
      <c r="MUH38" s="66"/>
      <c r="MUI38" s="66"/>
      <c r="MUJ38" s="66"/>
      <c r="MUK38" s="66"/>
      <c r="MUL38" s="66"/>
      <c r="MUM38" s="66"/>
      <c r="MUN38" s="66"/>
      <c r="MUO38" s="66"/>
      <c r="MUP38" s="66"/>
      <c r="MUQ38" s="66"/>
      <c r="MUR38" s="66"/>
      <c r="MUS38" s="66"/>
      <c r="MUT38" s="66"/>
      <c r="MUU38" s="66"/>
      <c r="MUV38" s="66"/>
      <c r="MUW38" s="66"/>
      <c r="MUX38" s="66"/>
      <c r="MUY38" s="66"/>
      <c r="MUZ38" s="66"/>
      <c r="MVA38" s="66"/>
      <c r="MVB38" s="66"/>
      <c r="MVC38" s="66"/>
      <c r="MVD38" s="66"/>
      <c r="MVE38" s="66"/>
      <c r="MVF38" s="66"/>
      <c r="MVG38" s="66"/>
      <c r="MVH38" s="66"/>
      <c r="MVI38" s="66"/>
      <c r="MVJ38" s="66"/>
      <c r="MVK38" s="66"/>
      <c r="MVL38" s="66"/>
      <c r="MVM38" s="66"/>
      <c r="MVN38" s="66"/>
      <c r="MVO38" s="66"/>
      <c r="MVP38" s="66"/>
      <c r="MVQ38" s="66"/>
      <c r="MVR38" s="66"/>
      <c r="MVS38" s="66"/>
      <c r="MVT38" s="66"/>
      <c r="MVU38" s="66"/>
      <c r="MVV38" s="66"/>
      <c r="MVW38" s="66"/>
      <c r="MVX38" s="66"/>
      <c r="MVY38" s="66"/>
      <c r="MVZ38" s="66"/>
      <c r="MWA38" s="66"/>
      <c r="MWB38" s="66"/>
      <c r="MWC38" s="66"/>
      <c r="MWD38" s="66"/>
      <c r="MWE38" s="66"/>
      <c r="MWF38" s="66"/>
      <c r="MWG38" s="66"/>
      <c r="MWH38" s="66"/>
      <c r="MWI38" s="66"/>
      <c r="MWJ38" s="66"/>
      <c r="MWK38" s="66"/>
      <c r="MWL38" s="66"/>
      <c r="MWM38" s="66"/>
      <c r="MWN38" s="66"/>
      <c r="MWO38" s="66"/>
      <c r="MWP38" s="66"/>
      <c r="MWQ38" s="66"/>
      <c r="MWR38" s="66"/>
      <c r="MWS38" s="66"/>
      <c r="MWT38" s="66"/>
      <c r="MWU38" s="66"/>
      <c r="MWV38" s="66"/>
      <c r="MWW38" s="66"/>
      <c r="MWX38" s="66"/>
      <c r="MWY38" s="66"/>
      <c r="MWZ38" s="66"/>
      <c r="MXA38" s="66"/>
      <c r="MXB38" s="66"/>
      <c r="MXC38" s="66"/>
      <c r="MXD38" s="66"/>
      <c r="MXE38" s="66"/>
      <c r="MXF38" s="66"/>
      <c r="MXG38" s="66"/>
      <c r="MXH38" s="66"/>
      <c r="MXI38" s="66"/>
      <c r="MXJ38" s="66"/>
      <c r="MXK38" s="66"/>
      <c r="MXL38" s="66"/>
      <c r="MXM38" s="66"/>
      <c r="MXN38" s="66"/>
      <c r="MXO38" s="66"/>
      <c r="MXP38" s="66"/>
      <c r="MXQ38" s="66"/>
      <c r="MXR38" s="66"/>
      <c r="MXS38" s="66"/>
      <c r="MXT38" s="66"/>
      <c r="MXU38" s="66"/>
      <c r="MXV38" s="66"/>
      <c r="MXW38" s="66"/>
      <c r="MXX38" s="66"/>
      <c r="MXY38" s="66"/>
      <c r="MXZ38" s="66"/>
      <c r="MYA38" s="66"/>
      <c r="MYB38" s="66"/>
      <c r="MYC38" s="66"/>
      <c r="MYD38" s="66"/>
      <c r="MYE38" s="66"/>
      <c r="MYF38" s="66"/>
      <c r="MYG38" s="66"/>
      <c r="MYH38" s="66"/>
      <c r="MYI38" s="66"/>
      <c r="MYJ38" s="66"/>
      <c r="MYK38" s="66"/>
      <c r="MYL38" s="66"/>
      <c r="MYM38" s="66"/>
      <c r="MYN38" s="66"/>
      <c r="MYO38" s="66"/>
      <c r="MYP38" s="66"/>
      <c r="MYQ38" s="66"/>
      <c r="MYR38" s="66"/>
      <c r="MYS38" s="66"/>
      <c r="MYT38" s="66"/>
      <c r="MYU38" s="66"/>
      <c r="MYV38" s="66"/>
      <c r="MYW38" s="66"/>
      <c r="MYX38" s="66"/>
      <c r="MYY38" s="66"/>
      <c r="MYZ38" s="66"/>
      <c r="MZA38" s="66"/>
      <c r="MZB38" s="66"/>
      <c r="MZC38" s="66"/>
      <c r="MZD38" s="66"/>
      <c r="MZE38" s="66"/>
      <c r="MZF38" s="66"/>
      <c r="MZG38" s="66"/>
      <c r="MZH38" s="66"/>
      <c r="MZI38" s="66"/>
      <c r="MZJ38" s="66"/>
      <c r="MZK38" s="66"/>
      <c r="MZL38" s="66"/>
      <c r="MZM38" s="66"/>
      <c r="MZN38" s="66"/>
      <c r="MZO38" s="66"/>
      <c r="MZP38" s="66"/>
      <c r="MZQ38" s="66"/>
      <c r="MZR38" s="66"/>
      <c r="MZS38" s="66"/>
      <c r="MZT38" s="66"/>
      <c r="MZU38" s="66"/>
      <c r="MZV38" s="66"/>
      <c r="MZW38" s="66"/>
      <c r="MZX38" s="66"/>
      <c r="MZY38" s="66"/>
      <c r="MZZ38" s="66"/>
      <c r="NAA38" s="66"/>
      <c r="NAB38" s="66"/>
      <c r="NAC38" s="66"/>
      <c r="NAD38" s="66"/>
      <c r="NAE38" s="66"/>
      <c r="NAF38" s="66"/>
      <c r="NAG38" s="66"/>
      <c r="NAH38" s="66"/>
      <c r="NAI38" s="66"/>
      <c r="NAJ38" s="66"/>
      <c r="NAK38" s="66"/>
      <c r="NAL38" s="66"/>
      <c r="NAM38" s="66"/>
      <c r="NAN38" s="66"/>
      <c r="NAO38" s="66"/>
      <c r="NAP38" s="66"/>
      <c r="NAQ38" s="66"/>
      <c r="NAR38" s="66"/>
      <c r="NAS38" s="66"/>
      <c r="NAT38" s="66"/>
      <c r="NAU38" s="66"/>
      <c r="NAV38" s="66"/>
      <c r="NAW38" s="66"/>
      <c r="NAX38" s="66"/>
      <c r="NAY38" s="66"/>
      <c r="NAZ38" s="66"/>
      <c r="NBA38" s="66"/>
      <c r="NBB38" s="66"/>
      <c r="NBC38" s="66"/>
      <c r="NBD38" s="66"/>
      <c r="NBE38" s="66"/>
      <c r="NBF38" s="66"/>
      <c r="NBG38" s="66"/>
      <c r="NBH38" s="66"/>
      <c r="NBI38" s="66"/>
      <c r="NBJ38" s="66"/>
      <c r="NBK38" s="66"/>
      <c r="NBL38" s="66"/>
      <c r="NBM38" s="66"/>
      <c r="NBN38" s="66"/>
      <c r="NBO38" s="66"/>
      <c r="NBP38" s="66"/>
      <c r="NBQ38" s="66"/>
      <c r="NBR38" s="66"/>
      <c r="NBS38" s="66"/>
      <c r="NBT38" s="66"/>
      <c r="NBU38" s="66"/>
      <c r="NBV38" s="66"/>
      <c r="NBW38" s="66"/>
      <c r="NBX38" s="66"/>
      <c r="NBY38" s="66"/>
      <c r="NBZ38" s="66"/>
      <c r="NCA38" s="66"/>
      <c r="NCB38" s="66"/>
      <c r="NCC38" s="66"/>
      <c r="NCD38" s="66"/>
      <c r="NCE38" s="66"/>
      <c r="NCF38" s="66"/>
      <c r="NCG38" s="66"/>
      <c r="NCH38" s="66"/>
      <c r="NCI38" s="66"/>
      <c r="NCJ38" s="66"/>
      <c r="NCK38" s="66"/>
      <c r="NCL38" s="66"/>
      <c r="NCM38" s="66"/>
      <c r="NCN38" s="66"/>
      <c r="NCO38" s="66"/>
      <c r="NCP38" s="66"/>
      <c r="NCQ38" s="66"/>
      <c r="NCR38" s="66"/>
      <c r="NCS38" s="66"/>
      <c r="NCT38" s="66"/>
      <c r="NCU38" s="66"/>
      <c r="NCV38" s="66"/>
      <c r="NCW38" s="66"/>
      <c r="NCX38" s="66"/>
      <c r="NCY38" s="66"/>
      <c r="NCZ38" s="66"/>
      <c r="NDA38" s="66"/>
      <c r="NDB38" s="66"/>
      <c r="NDC38" s="66"/>
      <c r="NDD38" s="66"/>
      <c r="NDE38" s="66"/>
      <c r="NDF38" s="66"/>
      <c r="NDG38" s="66"/>
      <c r="NDH38" s="66"/>
      <c r="NDI38" s="66"/>
      <c r="NDJ38" s="66"/>
      <c r="NDK38" s="66"/>
      <c r="NDL38" s="66"/>
      <c r="NDM38" s="66"/>
      <c r="NDN38" s="66"/>
      <c r="NDO38" s="66"/>
      <c r="NDP38" s="66"/>
      <c r="NDQ38" s="66"/>
      <c r="NDR38" s="66"/>
      <c r="NDS38" s="66"/>
      <c r="NDT38" s="66"/>
      <c r="NDU38" s="66"/>
      <c r="NDV38" s="66"/>
      <c r="NDW38" s="66"/>
      <c r="NDX38" s="66"/>
      <c r="NDY38" s="66"/>
      <c r="NDZ38" s="66"/>
      <c r="NEA38" s="66"/>
      <c r="NEB38" s="66"/>
      <c r="NEC38" s="66"/>
      <c r="NED38" s="66"/>
      <c r="NEE38" s="66"/>
      <c r="NEF38" s="66"/>
      <c r="NEG38" s="66"/>
      <c r="NEH38" s="66"/>
      <c r="NEI38" s="66"/>
      <c r="NEJ38" s="66"/>
      <c r="NEK38" s="66"/>
      <c r="NEL38" s="66"/>
      <c r="NEM38" s="66"/>
      <c r="NEN38" s="66"/>
      <c r="NEO38" s="66"/>
      <c r="NEP38" s="66"/>
      <c r="NEQ38" s="66"/>
      <c r="NER38" s="66"/>
      <c r="NES38" s="66"/>
      <c r="NET38" s="66"/>
      <c r="NEU38" s="66"/>
      <c r="NEV38" s="66"/>
      <c r="NEW38" s="66"/>
      <c r="NEX38" s="66"/>
      <c r="NEY38" s="66"/>
      <c r="NEZ38" s="66"/>
      <c r="NFA38" s="66"/>
      <c r="NFB38" s="66"/>
      <c r="NFC38" s="66"/>
      <c r="NFD38" s="66"/>
      <c r="NFE38" s="66"/>
      <c r="NFF38" s="66"/>
      <c r="NFG38" s="66"/>
      <c r="NFH38" s="66"/>
      <c r="NFI38" s="66"/>
      <c r="NFJ38" s="66"/>
      <c r="NFK38" s="66"/>
      <c r="NFL38" s="66"/>
      <c r="NFM38" s="66"/>
      <c r="NFN38" s="66"/>
      <c r="NFO38" s="66"/>
      <c r="NFP38" s="66"/>
      <c r="NFQ38" s="66"/>
      <c r="NFR38" s="66"/>
      <c r="NFS38" s="66"/>
      <c r="NFT38" s="66"/>
      <c r="NFU38" s="66"/>
      <c r="NFV38" s="66"/>
      <c r="NFW38" s="66"/>
      <c r="NFX38" s="66"/>
      <c r="NFY38" s="66"/>
      <c r="NFZ38" s="66"/>
      <c r="NGA38" s="66"/>
      <c r="NGB38" s="66"/>
      <c r="NGC38" s="66"/>
      <c r="NGD38" s="66"/>
      <c r="NGE38" s="66"/>
      <c r="NGF38" s="66"/>
      <c r="NGG38" s="66"/>
      <c r="NGH38" s="66"/>
      <c r="NGI38" s="66"/>
      <c r="NGJ38" s="66"/>
      <c r="NGK38" s="66"/>
      <c r="NGL38" s="66"/>
      <c r="NGM38" s="66"/>
      <c r="NGN38" s="66"/>
      <c r="NGO38" s="66"/>
      <c r="NGP38" s="66"/>
      <c r="NGQ38" s="66"/>
      <c r="NGR38" s="66"/>
      <c r="NGS38" s="66"/>
      <c r="NGT38" s="66"/>
      <c r="NGU38" s="66"/>
      <c r="NGV38" s="66"/>
      <c r="NGW38" s="66"/>
      <c r="NGX38" s="66"/>
      <c r="NGY38" s="66"/>
      <c r="NGZ38" s="66"/>
      <c r="NHA38" s="66"/>
      <c r="NHB38" s="66"/>
      <c r="NHC38" s="66"/>
      <c r="NHD38" s="66"/>
      <c r="NHE38" s="66"/>
      <c r="NHF38" s="66"/>
      <c r="NHG38" s="66"/>
      <c r="NHH38" s="66"/>
      <c r="NHI38" s="66"/>
      <c r="NHJ38" s="66"/>
      <c r="NHK38" s="66"/>
      <c r="NHL38" s="66"/>
      <c r="NHM38" s="66"/>
      <c r="NHN38" s="66"/>
      <c r="NHO38" s="66"/>
      <c r="NHP38" s="66"/>
      <c r="NHQ38" s="66"/>
      <c r="NHR38" s="66"/>
      <c r="NHS38" s="66"/>
      <c r="NHT38" s="66"/>
      <c r="NHU38" s="66"/>
      <c r="NHV38" s="66"/>
      <c r="NHW38" s="66"/>
      <c r="NHX38" s="66"/>
      <c r="NHY38" s="66"/>
      <c r="NHZ38" s="66"/>
      <c r="NIA38" s="66"/>
      <c r="NIB38" s="66"/>
      <c r="NIC38" s="66"/>
      <c r="NID38" s="66"/>
      <c r="NIE38" s="66"/>
      <c r="NIF38" s="66"/>
      <c r="NIG38" s="66"/>
      <c r="NIH38" s="66"/>
      <c r="NII38" s="66"/>
      <c r="NIJ38" s="66"/>
      <c r="NIK38" s="66"/>
      <c r="NIL38" s="66"/>
      <c r="NIM38" s="66"/>
      <c r="NIN38" s="66"/>
      <c r="NIO38" s="66"/>
      <c r="NIP38" s="66"/>
      <c r="NIQ38" s="66"/>
      <c r="NIR38" s="66"/>
      <c r="NIS38" s="66"/>
      <c r="NIT38" s="66"/>
      <c r="NIU38" s="66"/>
      <c r="NIV38" s="66"/>
      <c r="NIW38" s="66"/>
      <c r="NIX38" s="66"/>
      <c r="NIY38" s="66"/>
      <c r="NIZ38" s="66"/>
      <c r="NJA38" s="66"/>
      <c r="NJB38" s="66"/>
      <c r="NJC38" s="66"/>
      <c r="NJD38" s="66"/>
      <c r="NJE38" s="66"/>
      <c r="NJF38" s="66"/>
      <c r="NJG38" s="66"/>
      <c r="NJH38" s="66"/>
      <c r="NJI38" s="66"/>
      <c r="NJJ38" s="66"/>
      <c r="NJK38" s="66"/>
      <c r="NJL38" s="66"/>
      <c r="NJM38" s="66"/>
      <c r="NJN38" s="66"/>
      <c r="NJO38" s="66"/>
      <c r="NJP38" s="66"/>
      <c r="NJQ38" s="66"/>
      <c r="NJR38" s="66"/>
      <c r="NJS38" s="66"/>
      <c r="NJT38" s="66"/>
      <c r="NJU38" s="66"/>
      <c r="NJV38" s="66"/>
      <c r="NJW38" s="66"/>
      <c r="NJX38" s="66"/>
      <c r="NJY38" s="66"/>
      <c r="NJZ38" s="66"/>
      <c r="NKA38" s="66"/>
      <c r="NKB38" s="66"/>
      <c r="NKC38" s="66"/>
      <c r="NKD38" s="66"/>
      <c r="NKE38" s="66"/>
      <c r="NKF38" s="66"/>
      <c r="NKG38" s="66"/>
      <c r="NKH38" s="66"/>
      <c r="NKI38" s="66"/>
      <c r="NKJ38" s="66"/>
      <c r="NKK38" s="66"/>
      <c r="NKL38" s="66"/>
      <c r="NKM38" s="66"/>
      <c r="NKN38" s="66"/>
      <c r="NKO38" s="66"/>
      <c r="NKP38" s="66"/>
      <c r="NKQ38" s="66"/>
      <c r="NKR38" s="66"/>
      <c r="NKS38" s="66"/>
      <c r="NKT38" s="66"/>
      <c r="NKU38" s="66"/>
      <c r="NKV38" s="66"/>
      <c r="NKW38" s="66"/>
      <c r="NKX38" s="66"/>
      <c r="NKY38" s="66"/>
      <c r="NKZ38" s="66"/>
      <c r="NLA38" s="66"/>
      <c r="NLB38" s="66"/>
      <c r="NLC38" s="66"/>
      <c r="NLD38" s="66"/>
      <c r="NLE38" s="66"/>
      <c r="NLF38" s="66"/>
      <c r="NLG38" s="66"/>
      <c r="NLH38" s="66"/>
      <c r="NLI38" s="66"/>
      <c r="NLJ38" s="66"/>
      <c r="NLK38" s="66"/>
      <c r="NLL38" s="66"/>
      <c r="NLM38" s="66"/>
      <c r="NLN38" s="66"/>
      <c r="NLO38" s="66"/>
      <c r="NLP38" s="66"/>
      <c r="NLQ38" s="66"/>
      <c r="NLR38" s="66"/>
      <c r="NLS38" s="66"/>
      <c r="NLT38" s="66"/>
      <c r="NLU38" s="66"/>
      <c r="NLV38" s="66"/>
      <c r="NLW38" s="66"/>
      <c r="NLX38" s="66"/>
      <c r="NLY38" s="66"/>
      <c r="NLZ38" s="66"/>
      <c r="NMA38" s="66"/>
      <c r="NMB38" s="66"/>
      <c r="NMC38" s="66"/>
      <c r="NMD38" s="66"/>
      <c r="NME38" s="66"/>
      <c r="NMF38" s="66"/>
      <c r="NMG38" s="66"/>
      <c r="NMH38" s="66"/>
      <c r="NMI38" s="66"/>
      <c r="NMJ38" s="66"/>
      <c r="NMK38" s="66"/>
      <c r="NML38" s="66"/>
      <c r="NMM38" s="66"/>
      <c r="NMN38" s="66"/>
      <c r="NMO38" s="66"/>
      <c r="NMP38" s="66"/>
      <c r="NMQ38" s="66"/>
      <c r="NMR38" s="66"/>
      <c r="NMS38" s="66"/>
      <c r="NMT38" s="66"/>
      <c r="NMU38" s="66"/>
      <c r="NMV38" s="66"/>
      <c r="NMW38" s="66"/>
      <c r="NMX38" s="66"/>
      <c r="NMY38" s="66"/>
      <c r="NMZ38" s="66"/>
      <c r="NNA38" s="66"/>
      <c r="NNB38" s="66"/>
      <c r="NNC38" s="66"/>
      <c r="NND38" s="66"/>
      <c r="NNE38" s="66"/>
      <c r="NNF38" s="66"/>
      <c r="NNG38" s="66"/>
      <c r="NNH38" s="66"/>
      <c r="NNI38" s="66"/>
      <c r="NNJ38" s="66"/>
      <c r="NNK38" s="66"/>
      <c r="NNL38" s="66"/>
      <c r="NNM38" s="66"/>
      <c r="NNN38" s="66"/>
      <c r="NNO38" s="66"/>
      <c r="NNP38" s="66"/>
      <c r="NNQ38" s="66"/>
      <c r="NNR38" s="66"/>
      <c r="NNS38" s="66"/>
      <c r="NNT38" s="66"/>
      <c r="NNU38" s="66"/>
      <c r="NNV38" s="66"/>
      <c r="NNW38" s="66"/>
      <c r="NNX38" s="66"/>
      <c r="NNY38" s="66"/>
      <c r="NNZ38" s="66"/>
      <c r="NOA38" s="66"/>
      <c r="NOB38" s="66"/>
      <c r="NOC38" s="66"/>
      <c r="NOD38" s="66"/>
      <c r="NOE38" s="66"/>
      <c r="NOF38" s="66"/>
      <c r="NOG38" s="66"/>
      <c r="NOH38" s="66"/>
      <c r="NOI38" s="66"/>
      <c r="NOJ38" s="66"/>
      <c r="NOK38" s="66"/>
      <c r="NOL38" s="66"/>
      <c r="NOM38" s="66"/>
      <c r="NON38" s="66"/>
      <c r="NOO38" s="66"/>
      <c r="NOP38" s="66"/>
      <c r="NOQ38" s="66"/>
      <c r="NOR38" s="66"/>
      <c r="NOS38" s="66"/>
      <c r="NOT38" s="66"/>
      <c r="NOU38" s="66"/>
      <c r="NOV38" s="66"/>
      <c r="NOW38" s="66"/>
      <c r="NOX38" s="66"/>
      <c r="NOY38" s="66"/>
      <c r="NOZ38" s="66"/>
      <c r="NPA38" s="66"/>
      <c r="NPB38" s="66"/>
      <c r="NPC38" s="66"/>
      <c r="NPD38" s="66"/>
      <c r="NPE38" s="66"/>
      <c r="NPF38" s="66"/>
      <c r="NPG38" s="66"/>
      <c r="NPH38" s="66"/>
      <c r="NPI38" s="66"/>
      <c r="NPJ38" s="66"/>
      <c r="NPK38" s="66"/>
      <c r="NPL38" s="66"/>
      <c r="NPM38" s="66"/>
      <c r="NPN38" s="66"/>
      <c r="NPO38" s="66"/>
      <c r="NPP38" s="66"/>
      <c r="NPQ38" s="66"/>
      <c r="NPR38" s="66"/>
      <c r="NPS38" s="66"/>
      <c r="NPT38" s="66"/>
      <c r="NPU38" s="66"/>
      <c r="NPV38" s="66"/>
      <c r="NPW38" s="66"/>
      <c r="NPX38" s="66"/>
      <c r="NPY38" s="66"/>
      <c r="NPZ38" s="66"/>
      <c r="NQA38" s="66"/>
      <c r="NQB38" s="66"/>
      <c r="NQC38" s="66"/>
      <c r="NQD38" s="66"/>
      <c r="NQE38" s="66"/>
      <c r="NQF38" s="66"/>
      <c r="NQG38" s="66"/>
      <c r="NQH38" s="66"/>
      <c r="NQI38" s="66"/>
      <c r="NQJ38" s="66"/>
      <c r="NQK38" s="66"/>
      <c r="NQL38" s="66"/>
      <c r="NQM38" s="66"/>
      <c r="NQN38" s="66"/>
      <c r="NQO38" s="66"/>
      <c r="NQP38" s="66"/>
      <c r="NQQ38" s="66"/>
      <c r="NQR38" s="66"/>
      <c r="NQS38" s="66"/>
      <c r="NQT38" s="66"/>
      <c r="NQU38" s="66"/>
      <c r="NQV38" s="66"/>
      <c r="NQW38" s="66"/>
      <c r="NQX38" s="66"/>
      <c r="NQY38" s="66"/>
      <c r="NQZ38" s="66"/>
      <c r="NRA38" s="66"/>
      <c r="NRB38" s="66"/>
      <c r="NRC38" s="66"/>
      <c r="NRD38" s="66"/>
      <c r="NRE38" s="66"/>
      <c r="NRF38" s="66"/>
      <c r="NRG38" s="66"/>
      <c r="NRH38" s="66"/>
      <c r="NRI38" s="66"/>
      <c r="NRJ38" s="66"/>
      <c r="NRK38" s="66"/>
      <c r="NRL38" s="66"/>
      <c r="NRM38" s="66"/>
      <c r="NRN38" s="66"/>
      <c r="NRO38" s="66"/>
      <c r="NRP38" s="66"/>
      <c r="NRQ38" s="66"/>
      <c r="NRR38" s="66"/>
      <c r="NRS38" s="66"/>
      <c r="NRT38" s="66"/>
      <c r="NRU38" s="66"/>
      <c r="NRV38" s="66"/>
      <c r="NRW38" s="66"/>
      <c r="NRX38" s="66"/>
      <c r="NRY38" s="66"/>
      <c r="NRZ38" s="66"/>
      <c r="NSA38" s="66"/>
      <c r="NSB38" s="66"/>
      <c r="NSC38" s="66"/>
      <c r="NSD38" s="66"/>
      <c r="NSE38" s="66"/>
      <c r="NSF38" s="66"/>
      <c r="NSG38" s="66"/>
      <c r="NSH38" s="66"/>
      <c r="NSI38" s="66"/>
      <c r="NSJ38" s="66"/>
      <c r="NSK38" s="66"/>
      <c r="NSL38" s="66"/>
      <c r="NSM38" s="66"/>
      <c r="NSN38" s="66"/>
      <c r="NSO38" s="66"/>
      <c r="NSP38" s="66"/>
      <c r="NSQ38" s="66"/>
      <c r="NSR38" s="66"/>
      <c r="NSS38" s="66"/>
      <c r="NST38" s="66"/>
      <c r="NSU38" s="66"/>
      <c r="NSV38" s="66"/>
      <c r="NSW38" s="66"/>
      <c r="NSX38" s="66"/>
      <c r="NSY38" s="66"/>
      <c r="NSZ38" s="66"/>
      <c r="NTA38" s="66"/>
      <c r="NTB38" s="66"/>
      <c r="NTC38" s="66"/>
      <c r="NTD38" s="66"/>
      <c r="NTE38" s="66"/>
      <c r="NTF38" s="66"/>
      <c r="NTG38" s="66"/>
      <c r="NTH38" s="66"/>
      <c r="NTI38" s="66"/>
      <c r="NTJ38" s="66"/>
      <c r="NTK38" s="66"/>
      <c r="NTL38" s="66"/>
      <c r="NTM38" s="66"/>
      <c r="NTN38" s="66"/>
      <c r="NTO38" s="66"/>
      <c r="NTP38" s="66"/>
      <c r="NTQ38" s="66"/>
      <c r="NTR38" s="66"/>
      <c r="NTS38" s="66"/>
      <c r="NTT38" s="66"/>
      <c r="NTU38" s="66"/>
      <c r="NTV38" s="66"/>
      <c r="NTW38" s="66"/>
      <c r="NTX38" s="66"/>
      <c r="NTY38" s="66"/>
      <c r="NTZ38" s="66"/>
      <c r="NUA38" s="66"/>
      <c r="NUB38" s="66"/>
      <c r="NUC38" s="66"/>
      <c r="NUD38" s="66"/>
      <c r="NUE38" s="66"/>
      <c r="NUF38" s="66"/>
      <c r="NUG38" s="66"/>
      <c r="NUH38" s="66"/>
      <c r="NUI38" s="66"/>
      <c r="NUJ38" s="66"/>
      <c r="NUK38" s="66"/>
      <c r="NUL38" s="66"/>
      <c r="NUM38" s="66"/>
      <c r="NUN38" s="66"/>
      <c r="NUO38" s="66"/>
      <c r="NUP38" s="66"/>
      <c r="NUQ38" s="66"/>
      <c r="NUR38" s="66"/>
      <c r="NUS38" s="66"/>
      <c r="NUT38" s="66"/>
      <c r="NUU38" s="66"/>
      <c r="NUV38" s="66"/>
      <c r="NUW38" s="66"/>
      <c r="NUX38" s="66"/>
      <c r="NUY38" s="66"/>
      <c r="NUZ38" s="66"/>
      <c r="NVA38" s="66"/>
      <c r="NVB38" s="66"/>
      <c r="NVC38" s="66"/>
      <c r="NVD38" s="66"/>
      <c r="NVE38" s="66"/>
      <c r="NVF38" s="66"/>
      <c r="NVG38" s="66"/>
      <c r="NVH38" s="66"/>
      <c r="NVI38" s="66"/>
      <c r="NVJ38" s="66"/>
      <c r="NVK38" s="66"/>
      <c r="NVL38" s="66"/>
      <c r="NVM38" s="66"/>
      <c r="NVN38" s="66"/>
      <c r="NVO38" s="66"/>
      <c r="NVP38" s="66"/>
      <c r="NVQ38" s="66"/>
      <c r="NVR38" s="66"/>
      <c r="NVS38" s="66"/>
      <c r="NVT38" s="66"/>
      <c r="NVU38" s="66"/>
      <c r="NVV38" s="66"/>
      <c r="NVW38" s="66"/>
      <c r="NVX38" s="66"/>
      <c r="NVY38" s="66"/>
      <c r="NVZ38" s="66"/>
      <c r="NWA38" s="66"/>
      <c r="NWB38" s="66"/>
      <c r="NWC38" s="66"/>
      <c r="NWD38" s="66"/>
      <c r="NWE38" s="66"/>
      <c r="NWF38" s="66"/>
      <c r="NWG38" s="66"/>
      <c r="NWH38" s="66"/>
      <c r="NWI38" s="66"/>
      <c r="NWJ38" s="66"/>
      <c r="NWK38" s="66"/>
      <c r="NWL38" s="66"/>
      <c r="NWM38" s="66"/>
      <c r="NWN38" s="66"/>
      <c r="NWO38" s="66"/>
      <c r="NWP38" s="66"/>
      <c r="NWQ38" s="66"/>
      <c r="NWR38" s="66"/>
      <c r="NWS38" s="66"/>
      <c r="NWT38" s="66"/>
      <c r="NWU38" s="66"/>
      <c r="NWV38" s="66"/>
      <c r="NWW38" s="66"/>
      <c r="NWX38" s="66"/>
      <c r="NWY38" s="66"/>
      <c r="NWZ38" s="66"/>
      <c r="NXA38" s="66"/>
      <c r="NXB38" s="66"/>
      <c r="NXC38" s="66"/>
      <c r="NXD38" s="66"/>
      <c r="NXE38" s="66"/>
      <c r="NXF38" s="66"/>
      <c r="NXG38" s="66"/>
      <c r="NXH38" s="66"/>
      <c r="NXI38" s="66"/>
      <c r="NXJ38" s="66"/>
      <c r="NXK38" s="66"/>
      <c r="NXL38" s="66"/>
      <c r="NXM38" s="66"/>
      <c r="NXN38" s="66"/>
      <c r="NXO38" s="66"/>
      <c r="NXP38" s="66"/>
      <c r="NXQ38" s="66"/>
      <c r="NXR38" s="66"/>
      <c r="NXS38" s="66"/>
      <c r="NXT38" s="66"/>
      <c r="NXU38" s="66"/>
      <c r="NXV38" s="66"/>
      <c r="NXW38" s="66"/>
      <c r="NXX38" s="66"/>
      <c r="NXY38" s="66"/>
      <c r="NXZ38" s="66"/>
      <c r="NYA38" s="66"/>
      <c r="NYB38" s="66"/>
      <c r="NYC38" s="66"/>
      <c r="NYD38" s="66"/>
      <c r="NYE38" s="66"/>
      <c r="NYF38" s="66"/>
      <c r="NYG38" s="66"/>
      <c r="NYH38" s="66"/>
      <c r="NYI38" s="66"/>
      <c r="NYJ38" s="66"/>
      <c r="NYK38" s="66"/>
      <c r="NYL38" s="66"/>
      <c r="NYM38" s="66"/>
      <c r="NYN38" s="66"/>
      <c r="NYO38" s="66"/>
      <c r="NYP38" s="66"/>
      <c r="NYQ38" s="66"/>
      <c r="NYR38" s="66"/>
      <c r="NYS38" s="66"/>
      <c r="NYT38" s="66"/>
      <c r="NYU38" s="66"/>
      <c r="NYV38" s="66"/>
      <c r="NYW38" s="66"/>
      <c r="NYX38" s="66"/>
      <c r="NYY38" s="66"/>
      <c r="NYZ38" s="66"/>
      <c r="NZA38" s="66"/>
      <c r="NZB38" s="66"/>
      <c r="NZC38" s="66"/>
      <c r="NZD38" s="66"/>
      <c r="NZE38" s="66"/>
      <c r="NZF38" s="66"/>
      <c r="NZG38" s="66"/>
      <c r="NZH38" s="66"/>
      <c r="NZI38" s="66"/>
      <c r="NZJ38" s="66"/>
      <c r="NZK38" s="66"/>
      <c r="NZL38" s="66"/>
      <c r="NZM38" s="66"/>
      <c r="NZN38" s="66"/>
      <c r="NZO38" s="66"/>
      <c r="NZP38" s="66"/>
      <c r="NZQ38" s="66"/>
      <c r="NZR38" s="66"/>
      <c r="NZS38" s="66"/>
      <c r="NZT38" s="66"/>
      <c r="NZU38" s="66"/>
      <c r="NZV38" s="66"/>
      <c r="NZW38" s="66"/>
      <c r="NZX38" s="66"/>
      <c r="NZY38" s="66"/>
      <c r="NZZ38" s="66"/>
      <c r="OAA38" s="66"/>
      <c r="OAB38" s="66"/>
      <c r="OAC38" s="66"/>
      <c r="OAD38" s="66"/>
      <c r="OAE38" s="66"/>
      <c r="OAF38" s="66"/>
      <c r="OAG38" s="66"/>
      <c r="OAH38" s="66"/>
      <c r="OAI38" s="66"/>
      <c r="OAJ38" s="66"/>
      <c r="OAK38" s="66"/>
      <c r="OAL38" s="66"/>
      <c r="OAM38" s="66"/>
      <c r="OAN38" s="66"/>
      <c r="OAO38" s="66"/>
      <c r="OAP38" s="66"/>
      <c r="OAQ38" s="66"/>
      <c r="OAR38" s="66"/>
      <c r="OAS38" s="66"/>
      <c r="OAT38" s="66"/>
      <c r="OAU38" s="66"/>
      <c r="OAV38" s="66"/>
      <c r="OAW38" s="66"/>
      <c r="OAX38" s="66"/>
      <c r="OAY38" s="66"/>
      <c r="OAZ38" s="66"/>
      <c r="OBA38" s="66"/>
      <c r="OBB38" s="66"/>
      <c r="OBC38" s="66"/>
      <c r="OBD38" s="66"/>
      <c r="OBE38" s="66"/>
      <c r="OBF38" s="66"/>
      <c r="OBG38" s="66"/>
      <c r="OBH38" s="66"/>
      <c r="OBI38" s="66"/>
      <c r="OBJ38" s="66"/>
      <c r="OBK38" s="66"/>
      <c r="OBL38" s="66"/>
      <c r="OBM38" s="66"/>
      <c r="OBN38" s="66"/>
      <c r="OBO38" s="66"/>
      <c r="OBP38" s="66"/>
      <c r="OBQ38" s="66"/>
      <c r="OBR38" s="66"/>
      <c r="OBS38" s="66"/>
      <c r="OBT38" s="66"/>
      <c r="OBU38" s="66"/>
      <c r="OBV38" s="66"/>
      <c r="OBW38" s="66"/>
      <c r="OBX38" s="66"/>
      <c r="OBY38" s="66"/>
      <c r="OBZ38" s="66"/>
      <c r="OCA38" s="66"/>
      <c r="OCB38" s="66"/>
      <c r="OCC38" s="66"/>
      <c r="OCD38" s="66"/>
      <c r="OCE38" s="66"/>
      <c r="OCF38" s="66"/>
      <c r="OCG38" s="66"/>
      <c r="OCH38" s="66"/>
      <c r="OCI38" s="66"/>
      <c r="OCJ38" s="66"/>
      <c r="OCK38" s="66"/>
      <c r="OCL38" s="66"/>
      <c r="OCM38" s="66"/>
      <c r="OCN38" s="66"/>
      <c r="OCO38" s="66"/>
      <c r="OCP38" s="66"/>
      <c r="OCQ38" s="66"/>
      <c r="OCR38" s="66"/>
      <c r="OCS38" s="66"/>
      <c r="OCT38" s="66"/>
      <c r="OCU38" s="66"/>
      <c r="OCV38" s="66"/>
      <c r="OCW38" s="66"/>
      <c r="OCX38" s="66"/>
      <c r="OCY38" s="66"/>
      <c r="OCZ38" s="66"/>
      <c r="ODA38" s="66"/>
      <c r="ODB38" s="66"/>
      <c r="ODC38" s="66"/>
      <c r="ODD38" s="66"/>
      <c r="ODE38" s="66"/>
      <c r="ODF38" s="66"/>
      <c r="ODG38" s="66"/>
      <c r="ODH38" s="66"/>
      <c r="ODI38" s="66"/>
      <c r="ODJ38" s="66"/>
      <c r="ODK38" s="66"/>
      <c r="ODL38" s="66"/>
      <c r="ODM38" s="66"/>
      <c r="ODN38" s="66"/>
      <c r="ODO38" s="66"/>
      <c r="ODP38" s="66"/>
      <c r="ODQ38" s="66"/>
      <c r="ODR38" s="66"/>
      <c r="ODS38" s="66"/>
      <c r="ODT38" s="66"/>
      <c r="ODU38" s="66"/>
      <c r="ODV38" s="66"/>
      <c r="ODW38" s="66"/>
      <c r="ODX38" s="66"/>
      <c r="ODY38" s="66"/>
      <c r="ODZ38" s="66"/>
      <c r="OEA38" s="66"/>
      <c r="OEB38" s="66"/>
      <c r="OEC38" s="66"/>
      <c r="OED38" s="66"/>
      <c r="OEE38" s="66"/>
      <c r="OEF38" s="66"/>
      <c r="OEG38" s="66"/>
      <c r="OEH38" s="66"/>
      <c r="OEI38" s="66"/>
      <c r="OEJ38" s="66"/>
      <c r="OEK38" s="66"/>
      <c r="OEL38" s="66"/>
      <c r="OEM38" s="66"/>
      <c r="OEN38" s="66"/>
      <c r="OEO38" s="66"/>
      <c r="OEP38" s="66"/>
      <c r="OEQ38" s="66"/>
      <c r="OER38" s="66"/>
      <c r="OES38" s="66"/>
      <c r="OET38" s="66"/>
      <c r="OEU38" s="66"/>
      <c r="OEV38" s="66"/>
      <c r="OEW38" s="66"/>
      <c r="OEX38" s="66"/>
      <c r="OEY38" s="66"/>
      <c r="OEZ38" s="66"/>
      <c r="OFA38" s="66"/>
      <c r="OFB38" s="66"/>
      <c r="OFC38" s="66"/>
      <c r="OFD38" s="66"/>
      <c r="OFE38" s="66"/>
      <c r="OFF38" s="66"/>
      <c r="OFG38" s="66"/>
      <c r="OFH38" s="66"/>
      <c r="OFI38" s="66"/>
      <c r="OFJ38" s="66"/>
      <c r="OFK38" s="66"/>
      <c r="OFL38" s="66"/>
      <c r="OFM38" s="66"/>
      <c r="OFN38" s="66"/>
      <c r="OFO38" s="66"/>
      <c r="OFP38" s="66"/>
      <c r="OFQ38" s="66"/>
      <c r="OFR38" s="66"/>
      <c r="OFS38" s="66"/>
      <c r="OFT38" s="66"/>
      <c r="OFU38" s="66"/>
      <c r="OFV38" s="66"/>
      <c r="OFW38" s="66"/>
      <c r="OFX38" s="66"/>
      <c r="OFY38" s="66"/>
      <c r="OFZ38" s="66"/>
      <c r="OGA38" s="66"/>
      <c r="OGB38" s="66"/>
      <c r="OGC38" s="66"/>
      <c r="OGD38" s="66"/>
      <c r="OGE38" s="66"/>
      <c r="OGF38" s="66"/>
      <c r="OGG38" s="66"/>
      <c r="OGH38" s="66"/>
      <c r="OGI38" s="66"/>
      <c r="OGJ38" s="66"/>
      <c r="OGK38" s="66"/>
      <c r="OGL38" s="66"/>
      <c r="OGM38" s="66"/>
      <c r="OGN38" s="66"/>
      <c r="OGO38" s="66"/>
      <c r="OGP38" s="66"/>
      <c r="OGQ38" s="66"/>
      <c r="OGR38" s="66"/>
      <c r="OGS38" s="66"/>
      <c r="OGT38" s="66"/>
      <c r="OGU38" s="66"/>
      <c r="OGV38" s="66"/>
      <c r="OGW38" s="66"/>
      <c r="OGX38" s="66"/>
      <c r="OGY38" s="66"/>
      <c r="OGZ38" s="66"/>
      <c r="OHA38" s="66"/>
      <c r="OHB38" s="66"/>
      <c r="OHC38" s="66"/>
      <c r="OHD38" s="66"/>
      <c r="OHE38" s="66"/>
      <c r="OHF38" s="66"/>
      <c r="OHG38" s="66"/>
      <c r="OHH38" s="66"/>
      <c r="OHI38" s="66"/>
      <c r="OHJ38" s="66"/>
      <c r="OHK38" s="66"/>
      <c r="OHL38" s="66"/>
      <c r="OHM38" s="66"/>
      <c r="OHN38" s="66"/>
      <c r="OHO38" s="66"/>
      <c r="OHP38" s="66"/>
      <c r="OHQ38" s="66"/>
      <c r="OHR38" s="66"/>
      <c r="OHS38" s="66"/>
      <c r="OHT38" s="66"/>
      <c r="OHU38" s="66"/>
      <c r="OHV38" s="66"/>
      <c r="OHW38" s="66"/>
      <c r="OHX38" s="66"/>
      <c r="OHY38" s="66"/>
      <c r="OHZ38" s="66"/>
      <c r="OIA38" s="66"/>
      <c r="OIB38" s="66"/>
      <c r="OIC38" s="66"/>
      <c r="OID38" s="66"/>
      <c r="OIE38" s="66"/>
      <c r="OIF38" s="66"/>
      <c r="OIG38" s="66"/>
      <c r="OIH38" s="66"/>
      <c r="OII38" s="66"/>
      <c r="OIJ38" s="66"/>
      <c r="OIK38" s="66"/>
      <c r="OIL38" s="66"/>
      <c r="OIM38" s="66"/>
      <c r="OIN38" s="66"/>
      <c r="OIO38" s="66"/>
      <c r="OIP38" s="66"/>
      <c r="OIQ38" s="66"/>
      <c r="OIR38" s="66"/>
      <c r="OIS38" s="66"/>
      <c r="OIT38" s="66"/>
      <c r="OIU38" s="66"/>
      <c r="OIV38" s="66"/>
      <c r="OIW38" s="66"/>
      <c r="OIX38" s="66"/>
      <c r="OIY38" s="66"/>
      <c r="OIZ38" s="66"/>
      <c r="OJA38" s="66"/>
      <c r="OJB38" s="66"/>
      <c r="OJC38" s="66"/>
      <c r="OJD38" s="66"/>
      <c r="OJE38" s="66"/>
      <c r="OJF38" s="66"/>
      <c r="OJG38" s="66"/>
      <c r="OJH38" s="66"/>
      <c r="OJI38" s="66"/>
      <c r="OJJ38" s="66"/>
      <c r="OJK38" s="66"/>
      <c r="OJL38" s="66"/>
      <c r="OJM38" s="66"/>
      <c r="OJN38" s="66"/>
      <c r="OJO38" s="66"/>
      <c r="OJP38" s="66"/>
      <c r="OJQ38" s="66"/>
      <c r="OJR38" s="66"/>
      <c r="OJS38" s="66"/>
      <c r="OJT38" s="66"/>
      <c r="OJU38" s="66"/>
      <c r="OJV38" s="66"/>
      <c r="OJW38" s="66"/>
      <c r="OJX38" s="66"/>
      <c r="OJY38" s="66"/>
      <c r="OJZ38" s="66"/>
      <c r="OKA38" s="66"/>
      <c r="OKB38" s="66"/>
      <c r="OKC38" s="66"/>
      <c r="OKD38" s="66"/>
      <c r="OKE38" s="66"/>
      <c r="OKF38" s="66"/>
      <c r="OKG38" s="66"/>
      <c r="OKH38" s="66"/>
      <c r="OKI38" s="66"/>
      <c r="OKJ38" s="66"/>
      <c r="OKK38" s="66"/>
      <c r="OKL38" s="66"/>
      <c r="OKM38" s="66"/>
      <c r="OKN38" s="66"/>
      <c r="OKO38" s="66"/>
      <c r="OKP38" s="66"/>
      <c r="OKQ38" s="66"/>
      <c r="OKR38" s="66"/>
      <c r="OKS38" s="66"/>
      <c r="OKT38" s="66"/>
      <c r="OKU38" s="66"/>
      <c r="OKV38" s="66"/>
      <c r="OKW38" s="66"/>
      <c r="OKX38" s="66"/>
      <c r="OKY38" s="66"/>
      <c r="OKZ38" s="66"/>
      <c r="OLA38" s="66"/>
      <c r="OLB38" s="66"/>
      <c r="OLC38" s="66"/>
      <c r="OLD38" s="66"/>
      <c r="OLE38" s="66"/>
      <c r="OLF38" s="66"/>
      <c r="OLG38" s="66"/>
      <c r="OLH38" s="66"/>
      <c r="OLI38" s="66"/>
      <c r="OLJ38" s="66"/>
      <c r="OLK38" s="66"/>
      <c r="OLL38" s="66"/>
      <c r="OLM38" s="66"/>
      <c r="OLN38" s="66"/>
      <c r="OLO38" s="66"/>
      <c r="OLP38" s="66"/>
      <c r="OLQ38" s="66"/>
      <c r="OLR38" s="66"/>
      <c r="OLS38" s="66"/>
      <c r="OLT38" s="66"/>
      <c r="OLU38" s="66"/>
      <c r="OLV38" s="66"/>
      <c r="OLW38" s="66"/>
      <c r="OLX38" s="66"/>
      <c r="OLY38" s="66"/>
      <c r="OLZ38" s="66"/>
      <c r="OMA38" s="66"/>
      <c r="OMB38" s="66"/>
      <c r="OMC38" s="66"/>
      <c r="OMD38" s="66"/>
      <c r="OME38" s="66"/>
      <c r="OMF38" s="66"/>
      <c r="OMG38" s="66"/>
      <c r="OMH38" s="66"/>
      <c r="OMI38" s="66"/>
      <c r="OMJ38" s="66"/>
      <c r="OMK38" s="66"/>
      <c r="OML38" s="66"/>
      <c r="OMM38" s="66"/>
      <c r="OMN38" s="66"/>
      <c r="OMO38" s="66"/>
      <c r="OMP38" s="66"/>
      <c r="OMQ38" s="66"/>
      <c r="OMR38" s="66"/>
      <c r="OMS38" s="66"/>
      <c r="OMT38" s="66"/>
      <c r="OMU38" s="66"/>
      <c r="OMV38" s="66"/>
      <c r="OMW38" s="66"/>
      <c r="OMX38" s="66"/>
      <c r="OMY38" s="66"/>
      <c r="OMZ38" s="66"/>
      <c r="ONA38" s="66"/>
      <c r="ONB38" s="66"/>
      <c r="ONC38" s="66"/>
      <c r="OND38" s="66"/>
      <c r="ONE38" s="66"/>
      <c r="ONF38" s="66"/>
      <c r="ONG38" s="66"/>
      <c r="ONH38" s="66"/>
      <c r="ONI38" s="66"/>
      <c r="ONJ38" s="66"/>
      <c r="ONK38" s="66"/>
      <c r="ONL38" s="66"/>
      <c r="ONM38" s="66"/>
      <c r="ONN38" s="66"/>
      <c r="ONO38" s="66"/>
      <c r="ONP38" s="66"/>
      <c r="ONQ38" s="66"/>
      <c r="ONR38" s="66"/>
      <c r="ONS38" s="66"/>
      <c r="ONT38" s="66"/>
      <c r="ONU38" s="66"/>
      <c r="ONV38" s="66"/>
      <c r="ONW38" s="66"/>
      <c r="ONX38" s="66"/>
      <c r="ONY38" s="66"/>
      <c r="ONZ38" s="66"/>
      <c r="OOA38" s="66"/>
      <c r="OOB38" s="66"/>
      <c r="OOC38" s="66"/>
      <c r="OOD38" s="66"/>
      <c r="OOE38" s="66"/>
      <c r="OOF38" s="66"/>
      <c r="OOG38" s="66"/>
      <c r="OOH38" s="66"/>
      <c r="OOI38" s="66"/>
      <c r="OOJ38" s="66"/>
      <c r="OOK38" s="66"/>
      <c r="OOL38" s="66"/>
      <c r="OOM38" s="66"/>
      <c r="OON38" s="66"/>
      <c r="OOO38" s="66"/>
      <c r="OOP38" s="66"/>
      <c r="OOQ38" s="66"/>
      <c r="OOR38" s="66"/>
      <c r="OOS38" s="66"/>
      <c r="OOT38" s="66"/>
      <c r="OOU38" s="66"/>
      <c r="OOV38" s="66"/>
      <c r="OOW38" s="66"/>
      <c r="OOX38" s="66"/>
      <c r="OOY38" s="66"/>
      <c r="OOZ38" s="66"/>
      <c r="OPA38" s="66"/>
      <c r="OPB38" s="66"/>
      <c r="OPC38" s="66"/>
      <c r="OPD38" s="66"/>
      <c r="OPE38" s="66"/>
      <c r="OPF38" s="66"/>
      <c r="OPG38" s="66"/>
      <c r="OPH38" s="66"/>
      <c r="OPI38" s="66"/>
      <c r="OPJ38" s="66"/>
      <c r="OPK38" s="66"/>
      <c r="OPL38" s="66"/>
      <c r="OPM38" s="66"/>
      <c r="OPN38" s="66"/>
      <c r="OPO38" s="66"/>
      <c r="OPP38" s="66"/>
      <c r="OPQ38" s="66"/>
      <c r="OPR38" s="66"/>
      <c r="OPS38" s="66"/>
      <c r="OPT38" s="66"/>
      <c r="OPU38" s="66"/>
      <c r="OPV38" s="66"/>
      <c r="OPW38" s="66"/>
      <c r="OPX38" s="66"/>
      <c r="OPY38" s="66"/>
      <c r="OPZ38" s="66"/>
      <c r="OQA38" s="66"/>
      <c r="OQB38" s="66"/>
      <c r="OQC38" s="66"/>
      <c r="OQD38" s="66"/>
      <c r="OQE38" s="66"/>
      <c r="OQF38" s="66"/>
      <c r="OQG38" s="66"/>
      <c r="OQH38" s="66"/>
      <c r="OQI38" s="66"/>
      <c r="OQJ38" s="66"/>
      <c r="OQK38" s="66"/>
      <c r="OQL38" s="66"/>
      <c r="OQM38" s="66"/>
      <c r="OQN38" s="66"/>
      <c r="OQO38" s="66"/>
      <c r="OQP38" s="66"/>
      <c r="OQQ38" s="66"/>
      <c r="OQR38" s="66"/>
      <c r="OQS38" s="66"/>
      <c r="OQT38" s="66"/>
      <c r="OQU38" s="66"/>
      <c r="OQV38" s="66"/>
      <c r="OQW38" s="66"/>
      <c r="OQX38" s="66"/>
      <c r="OQY38" s="66"/>
      <c r="OQZ38" s="66"/>
      <c r="ORA38" s="66"/>
      <c r="ORB38" s="66"/>
      <c r="ORC38" s="66"/>
      <c r="ORD38" s="66"/>
      <c r="ORE38" s="66"/>
      <c r="ORF38" s="66"/>
      <c r="ORG38" s="66"/>
      <c r="ORH38" s="66"/>
      <c r="ORI38" s="66"/>
      <c r="ORJ38" s="66"/>
      <c r="ORK38" s="66"/>
      <c r="ORL38" s="66"/>
      <c r="ORM38" s="66"/>
      <c r="ORN38" s="66"/>
      <c r="ORO38" s="66"/>
      <c r="ORP38" s="66"/>
      <c r="ORQ38" s="66"/>
      <c r="ORR38" s="66"/>
      <c r="ORS38" s="66"/>
      <c r="ORT38" s="66"/>
      <c r="ORU38" s="66"/>
      <c r="ORV38" s="66"/>
      <c r="ORW38" s="66"/>
      <c r="ORX38" s="66"/>
      <c r="ORY38" s="66"/>
      <c r="ORZ38" s="66"/>
      <c r="OSA38" s="66"/>
      <c r="OSB38" s="66"/>
      <c r="OSC38" s="66"/>
      <c r="OSD38" s="66"/>
      <c r="OSE38" s="66"/>
      <c r="OSF38" s="66"/>
      <c r="OSG38" s="66"/>
      <c r="OSH38" s="66"/>
      <c r="OSI38" s="66"/>
      <c r="OSJ38" s="66"/>
      <c r="OSK38" s="66"/>
      <c r="OSL38" s="66"/>
      <c r="OSM38" s="66"/>
      <c r="OSN38" s="66"/>
      <c r="OSO38" s="66"/>
      <c r="OSP38" s="66"/>
      <c r="OSQ38" s="66"/>
      <c r="OSR38" s="66"/>
      <c r="OSS38" s="66"/>
      <c r="OST38" s="66"/>
      <c r="OSU38" s="66"/>
      <c r="OSV38" s="66"/>
      <c r="OSW38" s="66"/>
      <c r="OSX38" s="66"/>
      <c r="OSY38" s="66"/>
      <c r="OSZ38" s="66"/>
      <c r="OTA38" s="66"/>
      <c r="OTB38" s="66"/>
      <c r="OTC38" s="66"/>
      <c r="OTD38" s="66"/>
      <c r="OTE38" s="66"/>
      <c r="OTF38" s="66"/>
      <c r="OTG38" s="66"/>
      <c r="OTH38" s="66"/>
      <c r="OTI38" s="66"/>
      <c r="OTJ38" s="66"/>
      <c r="OTK38" s="66"/>
      <c r="OTL38" s="66"/>
      <c r="OTM38" s="66"/>
      <c r="OTN38" s="66"/>
      <c r="OTO38" s="66"/>
      <c r="OTP38" s="66"/>
      <c r="OTQ38" s="66"/>
      <c r="OTR38" s="66"/>
      <c r="OTS38" s="66"/>
      <c r="OTT38" s="66"/>
      <c r="OTU38" s="66"/>
      <c r="OTV38" s="66"/>
      <c r="OTW38" s="66"/>
      <c r="OTX38" s="66"/>
      <c r="OTY38" s="66"/>
      <c r="OTZ38" s="66"/>
      <c r="OUA38" s="66"/>
      <c r="OUB38" s="66"/>
      <c r="OUC38" s="66"/>
      <c r="OUD38" s="66"/>
      <c r="OUE38" s="66"/>
      <c r="OUF38" s="66"/>
      <c r="OUG38" s="66"/>
      <c r="OUH38" s="66"/>
      <c r="OUI38" s="66"/>
      <c r="OUJ38" s="66"/>
      <c r="OUK38" s="66"/>
      <c r="OUL38" s="66"/>
      <c r="OUM38" s="66"/>
      <c r="OUN38" s="66"/>
      <c r="OUO38" s="66"/>
      <c r="OUP38" s="66"/>
      <c r="OUQ38" s="66"/>
      <c r="OUR38" s="66"/>
      <c r="OUS38" s="66"/>
      <c r="OUT38" s="66"/>
      <c r="OUU38" s="66"/>
      <c r="OUV38" s="66"/>
      <c r="OUW38" s="66"/>
      <c r="OUX38" s="66"/>
      <c r="OUY38" s="66"/>
      <c r="OUZ38" s="66"/>
      <c r="OVA38" s="66"/>
      <c r="OVB38" s="66"/>
      <c r="OVC38" s="66"/>
      <c r="OVD38" s="66"/>
      <c r="OVE38" s="66"/>
      <c r="OVF38" s="66"/>
      <c r="OVG38" s="66"/>
      <c r="OVH38" s="66"/>
      <c r="OVI38" s="66"/>
      <c r="OVJ38" s="66"/>
      <c r="OVK38" s="66"/>
      <c r="OVL38" s="66"/>
      <c r="OVM38" s="66"/>
      <c r="OVN38" s="66"/>
      <c r="OVO38" s="66"/>
      <c r="OVP38" s="66"/>
      <c r="OVQ38" s="66"/>
      <c r="OVR38" s="66"/>
      <c r="OVS38" s="66"/>
      <c r="OVT38" s="66"/>
      <c r="OVU38" s="66"/>
      <c r="OVV38" s="66"/>
      <c r="OVW38" s="66"/>
      <c r="OVX38" s="66"/>
      <c r="OVY38" s="66"/>
      <c r="OVZ38" s="66"/>
      <c r="OWA38" s="66"/>
      <c r="OWB38" s="66"/>
      <c r="OWC38" s="66"/>
      <c r="OWD38" s="66"/>
      <c r="OWE38" s="66"/>
      <c r="OWF38" s="66"/>
      <c r="OWG38" s="66"/>
      <c r="OWH38" s="66"/>
      <c r="OWI38" s="66"/>
      <c r="OWJ38" s="66"/>
      <c r="OWK38" s="66"/>
      <c r="OWL38" s="66"/>
      <c r="OWM38" s="66"/>
      <c r="OWN38" s="66"/>
      <c r="OWO38" s="66"/>
      <c r="OWP38" s="66"/>
      <c r="OWQ38" s="66"/>
      <c r="OWR38" s="66"/>
      <c r="OWS38" s="66"/>
      <c r="OWT38" s="66"/>
      <c r="OWU38" s="66"/>
      <c r="OWV38" s="66"/>
      <c r="OWW38" s="66"/>
      <c r="OWX38" s="66"/>
      <c r="OWY38" s="66"/>
      <c r="OWZ38" s="66"/>
      <c r="OXA38" s="66"/>
      <c r="OXB38" s="66"/>
      <c r="OXC38" s="66"/>
      <c r="OXD38" s="66"/>
      <c r="OXE38" s="66"/>
      <c r="OXF38" s="66"/>
      <c r="OXG38" s="66"/>
      <c r="OXH38" s="66"/>
      <c r="OXI38" s="66"/>
      <c r="OXJ38" s="66"/>
      <c r="OXK38" s="66"/>
      <c r="OXL38" s="66"/>
      <c r="OXM38" s="66"/>
      <c r="OXN38" s="66"/>
      <c r="OXO38" s="66"/>
      <c r="OXP38" s="66"/>
      <c r="OXQ38" s="66"/>
      <c r="OXR38" s="66"/>
      <c r="OXS38" s="66"/>
      <c r="OXT38" s="66"/>
      <c r="OXU38" s="66"/>
      <c r="OXV38" s="66"/>
      <c r="OXW38" s="66"/>
      <c r="OXX38" s="66"/>
      <c r="OXY38" s="66"/>
      <c r="OXZ38" s="66"/>
      <c r="OYA38" s="66"/>
      <c r="OYB38" s="66"/>
      <c r="OYC38" s="66"/>
      <c r="OYD38" s="66"/>
      <c r="OYE38" s="66"/>
      <c r="OYF38" s="66"/>
      <c r="OYG38" s="66"/>
      <c r="OYH38" s="66"/>
      <c r="OYI38" s="66"/>
      <c r="OYJ38" s="66"/>
      <c r="OYK38" s="66"/>
      <c r="OYL38" s="66"/>
      <c r="OYM38" s="66"/>
      <c r="OYN38" s="66"/>
      <c r="OYO38" s="66"/>
      <c r="OYP38" s="66"/>
      <c r="OYQ38" s="66"/>
      <c r="OYR38" s="66"/>
      <c r="OYS38" s="66"/>
      <c r="OYT38" s="66"/>
      <c r="OYU38" s="66"/>
      <c r="OYV38" s="66"/>
      <c r="OYW38" s="66"/>
      <c r="OYX38" s="66"/>
      <c r="OYY38" s="66"/>
      <c r="OYZ38" s="66"/>
      <c r="OZA38" s="66"/>
      <c r="OZB38" s="66"/>
      <c r="OZC38" s="66"/>
      <c r="OZD38" s="66"/>
      <c r="OZE38" s="66"/>
      <c r="OZF38" s="66"/>
      <c r="OZG38" s="66"/>
      <c r="OZH38" s="66"/>
      <c r="OZI38" s="66"/>
      <c r="OZJ38" s="66"/>
      <c r="OZK38" s="66"/>
      <c r="OZL38" s="66"/>
      <c r="OZM38" s="66"/>
      <c r="OZN38" s="66"/>
      <c r="OZO38" s="66"/>
      <c r="OZP38" s="66"/>
      <c r="OZQ38" s="66"/>
      <c r="OZR38" s="66"/>
      <c r="OZS38" s="66"/>
      <c r="OZT38" s="66"/>
      <c r="OZU38" s="66"/>
      <c r="OZV38" s="66"/>
      <c r="OZW38" s="66"/>
      <c r="OZX38" s="66"/>
      <c r="OZY38" s="66"/>
      <c r="OZZ38" s="66"/>
      <c r="PAA38" s="66"/>
      <c r="PAB38" s="66"/>
      <c r="PAC38" s="66"/>
      <c r="PAD38" s="66"/>
      <c r="PAE38" s="66"/>
      <c r="PAF38" s="66"/>
      <c r="PAG38" s="66"/>
      <c r="PAH38" s="66"/>
      <c r="PAI38" s="66"/>
      <c r="PAJ38" s="66"/>
      <c r="PAK38" s="66"/>
      <c r="PAL38" s="66"/>
      <c r="PAM38" s="66"/>
      <c r="PAN38" s="66"/>
      <c r="PAO38" s="66"/>
      <c r="PAP38" s="66"/>
      <c r="PAQ38" s="66"/>
      <c r="PAR38" s="66"/>
      <c r="PAS38" s="66"/>
      <c r="PAT38" s="66"/>
      <c r="PAU38" s="66"/>
      <c r="PAV38" s="66"/>
      <c r="PAW38" s="66"/>
      <c r="PAX38" s="66"/>
      <c r="PAY38" s="66"/>
      <c r="PAZ38" s="66"/>
      <c r="PBA38" s="66"/>
      <c r="PBB38" s="66"/>
      <c r="PBC38" s="66"/>
      <c r="PBD38" s="66"/>
      <c r="PBE38" s="66"/>
      <c r="PBF38" s="66"/>
      <c r="PBG38" s="66"/>
      <c r="PBH38" s="66"/>
      <c r="PBI38" s="66"/>
      <c r="PBJ38" s="66"/>
      <c r="PBK38" s="66"/>
      <c r="PBL38" s="66"/>
      <c r="PBM38" s="66"/>
      <c r="PBN38" s="66"/>
      <c r="PBO38" s="66"/>
      <c r="PBP38" s="66"/>
      <c r="PBQ38" s="66"/>
      <c r="PBR38" s="66"/>
      <c r="PBS38" s="66"/>
      <c r="PBT38" s="66"/>
      <c r="PBU38" s="66"/>
      <c r="PBV38" s="66"/>
      <c r="PBW38" s="66"/>
      <c r="PBX38" s="66"/>
      <c r="PBY38" s="66"/>
      <c r="PBZ38" s="66"/>
      <c r="PCA38" s="66"/>
      <c r="PCB38" s="66"/>
      <c r="PCC38" s="66"/>
      <c r="PCD38" s="66"/>
      <c r="PCE38" s="66"/>
      <c r="PCF38" s="66"/>
      <c r="PCG38" s="66"/>
      <c r="PCH38" s="66"/>
      <c r="PCI38" s="66"/>
      <c r="PCJ38" s="66"/>
      <c r="PCK38" s="66"/>
      <c r="PCL38" s="66"/>
      <c r="PCM38" s="66"/>
      <c r="PCN38" s="66"/>
      <c r="PCO38" s="66"/>
      <c r="PCP38" s="66"/>
      <c r="PCQ38" s="66"/>
      <c r="PCR38" s="66"/>
      <c r="PCS38" s="66"/>
      <c r="PCT38" s="66"/>
      <c r="PCU38" s="66"/>
      <c r="PCV38" s="66"/>
      <c r="PCW38" s="66"/>
      <c r="PCX38" s="66"/>
      <c r="PCY38" s="66"/>
      <c r="PCZ38" s="66"/>
      <c r="PDA38" s="66"/>
      <c r="PDB38" s="66"/>
      <c r="PDC38" s="66"/>
      <c r="PDD38" s="66"/>
      <c r="PDE38" s="66"/>
      <c r="PDF38" s="66"/>
      <c r="PDG38" s="66"/>
      <c r="PDH38" s="66"/>
      <c r="PDI38" s="66"/>
      <c r="PDJ38" s="66"/>
      <c r="PDK38" s="66"/>
      <c r="PDL38" s="66"/>
      <c r="PDM38" s="66"/>
      <c r="PDN38" s="66"/>
      <c r="PDO38" s="66"/>
      <c r="PDP38" s="66"/>
      <c r="PDQ38" s="66"/>
      <c r="PDR38" s="66"/>
      <c r="PDS38" s="66"/>
      <c r="PDT38" s="66"/>
      <c r="PDU38" s="66"/>
      <c r="PDV38" s="66"/>
      <c r="PDW38" s="66"/>
      <c r="PDX38" s="66"/>
      <c r="PDY38" s="66"/>
      <c r="PDZ38" s="66"/>
      <c r="PEA38" s="66"/>
      <c r="PEB38" s="66"/>
      <c r="PEC38" s="66"/>
      <c r="PED38" s="66"/>
      <c r="PEE38" s="66"/>
      <c r="PEF38" s="66"/>
      <c r="PEG38" s="66"/>
      <c r="PEH38" s="66"/>
      <c r="PEI38" s="66"/>
      <c r="PEJ38" s="66"/>
      <c r="PEK38" s="66"/>
      <c r="PEL38" s="66"/>
      <c r="PEM38" s="66"/>
      <c r="PEN38" s="66"/>
      <c r="PEO38" s="66"/>
      <c r="PEP38" s="66"/>
      <c r="PEQ38" s="66"/>
      <c r="PER38" s="66"/>
      <c r="PES38" s="66"/>
      <c r="PET38" s="66"/>
      <c r="PEU38" s="66"/>
      <c r="PEV38" s="66"/>
      <c r="PEW38" s="66"/>
      <c r="PEX38" s="66"/>
      <c r="PEY38" s="66"/>
      <c r="PEZ38" s="66"/>
      <c r="PFA38" s="66"/>
      <c r="PFB38" s="66"/>
      <c r="PFC38" s="66"/>
      <c r="PFD38" s="66"/>
      <c r="PFE38" s="66"/>
      <c r="PFF38" s="66"/>
      <c r="PFG38" s="66"/>
      <c r="PFH38" s="66"/>
      <c r="PFI38" s="66"/>
      <c r="PFJ38" s="66"/>
      <c r="PFK38" s="66"/>
      <c r="PFL38" s="66"/>
      <c r="PFM38" s="66"/>
      <c r="PFN38" s="66"/>
      <c r="PFO38" s="66"/>
      <c r="PFP38" s="66"/>
      <c r="PFQ38" s="66"/>
      <c r="PFR38" s="66"/>
      <c r="PFS38" s="66"/>
      <c r="PFT38" s="66"/>
      <c r="PFU38" s="66"/>
      <c r="PFV38" s="66"/>
      <c r="PFW38" s="66"/>
      <c r="PFX38" s="66"/>
      <c r="PFY38" s="66"/>
      <c r="PFZ38" s="66"/>
      <c r="PGA38" s="66"/>
      <c r="PGB38" s="66"/>
      <c r="PGC38" s="66"/>
      <c r="PGD38" s="66"/>
      <c r="PGE38" s="66"/>
      <c r="PGF38" s="66"/>
      <c r="PGG38" s="66"/>
      <c r="PGH38" s="66"/>
      <c r="PGI38" s="66"/>
      <c r="PGJ38" s="66"/>
      <c r="PGK38" s="66"/>
      <c r="PGL38" s="66"/>
      <c r="PGM38" s="66"/>
      <c r="PGN38" s="66"/>
      <c r="PGO38" s="66"/>
      <c r="PGP38" s="66"/>
      <c r="PGQ38" s="66"/>
      <c r="PGR38" s="66"/>
      <c r="PGS38" s="66"/>
      <c r="PGT38" s="66"/>
      <c r="PGU38" s="66"/>
      <c r="PGV38" s="66"/>
      <c r="PGW38" s="66"/>
      <c r="PGX38" s="66"/>
      <c r="PGY38" s="66"/>
      <c r="PGZ38" s="66"/>
      <c r="PHA38" s="66"/>
      <c r="PHB38" s="66"/>
      <c r="PHC38" s="66"/>
      <c r="PHD38" s="66"/>
      <c r="PHE38" s="66"/>
      <c r="PHF38" s="66"/>
      <c r="PHG38" s="66"/>
      <c r="PHH38" s="66"/>
      <c r="PHI38" s="66"/>
      <c r="PHJ38" s="66"/>
      <c r="PHK38" s="66"/>
      <c r="PHL38" s="66"/>
      <c r="PHM38" s="66"/>
      <c r="PHN38" s="66"/>
      <c r="PHO38" s="66"/>
      <c r="PHP38" s="66"/>
      <c r="PHQ38" s="66"/>
      <c r="PHR38" s="66"/>
      <c r="PHS38" s="66"/>
      <c r="PHT38" s="66"/>
      <c r="PHU38" s="66"/>
      <c r="PHV38" s="66"/>
      <c r="PHW38" s="66"/>
      <c r="PHX38" s="66"/>
      <c r="PHY38" s="66"/>
      <c r="PHZ38" s="66"/>
      <c r="PIA38" s="66"/>
      <c r="PIB38" s="66"/>
      <c r="PIC38" s="66"/>
      <c r="PID38" s="66"/>
      <c r="PIE38" s="66"/>
      <c r="PIF38" s="66"/>
      <c r="PIG38" s="66"/>
      <c r="PIH38" s="66"/>
      <c r="PII38" s="66"/>
      <c r="PIJ38" s="66"/>
      <c r="PIK38" s="66"/>
      <c r="PIL38" s="66"/>
      <c r="PIM38" s="66"/>
      <c r="PIN38" s="66"/>
      <c r="PIO38" s="66"/>
      <c r="PIP38" s="66"/>
      <c r="PIQ38" s="66"/>
      <c r="PIR38" s="66"/>
      <c r="PIS38" s="66"/>
      <c r="PIT38" s="66"/>
      <c r="PIU38" s="66"/>
      <c r="PIV38" s="66"/>
      <c r="PIW38" s="66"/>
      <c r="PIX38" s="66"/>
      <c r="PIY38" s="66"/>
      <c r="PIZ38" s="66"/>
      <c r="PJA38" s="66"/>
      <c r="PJB38" s="66"/>
      <c r="PJC38" s="66"/>
      <c r="PJD38" s="66"/>
      <c r="PJE38" s="66"/>
      <c r="PJF38" s="66"/>
      <c r="PJG38" s="66"/>
      <c r="PJH38" s="66"/>
      <c r="PJI38" s="66"/>
      <c r="PJJ38" s="66"/>
      <c r="PJK38" s="66"/>
      <c r="PJL38" s="66"/>
      <c r="PJM38" s="66"/>
      <c r="PJN38" s="66"/>
      <c r="PJO38" s="66"/>
      <c r="PJP38" s="66"/>
      <c r="PJQ38" s="66"/>
      <c r="PJR38" s="66"/>
      <c r="PJS38" s="66"/>
      <c r="PJT38" s="66"/>
      <c r="PJU38" s="66"/>
      <c r="PJV38" s="66"/>
      <c r="PJW38" s="66"/>
      <c r="PJX38" s="66"/>
      <c r="PJY38" s="66"/>
      <c r="PJZ38" s="66"/>
      <c r="PKA38" s="66"/>
      <c r="PKB38" s="66"/>
      <c r="PKC38" s="66"/>
      <c r="PKD38" s="66"/>
      <c r="PKE38" s="66"/>
      <c r="PKF38" s="66"/>
      <c r="PKG38" s="66"/>
      <c r="PKH38" s="66"/>
      <c r="PKI38" s="66"/>
      <c r="PKJ38" s="66"/>
      <c r="PKK38" s="66"/>
      <c r="PKL38" s="66"/>
      <c r="PKM38" s="66"/>
      <c r="PKN38" s="66"/>
      <c r="PKO38" s="66"/>
      <c r="PKP38" s="66"/>
      <c r="PKQ38" s="66"/>
      <c r="PKR38" s="66"/>
      <c r="PKS38" s="66"/>
      <c r="PKT38" s="66"/>
      <c r="PKU38" s="66"/>
      <c r="PKV38" s="66"/>
      <c r="PKW38" s="66"/>
      <c r="PKX38" s="66"/>
      <c r="PKY38" s="66"/>
      <c r="PKZ38" s="66"/>
      <c r="PLA38" s="66"/>
      <c r="PLB38" s="66"/>
      <c r="PLC38" s="66"/>
      <c r="PLD38" s="66"/>
      <c r="PLE38" s="66"/>
      <c r="PLF38" s="66"/>
      <c r="PLG38" s="66"/>
      <c r="PLH38" s="66"/>
      <c r="PLI38" s="66"/>
      <c r="PLJ38" s="66"/>
      <c r="PLK38" s="66"/>
      <c r="PLL38" s="66"/>
      <c r="PLM38" s="66"/>
      <c r="PLN38" s="66"/>
      <c r="PLO38" s="66"/>
      <c r="PLP38" s="66"/>
      <c r="PLQ38" s="66"/>
      <c r="PLR38" s="66"/>
      <c r="PLS38" s="66"/>
      <c r="PLT38" s="66"/>
      <c r="PLU38" s="66"/>
      <c r="PLV38" s="66"/>
      <c r="PLW38" s="66"/>
      <c r="PLX38" s="66"/>
      <c r="PLY38" s="66"/>
      <c r="PLZ38" s="66"/>
      <c r="PMA38" s="66"/>
      <c r="PMB38" s="66"/>
      <c r="PMC38" s="66"/>
      <c r="PMD38" s="66"/>
      <c r="PME38" s="66"/>
      <c r="PMF38" s="66"/>
      <c r="PMG38" s="66"/>
      <c r="PMH38" s="66"/>
      <c r="PMI38" s="66"/>
      <c r="PMJ38" s="66"/>
      <c r="PMK38" s="66"/>
      <c r="PML38" s="66"/>
      <c r="PMM38" s="66"/>
      <c r="PMN38" s="66"/>
      <c r="PMO38" s="66"/>
      <c r="PMP38" s="66"/>
      <c r="PMQ38" s="66"/>
      <c r="PMR38" s="66"/>
      <c r="PMS38" s="66"/>
      <c r="PMT38" s="66"/>
      <c r="PMU38" s="66"/>
      <c r="PMV38" s="66"/>
      <c r="PMW38" s="66"/>
      <c r="PMX38" s="66"/>
      <c r="PMY38" s="66"/>
      <c r="PMZ38" s="66"/>
      <c r="PNA38" s="66"/>
      <c r="PNB38" s="66"/>
      <c r="PNC38" s="66"/>
      <c r="PND38" s="66"/>
      <c r="PNE38" s="66"/>
      <c r="PNF38" s="66"/>
      <c r="PNG38" s="66"/>
      <c r="PNH38" s="66"/>
      <c r="PNI38" s="66"/>
      <c r="PNJ38" s="66"/>
      <c r="PNK38" s="66"/>
      <c r="PNL38" s="66"/>
      <c r="PNM38" s="66"/>
      <c r="PNN38" s="66"/>
      <c r="PNO38" s="66"/>
      <c r="PNP38" s="66"/>
      <c r="PNQ38" s="66"/>
      <c r="PNR38" s="66"/>
      <c r="PNS38" s="66"/>
      <c r="PNT38" s="66"/>
      <c r="PNU38" s="66"/>
      <c r="PNV38" s="66"/>
      <c r="PNW38" s="66"/>
      <c r="PNX38" s="66"/>
      <c r="PNY38" s="66"/>
      <c r="PNZ38" s="66"/>
      <c r="POA38" s="66"/>
      <c r="POB38" s="66"/>
      <c r="POC38" s="66"/>
      <c r="POD38" s="66"/>
      <c r="POE38" s="66"/>
      <c r="POF38" s="66"/>
      <c r="POG38" s="66"/>
      <c r="POH38" s="66"/>
      <c r="POI38" s="66"/>
      <c r="POJ38" s="66"/>
      <c r="POK38" s="66"/>
      <c r="POL38" s="66"/>
      <c r="POM38" s="66"/>
      <c r="PON38" s="66"/>
      <c r="POO38" s="66"/>
      <c r="POP38" s="66"/>
      <c r="POQ38" s="66"/>
      <c r="POR38" s="66"/>
      <c r="POS38" s="66"/>
      <c r="POT38" s="66"/>
      <c r="POU38" s="66"/>
      <c r="POV38" s="66"/>
      <c r="POW38" s="66"/>
      <c r="POX38" s="66"/>
      <c r="POY38" s="66"/>
      <c r="POZ38" s="66"/>
      <c r="PPA38" s="66"/>
      <c r="PPB38" s="66"/>
      <c r="PPC38" s="66"/>
      <c r="PPD38" s="66"/>
      <c r="PPE38" s="66"/>
      <c r="PPF38" s="66"/>
      <c r="PPG38" s="66"/>
      <c r="PPH38" s="66"/>
      <c r="PPI38" s="66"/>
      <c r="PPJ38" s="66"/>
      <c r="PPK38" s="66"/>
      <c r="PPL38" s="66"/>
      <c r="PPM38" s="66"/>
      <c r="PPN38" s="66"/>
      <c r="PPO38" s="66"/>
      <c r="PPP38" s="66"/>
      <c r="PPQ38" s="66"/>
      <c r="PPR38" s="66"/>
      <c r="PPS38" s="66"/>
      <c r="PPT38" s="66"/>
      <c r="PPU38" s="66"/>
      <c r="PPV38" s="66"/>
      <c r="PPW38" s="66"/>
      <c r="PPX38" s="66"/>
      <c r="PPY38" s="66"/>
      <c r="PPZ38" s="66"/>
      <c r="PQA38" s="66"/>
      <c r="PQB38" s="66"/>
      <c r="PQC38" s="66"/>
      <c r="PQD38" s="66"/>
      <c r="PQE38" s="66"/>
      <c r="PQF38" s="66"/>
      <c r="PQG38" s="66"/>
      <c r="PQH38" s="66"/>
      <c r="PQI38" s="66"/>
      <c r="PQJ38" s="66"/>
      <c r="PQK38" s="66"/>
      <c r="PQL38" s="66"/>
      <c r="PQM38" s="66"/>
      <c r="PQN38" s="66"/>
      <c r="PQO38" s="66"/>
      <c r="PQP38" s="66"/>
      <c r="PQQ38" s="66"/>
      <c r="PQR38" s="66"/>
      <c r="PQS38" s="66"/>
      <c r="PQT38" s="66"/>
      <c r="PQU38" s="66"/>
      <c r="PQV38" s="66"/>
      <c r="PQW38" s="66"/>
      <c r="PQX38" s="66"/>
      <c r="PQY38" s="66"/>
      <c r="PQZ38" s="66"/>
      <c r="PRA38" s="66"/>
      <c r="PRB38" s="66"/>
      <c r="PRC38" s="66"/>
      <c r="PRD38" s="66"/>
      <c r="PRE38" s="66"/>
      <c r="PRF38" s="66"/>
      <c r="PRG38" s="66"/>
      <c r="PRH38" s="66"/>
      <c r="PRI38" s="66"/>
      <c r="PRJ38" s="66"/>
      <c r="PRK38" s="66"/>
      <c r="PRL38" s="66"/>
      <c r="PRM38" s="66"/>
      <c r="PRN38" s="66"/>
      <c r="PRO38" s="66"/>
      <c r="PRP38" s="66"/>
      <c r="PRQ38" s="66"/>
      <c r="PRR38" s="66"/>
      <c r="PRS38" s="66"/>
      <c r="PRT38" s="66"/>
      <c r="PRU38" s="66"/>
      <c r="PRV38" s="66"/>
      <c r="PRW38" s="66"/>
      <c r="PRX38" s="66"/>
      <c r="PRY38" s="66"/>
      <c r="PRZ38" s="66"/>
      <c r="PSA38" s="66"/>
      <c r="PSB38" s="66"/>
      <c r="PSC38" s="66"/>
      <c r="PSD38" s="66"/>
      <c r="PSE38" s="66"/>
      <c r="PSF38" s="66"/>
      <c r="PSG38" s="66"/>
      <c r="PSH38" s="66"/>
      <c r="PSI38" s="66"/>
      <c r="PSJ38" s="66"/>
      <c r="PSK38" s="66"/>
      <c r="PSL38" s="66"/>
      <c r="PSM38" s="66"/>
      <c r="PSN38" s="66"/>
      <c r="PSO38" s="66"/>
      <c r="PSP38" s="66"/>
      <c r="PSQ38" s="66"/>
      <c r="PSR38" s="66"/>
      <c r="PSS38" s="66"/>
      <c r="PST38" s="66"/>
      <c r="PSU38" s="66"/>
      <c r="PSV38" s="66"/>
      <c r="PSW38" s="66"/>
      <c r="PSX38" s="66"/>
      <c r="PSY38" s="66"/>
      <c r="PSZ38" s="66"/>
      <c r="PTA38" s="66"/>
      <c r="PTB38" s="66"/>
      <c r="PTC38" s="66"/>
      <c r="PTD38" s="66"/>
      <c r="PTE38" s="66"/>
      <c r="PTF38" s="66"/>
      <c r="PTG38" s="66"/>
      <c r="PTH38" s="66"/>
      <c r="PTI38" s="66"/>
      <c r="PTJ38" s="66"/>
      <c r="PTK38" s="66"/>
      <c r="PTL38" s="66"/>
      <c r="PTM38" s="66"/>
      <c r="PTN38" s="66"/>
      <c r="PTO38" s="66"/>
      <c r="PTP38" s="66"/>
      <c r="PTQ38" s="66"/>
      <c r="PTR38" s="66"/>
      <c r="PTS38" s="66"/>
      <c r="PTT38" s="66"/>
      <c r="PTU38" s="66"/>
      <c r="PTV38" s="66"/>
      <c r="PTW38" s="66"/>
      <c r="PTX38" s="66"/>
      <c r="PTY38" s="66"/>
      <c r="PTZ38" s="66"/>
      <c r="PUA38" s="66"/>
      <c r="PUB38" s="66"/>
      <c r="PUC38" s="66"/>
      <c r="PUD38" s="66"/>
      <c r="PUE38" s="66"/>
      <c r="PUF38" s="66"/>
      <c r="PUG38" s="66"/>
      <c r="PUH38" s="66"/>
      <c r="PUI38" s="66"/>
      <c r="PUJ38" s="66"/>
      <c r="PUK38" s="66"/>
      <c r="PUL38" s="66"/>
      <c r="PUM38" s="66"/>
      <c r="PUN38" s="66"/>
      <c r="PUO38" s="66"/>
      <c r="PUP38" s="66"/>
      <c r="PUQ38" s="66"/>
      <c r="PUR38" s="66"/>
      <c r="PUS38" s="66"/>
      <c r="PUT38" s="66"/>
      <c r="PUU38" s="66"/>
      <c r="PUV38" s="66"/>
      <c r="PUW38" s="66"/>
      <c r="PUX38" s="66"/>
      <c r="PUY38" s="66"/>
      <c r="PUZ38" s="66"/>
      <c r="PVA38" s="66"/>
      <c r="PVB38" s="66"/>
      <c r="PVC38" s="66"/>
      <c r="PVD38" s="66"/>
      <c r="PVE38" s="66"/>
      <c r="PVF38" s="66"/>
      <c r="PVG38" s="66"/>
      <c r="PVH38" s="66"/>
      <c r="PVI38" s="66"/>
      <c r="PVJ38" s="66"/>
      <c r="PVK38" s="66"/>
      <c r="PVL38" s="66"/>
      <c r="PVM38" s="66"/>
      <c r="PVN38" s="66"/>
      <c r="PVO38" s="66"/>
      <c r="PVP38" s="66"/>
      <c r="PVQ38" s="66"/>
      <c r="PVR38" s="66"/>
      <c r="PVS38" s="66"/>
      <c r="PVT38" s="66"/>
      <c r="PVU38" s="66"/>
      <c r="PVV38" s="66"/>
      <c r="PVW38" s="66"/>
      <c r="PVX38" s="66"/>
      <c r="PVY38" s="66"/>
      <c r="PVZ38" s="66"/>
      <c r="PWA38" s="66"/>
      <c r="PWB38" s="66"/>
      <c r="PWC38" s="66"/>
      <c r="PWD38" s="66"/>
      <c r="PWE38" s="66"/>
      <c r="PWF38" s="66"/>
      <c r="PWG38" s="66"/>
      <c r="PWH38" s="66"/>
      <c r="PWI38" s="66"/>
      <c r="PWJ38" s="66"/>
      <c r="PWK38" s="66"/>
      <c r="PWL38" s="66"/>
      <c r="PWM38" s="66"/>
      <c r="PWN38" s="66"/>
      <c r="PWO38" s="66"/>
      <c r="PWP38" s="66"/>
      <c r="PWQ38" s="66"/>
      <c r="PWR38" s="66"/>
      <c r="PWS38" s="66"/>
      <c r="PWT38" s="66"/>
      <c r="PWU38" s="66"/>
      <c r="PWV38" s="66"/>
      <c r="PWW38" s="66"/>
      <c r="PWX38" s="66"/>
      <c r="PWY38" s="66"/>
      <c r="PWZ38" s="66"/>
      <c r="PXA38" s="66"/>
      <c r="PXB38" s="66"/>
      <c r="PXC38" s="66"/>
      <c r="PXD38" s="66"/>
      <c r="PXE38" s="66"/>
      <c r="PXF38" s="66"/>
      <c r="PXG38" s="66"/>
      <c r="PXH38" s="66"/>
      <c r="PXI38" s="66"/>
      <c r="PXJ38" s="66"/>
      <c r="PXK38" s="66"/>
      <c r="PXL38" s="66"/>
      <c r="PXM38" s="66"/>
      <c r="PXN38" s="66"/>
      <c r="PXO38" s="66"/>
      <c r="PXP38" s="66"/>
      <c r="PXQ38" s="66"/>
      <c r="PXR38" s="66"/>
      <c r="PXS38" s="66"/>
      <c r="PXT38" s="66"/>
      <c r="PXU38" s="66"/>
      <c r="PXV38" s="66"/>
      <c r="PXW38" s="66"/>
      <c r="PXX38" s="66"/>
      <c r="PXY38" s="66"/>
      <c r="PXZ38" s="66"/>
      <c r="PYA38" s="66"/>
      <c r="PYB38" s="66"/>
      <c r="PYC38" s="66"/>
      <c r="PYD38" s="66"/>
      <c r="PYE38" s="66"/>
      <c r="PYF38" s="66"/>
      <c r="PYG38" s="66"/>
      <c r="PYH38" s="66"/>
      <c r="PYI38" s="66"/>
      <c r="PYJ38" s="66"/>
      <c r="PYK38" s="66"/>
      <c r="PYL38" s="66"/>
      <c r="PYM38" s="66"/>
      <c r="PYN38" s="66"/>
      <c r="PYO38" s="66"/>
      <c r="PYP38" s="66"/>
      <c r="PYQ38" s="66"/>
      <c r="PYR38" s="66"/>
      <c r="PYS38" s="66"/>
      <c r="PYT38" s="66"/>
      <c r="PYU38" s="66"/>
      <c r="PYV38" s="66"/>
      <c r="PYW38" s="66"/>
      <c r="PYX38" s="66"/>
      <c r="PYY38" s="66"/>
      <c r="PYZ38" s="66"/>
      <c r="PZA38" s="66"/>
      <c r="PZB38" s="66"/>
      <c r="PZC38" s="66"/>
      <c r="PZD38" s="66"/>
      <c r="PZE38" s="66"/>
      <c r="PZF38" s="66"/>
      <c r="PZG38" s="66"/>
      <c r="PZH38" s="66"/>
      <c r="PZI38" s="66"/>
      <c r="PZJ38" s="66"/>
      <c r="PZK38" s="66"/>
      <c r="PZL38" s="66"/>
      <c r="PZM38" s="66"/>
      <c r="PZN38" s="66"/>
      <c r="PZO38" s="66"/>
      <c r="PZP38" s="66"/>
      <c r="PZQ38" s="66"/>
      <c r="PZR38" s="66"/>
      <c r="PZS38" s="66"/>
      <c r="PZT38" s="66"/>
      <c r="PZU38" s="66"/>
      <c r="PZV38" s="66"/>
      <c r="PZW38" s="66"/>
      <c r="PZX38" s="66"/>
      <c r="PZY38" s="66"/>
      <c r="PZZ38" s="66"/>
      <c r="QAA38" s="66"/>
      <c r="QAB38" s="66"/>
      <c r="QAC38" s="66"/>
      <c r="QAD38" s="66"/>
      <c r="QAE38" s="66"/>
      <c r="QAF38" s="66"/>
      <c r="QAG38" s="66"/>
      <c r="QAH38" s="66"/>
      <c r="QAI38" s="66"/>
      <c r="QAJ38" s="66"/>
      <c r="QAK38" s="66"/>
      <c r="QAL38" s="66"/>
      <c r="QAM38" s="66"/>
      <c r="QAN38" s="66"/>
      <c r="QAO38" s="66"/>
      <c r="QAP38" s="66"/>
      <c r="QAQ38" s="66"/>
      <c r="QAR38" s="66"/>
      <c r="QAS38" s="66"/>
      <c r="QAT38" s="66"/>
      <c r="QAU38" s="66"/>
      <c r="QAV38" s="66"/>
      <c r="QAW38" s="66"/>
      <c r="QAX38" s="66"/>
      <c r="QAY38" s="66"/>
      <c r="QAZ38" s="66"/>
      <c r="QBA38" s="66"/>
      <c r="QBB38" s="66"/>
      <c r="QBC38" s="66"/>
      <c r="QBD38" s="66"/>
      <c r="QBE38" s="66"/>
      <c r="QBF38" s="66"/>
      <c r="QBG38" s="66"/>
      <c r="QBH38" s="66"/>
      <c r="QBI38" s="66"/>
      <c r="QBJ38" s="66"/>
      <c r="QBK38" s="66"/>
      <c r="QBL38" s="66"/>
      <c r="QBM38" s="66"/>
      <c r="QBN38" s="66"/>
      <c r="QBO38" s="66"/>
      <c r="QBP38" s="66"/>
      <c r="QBQ38" s="66"/>
      <c r="QBR38" s="66"/>
      <c r="QBS38" s="66"/>
      <c r="QBT38" s="66"/>
      <c r="QBU38" s="66"/>
      <c r="QBV38" s="66"/>
      <c r="QBW38" s="66"/>
      <c r="QBX38" s="66"/>
      <c r="QBY38" s="66"/>
      <c r="QBZ38" s="66"/>
      <c r="QCA38" s="66"/>
      <c r="QCB38" s="66"/>
      <c r="QCC38" s="66"/>
      <c r="QCD38" s="66"/>
      <c r="QCE38" s="66"/>
      <c r="QCF38" s="66"/>
      <c r="QCG38" s="66"/>
      <c r="QCH38" s="66"/>
      <c r="QCI38" s="66"/>
      <c r="QCJ38" s="66"/>
      <c r="QCK38" s="66"/>
      <c r="QCL38" s="66"/>
      <c r="QCM38" s="66"/>
      <c r="QCN38" s="66"/>
      <c r="QCO38" s="66"/>
      <c r="QCP38" s="66"/>
      <c r="QCQ38" s="66"/>
      <c r="QCR38" s="66"/>
      <c r="QCS38" s="66"/>
      <c r="QCT38" s="66"/>
      <c r="QCU38" s="66"/>
      <c r="QCV38" s="66"/>
      <c r="QCW38" s="66"/>
      <c r="QCX38" s="66"/>
      <c r="QCY38" s="66"/>
      <c r="QCZ38" s="66"/>
      <c r="QDA38" s="66"/>
      <c r="QDB38" s="66"/>
      <c r="QDC38" s="66"/>
      <c r="QDD38" s="66"/>
      <c r="QDE38" s="66"/>
      <c r="QDF38" s="66"/>
      <c r="QDG38" s="66"/>
      <c r="QDH38" s="66"/>
      <c r="QDI38" s="66"/>
      <c r="QDJ38" s="66"/>
      <c r="QDK38" s="66"/>
      <c r="QDL38" s="66"/>
      <c r="QDM38" s="66"/>
      <c r="QDN38" s="66"/>
      <c r="QDO38" s="66"/>
      <c r="QDP38" s="66"/>
      <c r="QDQ38" s="66"/>
      <c r="QDR38" s="66"/>
      <c r="QDS38" s="66"/>
      <c r="QDT38" s="66"/>
      <c r="QDU38" s="66"/>
      <c r="QDV38" s="66"/>
      <c r="QDW38" s="66"/>
      <c r="QDX38" s="66"/>
      <c r="QDY38" s="66"/>
      <c r="QDZ38" s="66"/>
      <c r="QEA38" s="66"/>
      <c r="QEB38" s="66"/>
      <c r="QEC38" s="66"/>
      <c r="QED38" s="66"/>
      <c r="QEE38" s="66"/>
      <c r="QEF38" s="66"/>
      <c r="QEG38" s="66"/>
      <c r="QEH38" s="66"/>
      <c r="QEI38" s="66"/>
      <c r="QEJ38" s="66"/>
      <c r="QEK38" s="66"/>
      <c r="QEL38" s="66"/>
      <c r="QEM38" s="66"/>
      <c r="QEN38" s="66"/>
      <c r="QEO38" s="66"/>
      <c r="QEP38" s="66"/>
      <c r="QEQ38" s="66"/>
      <c r="QER38" s="66"/>
      <c r="QES38" s="66"/>
      <c r="QET38" s="66"/>
      <c r="QEU38" s="66"/>
      <c r="QEV38" s="66"/>
      <c r="QEW38" s="66"/>
      <c r="QEX38" s="66"/>
      <c r="QEY38" s="66"/>
      <c r="QEZ38" s="66"/>
      <c r="QFA38" s="66"/>
      <c r="QFB38" s="66"/>
      <c r="QFC38" s="66"/>
      <c r="QFD38" s="66"/>
      <c r="QFE38" s="66"/>
      <c r="QFF38" s="66"/>
      <c r="QFG38" s="66"/>
      <c r="QFH38" s="66"/>
      <c r="QFI38" s="66"/>
      <c r="QFJ38" s="66"/>
      <c r="QFK38" s="66"/>
      <c r="QFL38" s="66"/>
      <c r="QFM38" s="66"/>
      <c r="QFN38" s="66"/>
      <c r="QFO38" s="66"/>
      <c r="QFP38" s="66"/>
      <c r="QFQ38" s="66"/>
      <c r="QFR38" s="66"/>
      <c r="QFS38" s="66"/>
      <c r="QFT38" s="66"/>
      <c r="QFU38" s="66"/>
      <c r="QFV38" s="66"/>
      <c r="QFW38" s="66"/>
      <c r="QFX38" s="66"/>
      <c r="QFY38" s="66"/>
      <c r="QFZ38" s="66"/>
      <c r="QGA38" s="66"/>
      <c r="QGB38" s="66"/>
      <c r="QGC38" s="66"/>
      <c r="QGD38" s="66"/>
      <c r="QGE38" s="66"/>
      <c r="QGF38" s="66"/>
      <c r="QGG38" s="66"/>
      <c r="QGH38" s="66"/>
      <c r="QGI38" s="66"/>
      <c r="QGJ38" s="66"/>
      <c r="QGK38" s="66"/>
      <c r="QGL38" s="66"/>
      <c r="QGM38" s="66"/>
      <c r="QGN38" s="66"/>
      <c r="QGO38" s="66"/>
      <c r="QGP38" s="66"/>
      <c r="QGQ38" s="66"/>
      <c r="QGR38" s="66"/>
      <c r="QGS38" s="66"/>
      <c r="QGT38" s="66"/>
      <c r="QGU38" s="66"/>
      <c r="QGV38" s="66"/>
      <c r="QGW38" s="66"/>
      <c r="QGX38" s="66"/>
      <c r="QGY38" s="66"/>
      <c r="QGZ38" s="66"/>
      <c r="QHA38" s="66"/>
      <c r="QHB38" s="66"/>
      <c r="QHC38" s="66"/>
      <c r="QHD38" s="66"/>
      <c r="QHE38" s="66"/>
      <c r="QHF38" s="66"/>
      <c r="QHG38" s="66"/>
      <c r="QHH38" s="66"/>
      <c r="QHI38" s="66"/>
      <c r="QHJ38" s="66"/>
      <c r="QHK38" s="66"/>
      <c r="QHL38" s="66"/>
      <c r="QHM38" s="66"/>
      <c r="QHN38" s="66"/>
      <c r="QHO38" s="66"/>
      <c r="QHP38" s="66"/>
      <c r="QHQ38" s="66"/>
      <c r="QHR38" s="66"/>
      <c r="QHS38" s="66"/>
      <c r="QHT38" s="66"/>
      <c r="QHU38" s="66"/>
      <c r="QHV38" s="66"/>
      <c r="QHW38" s="66"/>
      <c r="QHX38" s="66"/>
      <c r="QHY38" s="66"/>
      <c r="QHZ38" s="66"/>
      <c r="QIA38" s="66"/>
      <c r="QIB38" s="66"/>
      <c r="QIC38" s="66"/>
      <c r="QID38" s="66"/>
      <c r="QIE38" s="66"/>
      <c r="QIF38" s="66"/>
      <c r="QIG38" s="66"/>
      <c r="QIH38" s="66"/>
      <c r="QII38" s="66"/>
      <c r="QIJ38" s="66"/>
      <c r="QIK38" s="66"/>
      <c r="QIL38" s="66"/>
      <c r="QIM38" s="66"/>
      <c r="QIN38" s="66"/>
      <c r="QIO38" s="66"/>
      <c r="QIP38" s="66"/>
      <c r="QIQ38" s="66"/>
      <c r="QIR38" s="66"/>
      <c r="QIS38" s="66"/>
      <c r="QIT38" s="66"/>
      <c r="QIU38" s="66"/>
      <c r="QIV38" s="66"/>
      <c r="QIW38" s="66"/>
      <c r="QIX38" s="66"/>
      <c r="QIY38" s="66"/>
      <c r="QIZ38" s="66"/>
      <c r="QJA38" s="66"/>
      <c r="QJB38" s="66"/>
      <c r="QJC38" s="66"/>
      <c r="QJD38" s="66"/>
      <c r="QJE38" s="66"/>
      <c r="QJF38" s="66"/>
      <c r="QJG38" s="66"/>
      <c r="QJH38" s="66"/>
      <c r="QJI38" s="66"/>
      <c r="QJJ38" s="66"/>
      <c r="QJK38" s="66"/>
      <c r="QJL38" s="66"/>
      <c r="QJM38" s="66"/>
      <c r="QJN38" s="66"/>
      <c r="QJO38" s="66"/>
      <c r="QJP38" s="66"/>
      <c r="QJQ38" s="66"/>
      <c r="QJR38" s="66"/>
      <c r="QJS38" s="66"/>
      <c r="QJT38" s="66"/>
      <c r="QJU38" s="66"/>
      <c r="QJV38" s="66"/>
      <c r="QJW38" s="66"/>
      <c r="QJX38" s="66"/>
      <c r="QJY38" s="66"/>
      <c r="QJZ38" s="66"/>
      <c r="QKA38" s="66"/>
      <c r="QKB38" s="66"/>
      <c r="QKC38" s="66"/>
      <c r="QKD38" s="66"/>
      <c r="QKE38" s="66"/>
      <c r="QKF38" s="66"/>
      <c r="QKG38" s="66"/>
      <c r="QKH38" s="66"/>
      <c r="QKI38" s="66"/>
      <c r="QKJ38" s="66"/>
      <c r="QKK38" s="66"/>
      <c r="QKL38" s="66"/>
      <c r="QKM38" s="66"/>
      <c r="QKN38" s="66"/>
      <c r="QKO38" s="66"/>
      <c r="QKP38" s="66"/>
      <c r="QKQ38" s="66"/>
      <c r="QKR38" s="66"/>
      <c r="QKS38" s="66"/>
      <c r="QKT38" s="66"/>
      <c r="QKU38" s="66"/>
      <c r="QKV38" s="66"/>
      <c r="QKW38" s="66"/>
      <c r="QKX38" s="66"/>
      <c r="QKY38" s="66"/>
      <c r="QKZ38" s="66"/>
      <c r="QLA38" s="66"/>
      <c r="QLB38" s="66"/>
      <c r="QLC38" s="66"/>
      <c r="QLD38" s="66"/>
      <c r="QLE38" s="66"/>
      <c r="QLF38" s="66"/>
      <c r="QLG38" s="66"/>
      <c r="QLH38" s="66"/>
      <c r="QLI38" s="66"/>
      <c r="QLJ38" s="66"/>
      <c r="QLK38" s="66"/>
      <c r="QLL38" s="66"/>
      <c r="QLM38" s="66"/>
      <c r="QLN38" s="66"/>
      <c r="QLO38" s="66"/>
      <c r="QLP38" s="66"/>
      <c r="QLQ38" s="66"/>
      <c r="QLR38" s="66"/>
      <c r="QLS38" s="66"/>
      <c r="QLT38" s="66"/>
      <c r="QLU38" s="66"/>
      <c r="QLV38" s="66"/>
      <c r="QLW38" s="66"/>
      <c r="QLX38" s="66"/>
      <c r="QLY38" s="66"/>
      <c r="QLZ38" s="66"/>
      <c r="QMA38" s="66"/>
      <c r="QMB38" s="66"/>
      <c r="QMC38" s="66"/>
      <c r="QMD38" s="66"/>
      <c r="QME38" s="66"/>
      <c r="QMF38" s="66"/>
      <c r="QMG38" s="66"/>
      <c r="QMH38" s="66"/>
      <c r="QMI38" s="66"/>
      <c r="QMJ38" s="66"/>
      <c r="QMK38" s="66"/>
      <c r="QML38" s="66"/>
      <c r="QMM38" s="66"/>
      <c r="QMN38" s="66"/>
      <c r="QMO38" s="66"/>
      <c r="QMP38" s="66"/>
      <c r="QMQ38" s="66"/>
      <c r="QMR38" s="66"/>
      <c r="QMS38" s="66"/>
      <c r="QMT38" s="66"/>
      <c r="QMU38" s="66"/>
      <c r="QMV38" s="66"/>
      <c r="QMW38" s="66"/>
      <c r="QMX38" s="66"/>
      <c r="QMY38" s="66"/>
      <c r="QMZ38" s="66"/>
      <c r="QNA38" s="66"/>
      <c r="QNB38" s="66"/>
      <c r="QNC38" s="66"/>
      <c r="QND38" s="66"/>
      <c r="QNE38" s="66"/>
      <c r="QNF38" s="66"/>
      <c r="QNG38" s="66"/>
      <c r="QNH38" s="66"/>
      <c r="QNI38" s="66"/>
      <c r="QNJ38" s="66"/>
      <c r="QNK38" s="66"/>
      <c r="QNL38" s="66"/>
      <c r="QNM38" s="66"/>
      <c r="QNN38" s="66"/>
      <c r="QNO38" s="66"/>
      <c r="QNP38" s="66"/>
      <c r="QNQ38" s="66"/>
      <c r="QNR38" s="66"/>
      <c r="QNS38" s="66"/>
      <c r="QNT38" s="66"/>
      <c r="QNU38" s="66"/>
      <c r="QNV38" s="66"/>
      <c r="QNW38" s="66"/>
      <c r="QNX38" s="66"/>
      <c r="QNY38" s="66"/>
      <c r="QNZ38" s="66"/>
      <c r="QOA38" s="66"/>
      <c r="QOB38" s="66"/>
      <c r="QOC38" s="66"/>
      <c r="QOD38" s="66"/>
      <c r="QOE38" s="66"/>
      <c r="QOF38" s="66"/>
      <c r="QOG38" s="66"/>
      <c r="QOH38" s="66"/>
      <c r="QOI38" s="66"/>
      <c r="QOJ38" s="66"/>
      <c r="QOK38" s="66"/>
      <c r="QOL38" s="66"/>
      <c r="QOM38" s="66"/>
      <c r="QON38" s="66"/>
      <c r="QOO38" s="66"/>
      <c r="QOP38" s="66"/>
      <c r="QOQ38" s="66"/>
      <c r="QOR38" s="66"/>
      <c r="QOS38" s="66"/>
      <c r="QOT38" s="66"/>
      <c r="QOU38" s="66"/>
      <c r="QOV38" s="66"/>
      <c r="QOW38" s="66"/>
      <c r="QOX38" s="66"/>
      <c r="QOY38" s="66"/>
      <c r="QOZ38" s="66"/>
      <c r="QPA38" s="66"/>
      <c r="QPB38" s="66"/>
      <c r="QPC38" s="66"/>
      <c r="QPD38" s="66"/>
      <c r="QPE38" s="66"/>
      <c r="QPF38" s="66"/>
      <c r="QPG38" s="66"/>
      <c r="QPH38" s="66"/>
      <c r="QPI38" s="66"/>
      <c r="QPJ38" s="66"/>
      <c r="QPK38" s="66"/>
      <c r="QPL38" s="66"/>
      <c r="QPM38" s="66"/>
      <c r="QPN38" s="66"/>
      <c r="QPO38" s="66"/>
      <c r="QPP38" s="66"/>
      <c r="QPQ38" s="66"/>
      <c r="QPR38" s="66"/>
      <c r="QPS38" s="66"/>
      <c r="QPT38" s="66"/>
      <c r="QPU38" s="66"/>
      <c r="QPV38" s="66"/>
      <c r="QPW38" s="66"/>
      <c r="QPX38" s="66"/>
      <c r="QPY38" s="66"/>
      <c r="QPZ38" s="66"/>
      <c r="QQA38" s="66"/>
      <c r="QQB38" s="66"/>
      <c r="QQC38" s="66"/>
      <c r="QQD38" s="66"/>
      <c r="QQE38" s="66"/>
      <c r="QQF38" s="66"/>
      <c r="QQG38" s="66"/>
      <c r="QQH38" s="66"/>
      <c r="QQI38" s="66"/>
      <c r="QQJ38" s="66"/>
      <c r="QQK38" s="66"/>
      <c r="QQL38" s="66"/>
      <c r="QQM38" s="66"/>
      <c r="QQN38" s="66"/>
      <c r="QQO38" s="66"/>
      <c r="QQP38" s="66"/>
      <c r="QQQ38" s="66"/>
      <c r="QQR38" s="66"/>
      <c r="QQS38" s="66"/>
      <c r="QQT38" s="66"/>
      <c r="QQU38" s="66"/>
      <c r="QQV38" s="66"/>
      <c r="QQW38" s="66"/>
      <c r="QQX38" s="66"/>
      <c r="QQY38" s="66"/>
      <c r="QQZ38" s="66"/>
      <c r="QRA38" s="66"/>
      <c r="QRB38" s="66"/>
      <c r="QRC38" s="66"/>
      <c r="QRD38" s="66"/>
      <c r="QRE38" s="66"/>
      <c r="QRF38" s="66"/>
      <c r="QRG38" s="66"/>
      <c r="QRH38" s="66"/>
      <c r="QRI38" s="66"/>
      <c r="QRJ38" s="66"/>
      <c r="QRK38" s="66"/>
      <c r="QRL38" s="66"/>
      <c r="QRM38" s="66"/>
      <c r="QRN38" s="66"/>
      <c r="QRO38" s="66"/>
      <c r="QRP38" s="66"/>
      <c r="QRQ38" s="66"/>
      <c r="QRR38" s="66"/>
      <c r="QRS38" s="66"/>
      <c r="QRT38" s="66"/>
      <c r="QRU38" s="66"/>
      <c r="QRV38" s="66"/>
      <c r="QRW38" s="66"/>
      <c r="QRX38" s="66"/>
      <c r="QRY38" s="66"/>
      <c r="QRZ38" s="66"/>
      <c r="QSA38" s="66"/>
      <c r="QSB38" s="66"/>
      <c r="QSC38" s="66"/>
      <c r="QSD38" s="66"/>
      <c r="QSE38" s="66"/>
      <c r="QSF38" s="66"/>
      <c r="QSG38" s="66"/>
      <c r="QSH38" s="66"/>
      <c r="QSI38" s="66"/>
      <c r="QSJ38" s="66"/>
      <c r="QSK38" s="66"/>
      <c r="QSL38" s="66"/>
      <c r="QSM38" s="66"/>
      <c r="QSN38" s="66"/>
      <c r="QSO38" s="66"/>
      <c r="QSP38" s="66"/>
      <c r="QSQ38" s="66"/>
      <c r="QSR38" s="66"/>
      <c r="QSS38" s="66"/>
      <c r="QST38" s="66"/>
      <c r="QSU38" s="66"/>
      <c r="QSV38" s="66"/>
      <c r="QSW38" s="66"/>
      <c r="QSX38" s="66"/>
      <c r="QSY38" s="66"/>
      <c r="QSZ38" s="66"/>
      <c r="QTA38" s="66"/>
      <c r="QTB38" s="66"/>
      <c r="QTC38" s="66"/>
      <c r="QTD38" s="66"/>
      <c r="QTE38" s="66"/>
      <c r="QTF38" s="66"/>
      <c r="QTG38" s="66"/>
      <c r="QTH38" s="66"/>
      <c r="QTI38" s="66"/>
      <c r="QTJ38" s="66"/>
      <c r="QTK38" s="66"/>
      <c r="QTL38" s="66"/>
      <c r="QTM38" s="66"/>
      <c r="QTN38" s="66"/>
      <c r="QTO38" s="66"/>
      <c r="QTP38" s="66"/>
      <c r="QTQ38" s="66"/>
      <c r="QTR38" s="66"/>
      <c r="QTS38" s="66"/>
      <c r="QTT38" s="66"/>
      <c r="QTU38" s="66"/>
      <c r="QTV38" s="66"/>
      <c r="QTW38" s="66"/>
      <c r="QTX38" s="66"/>
      <c r="QTY38" s="66"/>
      <c r="QTZ38" s="66"/>
      <c r="QUA38" s="66"/>
      <c r="QUB38" s="66"/>
      <c r="QUC38" s="66"/>
      <c r="QUD38" s="66"/>
      <c r="QUE38" s="66"/>
      <c r="QUF38" s="66"/>
      <c r="QUG38" s="66"/>
      <c r="QUH38" s="66"/>
      <c r="QUI38" s="66"/>
      <c r="QUJ38" s="66"/>
      <c r="QUK38" s="66"/>
      <c r="QUL38" s="66"/>
      <c r="QUM38" s="66"/>
      <c r="QUN38" s="66"/>
      <c r="QUO38" s="66"/>
      <c r="QUP38" s="66"/>
      <c r="QUQ38" s="66"/>
      <c r="QUR38" s="66"/>
      <c r="QUS38" s="66"/>
      <c r="QUT38" s="66"/>
      <c r="QUU38" s="66"/>
      <c r="QUV38" s="66"/>
      <c r="QUW38" s="66"/>
      <c r="QUX38" s="66"/>
      <c r="QUY38" s="66"/>
      <c r="QUZ38" s="66"/>
      <c r="QVA38" s="66"/>
      <c r="QVB38" s="66"/>
      <c r="QVC38" s="66"/>
      <c r="QVD38" s="66"/>
      <c r="QVE38" s="66"/>
      <c r="QVF38" s="66"/>
      <c r="QVG38" s="66"/>
      <c r="QVH38" s="66"/>
      <c r="QVI38" s="66"/>
      <c r="QVJ38" s="66"/>
      <c r="QVK38" s="66"/>
      <c r="QVL38" s="66"/>
      <c r="QVM38" s="66"/>
      <c r="QVN38" s="66"/>
      <c r="QVO38" s="66"/>
      <c r="QVP38" s="66"/>
      <c r="QVQ38" s="66"/>
      <c r="QVR38" s="66"/>
      <c r="QVS38" s="66"/>
      <c r="QVT38" s="66"/>
      <c r="QVU38" s="66"/>
      <c r="QVV38" s="66"/>
      <c r="QVW38" s="66"/>
      <c r="QVX38" s="66"/>
      <c r="QVY38" s="66"/>
      <c r="QVZ38" s="66"/>
      <c r="QWA38" s="66"/>
      <c r="QWB38" s="66"/>
      <c r="QWC38" s="66"/>
      <c r="QWD38" s="66"/>
      <c r="QWE38" s="66"/>
      <c r="QWF38" s="66"/>
      <c r="QWG38" s="66"/>
      <c r="QWH38" s="66"/>
      <c r="QWI38" s="66"/>
      <c r="QWJ38" s="66"/>
      <c r="QWK38" s="66"/>
      <c r="QWL38" s="66"/>
      <c r="QWM38" s="66"/>
      <c r="QWN38" s="66"/>
      <c r="QWO38" s="66"/>
      <c r="QWP38" s="66"/>
      <c r="QWQ38" s="66"/>
      <c r="QWR38" s="66"/>
      <c r="QWS38" s="66"/>
      <c r="QWT38" s="66"/>
      <c r="QWU38" s="66"/>
      <c r="QWV38" s="66"/>
      <c r="QWW38" s="66"/>
      <c r="QWX38" s="66"/>
      <c r="QWY38" s="66"/>
      <c r="QWZ38" s="66"/>
      <c r="QXA38" s="66"/>
      <c r="QXB38" s="66"/>
      <c r="QXC38" s="66"/>
      <c r="QXD38" s="66"/>
      <c r="QXE38" s="66"/>
      <c r="QXF38" s="66"/>
      <c r="QXG38" s="66"/>
      <c r="QXH38" s="66"/>
      <c r="QXI38" s="66"/>
      <c r="QXJ38" s="66"/>
      <c r="QXK38" s="66"/>
      <c r="QXL38" s="66"/>
      <c r="QXM38" s="66"/>
      <c r="QXN38" s="66"/>
      <c r="QXO38" s="66"/>
      <c r="QXP38" s="66"/>
      <c r="QXQ38" s="66"/>
      <c r="QXR38" s="66"/>
      <c r="QXS38" s="66"/>
      <c r="QXT38" s="66"/>
      <c r="QXU38" s="66"/>
      <c r="QXV38" s="66"/>
      <c r="QXW38" s="66"/>
      <c r="QXX38" s="66"/>
      <c r="QXY38" s="66"/>
      <c r="QXZ38" s="66"/>
      <c r="QYA38" s="66"/>
      <c r="QYB38" s="66"/>
      <c r="QYC38" s="66"/>
      <c r="QYD38" s="66"/>
      <c r="QYE38" s="66"/>
      <c r="QYF38" s="66"/>
      <c r="QYG38" s="66"/>
      <c r="QYH38" s="66"/>
      <c r="QYI38" s="66"/>
      <c r="QYJ38" s="66"/>
      <c r="QYK38" s="66"/>
      <c r="QYL38" s="66"/>
      <c r="QYM38" s="66"/>
      <c r="QYN38" s="66"/>
      <c r="QYO38" s="66"/>
      <c r="QYP38" s="66"/>
      <c r="QYQ38" s="66"/>
      <c r="QYR38" s="66"/>
      <c r="QYS38" s="66"/>
      <c r="QYT38" s="66"/>
      <c r="QYU38" s="66"/>
      <c r="QYV38" s="66"/>
      <c r="QYW38" s="66"/>
      <c r="QYX38" s="66"/>
      <c r="QYY38" s="66"/>
      <c r="QYZ38" s="66"/>
      <c r="QZA38" s="66"/>
      <c r="QZB38" s="66"/>
      <c r="QZC38" s="66"/>
      <c r="QZD38" s="66"/>
      <c r="QZE38" s="66"/>
      <c r="QZF38" s="66"/>
      <c r="QZG38" s="66"/>
      <c r="QZH38" s="66"/>
      <c r="QZI38" s="66"/>
      <c r="QZJ38" s="66"/>
      <c r="QZK38" s="66"/>
      <c r="QZL38" s="66"/>
      <c r="QZM38" s="66"/>
      <c r="QZN38" s="66"/>
      <c r="QZO38" s="66"/>
      <c r="QZP38" s="66"/>
      <c r="QZQ38" s="66"/>
      <c r="QZR38" s="66"/>
      <c r="QZS38" s="66"/>
      <c r="QZT38" s="66"/>
      <c r="QZU38" s="66"/>
      <c r="QZV38" s="66"/>
      <c r="QZW38" s="66"/>
      <c r="QZX38" s="66"/>
      <c r="QZY38" s="66"/>
      <c r="QZZ38" s="66"/>
      <c r="RAA38" s="66"/>
      <c r="RAB38" s="66"/>
      <c r="RAC38" s="66"/>
      <c r="RAD38" s="66"/>
      <c r="RAE38" s="66"/>
      <c r="RAF38" s="66"/>
      <c r="RAG38" s="66"/>
      <c r="RAH38" s="66"/>
      <c r="RAI38" s="66"/>
      <c r="RAJ38" s="66"/>
      <c r="RAK38" s="66"/>
      <c r="RAL38" s="66"/>
      <c r="RAM38" s="66"/>
      <c r="RAN38" s="66"/>
      <c r="RAO38" s="66"/>
      <c r="RAP38" s="66"/>
      <c r="RAQ38" s="66"/>
      <c r="RAR38" s="66"/>
      <c r="RAS38" s="66"/>
      <c r="RAT38" s="66"/>
      <c r="RAU38" s="66"/>
      <c r="RAV38" s="66"/>
      <c r="RAW38" s="66"/>
      <c r="RAX38" s="66"/>
      <c r="RAY38" s="66"/>
      <c r="RAZ38" s="66"/>
      <c r="RBA38" s="66"/>
      <c r="RBB38" s="66"/>
      <c r="RBC38" s="66"/>
      <c r="RBD38" s="66"/>
      <c r="RBE38" s="66"/>
      <c r="RBF38" s="66"/>
      <c r="RBG38" s="66"/>
      <c r="RBH38" s="66"/>
      <c r="RBI38" s="66"/>
      <c r="RBJ38" s="66"/>
      <c r="RBK38" s="66"/>
      <c r="RBL38" s="66"/>
      <c r="RBM38" s="66"/>
      <c r="RBN38" s="66"/>
      <c r="RBO38" s="66"/>
      <c r="RBP38" s="66"/>
      <c r="RBQ38" s="66"/>
      <c r="RBR38" s="66"/>
      <c r="RBS38" s="66"/>
      <c r="RBT38" s="66"/>
      <c r="RBU38" s="66"/>
      <c r="RBV38" s="66"/>
      <c r="RBW38" s="66"/>
      <c r="RBX38" s="66"/>
      <c r="RBY38" s="66"/>
      <c r="RBZ38" s="66"/>
      <c r="RCA38" s="66"/>
      <c r="RCB38" s="66"/>
      <c r="RCC38" s="66"/>
      <c r="RCD38" s="66"/>
      <c r="RCE38" s="66"/>
      <c r="RCF38" s="66"/>
      <c r="RCG38" s="66"/>
      <c r="RCH38" s="66"/>
      <c r="RCI38" s="66"/>
      <c r="RCJ38" s="66"/>
      <c r="RCK38" s="66"/>
      <c r="RCL38" s="66"/>
      <c r="RCM38" s="66"/>
      <c r="RCN38" s="66"/>
      <c r="RCO38" s="66"/>
      <c r="RCP38" s="66"/>
      <c r="RCQ38" s="66"/>
      <c r="RCR38" s="66"/>
      <c r="RCS38" s="66"/>
      <c r="RCT38" s="66"/>
      <c r="RCU38" s="66"/>
      <c r="RCV38" s="66"/>
      <c r="RCW38" s="66"/>
      <c r="RCX38" s="66"/>
      <c r="RCY38" s="66"/>
      <c r="RCZ38" s="66"/>
      <c r="RDA38" s="66"/>
      <c r="RDB38" s="66"/>
      <c r="RDC38" s="66"/>
      <c r="RDD38" s="66"/>
      <c r="RDE38" s="66"/>
      <c r="RDF38" s="66"/>
      <c r="RDG38" s="66"/>
      <c r="RDH38" s="66"/>
      <c r="RDI38" s="66"/>
      <c r="RDJ38" s="66"/>
      <c r="RDK38" s="66"/>
      <c r="RDL38" s="66"/>
      <c r="RDM38" s="66"/>
      <c r="RDN38" s="66"/>
      <c r="RDO38" s="66"/>
      <c r="RDP38" s="66"/>
      <c r="RDQ38" s="66"/>
      <c r="RDR38" s="66"/>
      <c r="RDS38" s="66"/>
      <c r="RDT38" s="66"/>
      <c r="RDU38" s="66"/>
      <c r="RDV38" s="66"/>
      <c r="RDW38" s="66"/>
      <c r="RDX38" s="66"/>
      <c r="RDY38" s="66"/>
      <c r="RDZ38" s="66"/>
      <c r="REA38" s="66"/>
      <c r="REB38" s="66"/>
      <c r="REC38" s="66"/>
      <c r="RED38" s="66"/>
      <c r="REE38" s="66"/>
      <c r="REF38" s="66"/>
      <c r="REG38" s="66"/>
      <c r="REH38" s="66"/>
      <c r="REI38" s="66"/>
      <c r="REJ38" s="66"/>
      <c r="REK38" s="66"/>
      <c r="REL38" s="66"/>
      <c r="REM38" s="66"/>
      <c r="REN38" s="66"/>
      <c r="REO38" s="66"/>
      <c r="REP38" s="66"/>
      <c r="REQ38" s="66"/>
      <c r="RER38" s="66"/>
      <c r="RES38" s="66"/>
      <c r="RET38" s="66"/>
      <c r="REU38" s="66"/>
      <c r="REV38" s="66"/>
      <c r="REW38" s="66"/>
      <c r="REX38" s="66"/>
      <c r="REY38" s="66"/>
      <c r="REZ38" s="66"/>
      <c r="RFA38" s="66"/>
      <c r="RFB38" s="66"/>
      <c r="RFC38" s="66"/>
      <c r="RFD38" s="66"/>
      <c r="RFE38" s="66"/>
      <c r="RFF38" s="66"/>
      <c r="RFG38" s="66"/>
      <c r="RFH38" s="66"/>
      <c r="RFI38" s="66"/>
      <c r="RFJ38" s="66"/>
      <c r="RFK38" s="66"/>
      <c r="RFL38" s="66"/>
      <c r="RFM38" s="66"/>
      <c r="RFN38" s="66"/>
      <c r="RFO38" s="66"/>
      <c r="RFP38" s="66"/>
      <c r="RFQ38" s="66"/>
      <c r="RFR38" s="66"/>
      <c r="RFS38" s="66"/>
      <c r="RFT38" s="66"/>
      <c r="RFU38" s="66"/>
      <c r="RFV38" s="66"/>
      <c r="RFW38" s="66"/>
      <c r="RFX38" s="66"/>
      <c r="RFY38" s="66"/>
      <c r="RFZ38" s="66"/>
      <c r="RGA38" s="66"/>
      <c r="RGB38" s="66"/>
      <c r="RGC38" s="66"/>
      <c r="RGD38" s="66"/>
      <c r="RGE38" s="66"/>
      <c r="RGF38" s="66"/>
      <c r="RGG38" s="66"/>
      <c r="RGH38" s="66"/>
      <c r="RGI38" s="66"/>
      <c r="RGJ38" s="66"/>
      <c r="RGK38" s="66"/>
      <c r="RGL38" s="66"/>
      <c r="RGM38" s="66"/>
      <c r="RGN38" s="66"/>
      <c r="RGO38" s="66"/>
      <c r="RGP38" s="66"/>
      <c r="RGQ38" s="66"/>
      <c r="RGR38" s="66"/>
      <c r="RGS38" s="66"/>
      <c r="RGT38" s="66"/>
      <c r="RGU38" s="66"/>
      <c r="RGV38" s="66"/>
      <c r="RGW38" s="66"/>
      <c r="RGX38" s="66"/>
      <c r="RGY38" s="66"/>
      <c r="RGZ38" s="66"/>
      <c r="RHA38" s="66"/>
      <c r="RHB38" s="66"/>
      <c r="RHC38" s="66"/>
      <c r="RHD38" s="66"/>
      <c r="RHE38" s="66"/>
      <c r="RHF38" s="66"/>
      <c r="RHG38" s="66"/>
      <c r="RHH38" s="66"/>
      <c r="RHI38" s="66"/>
      <c r="RHJ38" s="66"/>
      <c r="RHK38" s="66"/>
      <c r="RHL38" s="66"/>
      <c r="RHM38" s="66"/>
      <c r="RHN38" s="66"/>
      <c r="RHO38" s="66"/>
      <c r="RHP38" s="66"/>
      <c r="RHQ38" s="66"/>
      <c r="RHR38" s="66"/>
      <c r="RHS38" s="66"/>
      <c r="RHT38" s="66"/>
      <c r="RHU38" s="66"/>
      <c r="RHV38" s="66"/>
      <c r="RHW38" s="66"/>
      <c r="RHX38" s="66"/>
      <c r="RHY38" s="66"/>
      <c r="RHZ38" s="66"/>
      <c r="RIA38" s="66"/>
      <c r="RIB38" s="66"/>
      <c r="RIC38" s="66"/>
      <c r="RID38" s="66"/>
      <c r="RIE38" s="66"/>
      <c r="RIF38" s="66"/>
      <c r="RIG38" s="66"/>
      <c r="RIH38" s="66"/>
      <c r="RII38" s="66"/>
      <c r="RIJ38" s="66"/>
      <c r="RIK38" s="66"/>
      <c r="RIL38" s="66"/>
      <c r="RIM38" s="66"/>
      <c r="RIN38" s="66"/>
      <c r="RIO38" s="66"/>
      <c r="RIP38" s="66"/>
      <c r="RIQ38" s="66"/>
      <c r="RIR38" s="66"/>
      <c r="RIS38" s="66"/>
      <c r="RIT38" s="66"/>
      <c r="RIU38" s="66"/>
      <c r="RIV38" s="66"/>
      <c r="RIW38" s="66"/>
      <c r="RIX38" s="66"/>
      <c r="RIY38" s="66"/>
      <c r="RIZ38" s="66"/>
      <c r="RJA38" s="66"/>
      <c r="RJB38" s="66"/>
      <c r="RJC38" s="66"/>
      <c r="RJD38" s="66"/>
      <c r="RJE38" s="66"/>
      <c r="RJF38" s="66"/>
      <c r="RJG38" s="66"/>
      <c r="RJH38" s="66"/>
      <c r="RJI38" s="66"/>
      <c r="RJJ38" s="66"/>
      <c r="RJK38" s="66"/>
      <c r="RJL38" s="66"/>
      <c r="RJM38" s="66"/>
      <c r="RJN38" s="66"/>
      <c r="RJO38" s="66"/>
      <c r="RJP38" s="66"/>
      <c r="RJQ38" s="66"/>
      <c r="RJR38" s="66"/>
      <c r="RJS38" s="66"/>
      <c r="RJT38" s="66"/>
      <c r="RJU38" s="66"/>
      <c r="RJV38" s="66"/>
      <c r="RJW38" s="66"/>
      <c r="RJX38" s="66"/>
      <c r="RJY38" s="66"/>
      <c r="RJZ38" s="66"/>
      <c r="RKA38" s="66"/>
      <c r="RKB38" s="66"/>
      <c r="RKC38" s="66"/>
      <c r="RKD38" s="66"/>
      <c r="RKE38" s="66"/>
      <c r="RKF38" s="66"/>
      <c r="RKG38" s="66"/>
      <c r="RKH38" s="66"/>
      <c r="RKI38" s="66"/>
      <c r="RKJ38" s="66"/>
      <c r="RKK38" s="66"/>
      <c r="RKL38" s="66"/>
      <c r="RKM38" s="66"/>
      <c r="RKN38" s="66"/>
      <c r="RKO38" s="66"/>
      <c r="RKP38" s="66"/>
      <c r="RKQ38" s="66"/>
      <c r="RKR38" s="66"/>
      <c r="RKS38" s="66"/>
      <c r="RKT38" s="66"/>
      <c r="RKU38" s="66"/>
      <c r="RKV38" s="66"/>
      <c r="RKW38" s="66"/>
      <c r="RKX38" s="66"/>
      <c r="RKY38" s="66"/>
      <c r="RKZ38" s="66"/>
      <c r="RLA38" s="66"/>
      <c r="RLB38" s="66"/>
      <c r="RLC38" s="66"/>
      <c r="RLD38" s="66"/>
      <c r="RLE38" s="66"/>
      <c r="RLF38" s="66"/>
      <c r="RLG38" s="66"/>
      <c r="RLH38" s="66"/>
      <c r="RLI38" s="66"/>
      <c r="RLJ38" s="66"/>
      <c r="RLK38" s="66"/>
      <c r="RLL38" s="66"/>
      <c r="RLM38" s="66"/>
      <c r="RLN38" s="66"/>
      <c r="RLO38" s="66"/>
      <c r="RLP38" s="66"/>
      <c r="RLQ38" s="66"/>
      <c r="RLR38" s="66"/>
      <c r="RLS38" s="66"/>
      <c r="RLT38" s="66"/>
      <c r="RLU38" s="66"/>
      <c r="RLV38" s="66"/>
      <c r="RLW38" s="66"/>
      <c r="RLX38" s="66"/>
      <c r="RLY38" s="66"/>
      <c r="RLZ38" s="66"/>
      <c r="RMA38" s="66"/>
      <c r="RMB38" s="66"/>
      <c r="RMC38" s="66"/>
      <c r="RMD38" s="66"/>
      <c r="RME38" s="66"/>
      <c r="RMF38" s="66"/>
      <c r="RMG38" s="66"/>
      <c r="RMH38" s="66"/>
      <c r="RMI38" s="66"/>
      <c r="RMJ38" s="66"/>
      <c r="RMK38" s="66"/>
      <c r="RML38" s="66"/>
      <c r="RMM38" s="66"/>
      <c r="RMN38" s="66"/>
      <c r="RMO38" s="66"/>
      <c r="RMP38" s="66"/>
      <c r="RMQ38" s="66"/>
      <c r="RMR38" s="66"/>
      <c r="RMS38" s="66"/>
      <c r="RMT38" s="66"/>
      <c r="RMU38" s="66"/>
      <c r="RMV38" s="66"/>
      <c r="RMW38" s="66"/>
      <c r="RMX38" s="66"/>
      <c r="RMY38" s="66"/>
      <c r="RMZ38" s="66"/>
      <c r="RNA38" s="66"/>
      <c r="RNB38" s="66"/>
      <c r="RNC38" s="66"/>
      <c r="RND38" s="66"/>
      <c r="RNE38" s="66"/>
      <c r="RNF38" s="66"/>
      <c r="RNG38" s="66"/>
      <c r="RNH38" s="66"/>
      <c r="RNI38" s="66"/>
      <c r="RNJ38" s="66"/>
      <c r="RNK38" s="66"/>
      <c r="RNL38" s="66"/>
      <c r="RNM38" s="66"/>
      <c r="RNN38" s="66"/>
      <c r="RNO38" s="66"/>
      <c r="RNP38" s="66"/>
      <c r="RNQ38" s="66"/>
      <c r="RNR38" s="66"/>
      <c r="RNS38" s="66"/>
      <c r="RNT38" s="66"/>
      <c r="RNU38" s="66"/>
      <c r="RNV38" s="66"/>
      <c r="RNW38" s="66"/>
      <c r="RNX38" s="66"/>
      <c r="RNY38" s="66"/>
      <c r="RNZ38" s="66"/>
      <c r="ROA38" s="66"/>
      <c r="ROB38" s="66"/>
      <c r="ROC38" s="66"/>
      <c r="ROD38" s="66"/>
      <c r="ROE38" s="66"/>
      <c r="ROF38" s="66"/>
      <c r="ROG38" s="66"/>
      <c r="ROH38" s="66"/>
      <c r="ROI38" s="66"/>
      <c r="ROJ38" s="66"/>
      <c r="ROK38" s="66"/>
      <c r="ROL38" s="66"/>
      <c r="ROM38" s="66"/>
      <c r="RON38" s="66"/>
      <c r="ROO38" s="66"/>
      <c r="ROP38" s="66"/>
      <c r="ROQ38" s="66"/>
      <c r="ROR38" s="66"/>
      <c r="ROS38" s="66"/>
      <c r="ROT38" s="66"/>
      <c r="ROU38" s="66"/>
      <c r="ROV38" s="66"/>
      <c r="ROW38" s="66"/>
      <c r="ROX38" s="66"/>
      <c r="ROY38" s="66"/>
      <c r="ROZ38" s="66"/>
      <c r="RPA38" s="66"/>
      <c r="RPB38" s="66"/>
      <c r="RPC38" s="66"/>
      <c r="RPD38" s="66"/>
      <c r="RPE38" s="66"/>
      <c r="RPF38" s="66"/>
      <c r="RPG38" s="66"/>
      <c r="RPH38" s="66"/>
      <c r="RPI38" s="66"/>
      <c r="RPJ38" s="66"/>
      <c r="RPK38" s="66"/>
      <c r="RPL38" s="66"/>
      <c r="RPM38" s="66"/>
      <c r="RPN38" s="66"/>
      <c r="RPO38" s="66"/>
      <c r="RPP38" s="66"/>
      <c r="RPQ38" s="66"/>
      <c r="RPR38" s="66"/>
      <c r="RPS38" s="66"/>
      <c r="RPT38" s="66"/>
      <c r="RPU38" s="66"/>
      <c r="RPV38" s="66"/>
      <c r="RPW38" s="66"/>
      <c r="RPX38" s="66"/>
      <c r="RPY38" s="66"/>
      <c r="RPZ38" s="66"/>
      <c r="RQA38" s="66"/>
      <c r="RQB38" s="66"/>
      <c r="RQC38" s="66"/>
      <c r="RQD38" s="66"/>
      <c r="RQE38" s="66"/>
      <c r="RQF38" s="66"/>
      <c r="RQG38" s="66"/>
      <c r="RQH38" s="66"/>
      <c r="RQI38" s="66"/>
      <c r="RQJ38" s="66"/>
      <c r="RQK38" s="66"/>
      <c r="RQL38" s="66"/>
      <c r="RQM38" s="66"/>
      <c r="RQN38" s="66"/>
      <c r="RQO38" s="66"/>
      <c r="RQP38" s="66"/>
      <c r="RQQ38" s="66"/>
      <c r="RQR38" s="66"/>
      <c r="RQS38" s="66"/>
      <c r="RQT38" s="66"/>
      <c r="RQU38" s="66"/>
      <c r="RQV38" s="66"/>
      <c r="RQW38" s="66"/>
      <c r="RQX38" s="66"/>
      <c r="RQY38" s="66"/>
      <c r="RQZ38" s="66"/>
      <c r="RRA38" s="66"/>
      <c r="RRB38" s="66"/>
      <c r="RRC38" s="66"/>
      <c r="RRD38" s="66"/>
      <c r="RRE38" s="66"/>
      <c r="RRF38" s="66"/>
      <c r="RRG38" s="66"/>
      <c r="RRH38" s="66"/>
      <c r="RRI38" s="66"/>
      <c r="RRJ38" s="66"/>
      <c r="RRK38" s="66"/>
      <c r="RRL38" s="66"/>
      <c r="RRM38" s="66"/>
      <c r="RRN38" s="66"/>
      <c r="RRO38" s="66"/>
      <c r="RRP38" s="66"/>
      <c r="RRQ38" s="66"/>
      <c r="RRR38" s="66"/>
      <c r="RRS38" s="66"/>
      <c r="RRT38" s="66"/>
      <c r="RRU38" s="66"/>
      <c r="RRV38" s="66"/>
      <c r="RRW38" s="66"/>
      <c r="RRX38" s="66"/>
      <c r="RRY38" s="66"/>
      <c r="RRZ38" s="66"/>
      <c r="RSA38" s="66"/>
      <c r="RSB38" s="66"/>
      <c r="RSC38" s="66"/>
      <c r="RSD38" s="66"/>
      <c r="RSE38" s="66"/>
      <c r="RSF38" s="66"/>
      <c r="RSG38" s="66"/>
      <c r="RSH38" s="66"/>
      <c r="RSI38" s="66"/>
      <c r="RSJ38" s="66"/>
      <c r="RSK38" s="66"/>
      <c r="RSL38" s="66"/>
      <c r="RSM38" s="66"/>
      <c r="RSN38" s="66"/>
      <c r="RSO38" s="66"/>
      <c r="RSP38" s="66"/>
      <c r="RSQ38" s="66"/>
      <c r="RSR38" s="66"/>
      <c r="RSS38" s="66"/>
      <c r="RST38" s="66"/>
      <c r="RSU38" s="66"/>
      <c r="RSV38" s="66"/>
      <c r="RSW38" s="66"/>
      <c r="RSX38" s="66"/>
      <c r="RSY38" s="66"/>
      <c r="RSZ38" s="66"/>
      <c r="RTA38" s="66"/>
      <c r="RTB38" s="66"/>
      <c r="RTC38" s="66"/>
      <c r="RTD38" s="66"/>
      <c r="RTE38" s="66"/>
      <c r="RTF38" s="66"/>
      <c r="RTG38" s="66"/>
      <c r="RTH38" s="66"/>
      <c r="RTI38" s="66"/>
      <c r="RTJ38" s="66"/>
      <c r="RTK38" s="66"/>
      <c r="RTL38" s="66"/>
      <c r="RTM38" s="66"/>
      <c r="RTN38" s="66"/>
      <c r="RTO38" s="66"/>
      <c r="RTP38" s="66"/>
      <c r="RTQ38" s="66"/>
      <c r="RTR38" s="66"/>
      <c r="RTS38" s="66"/>
      <c r="RTT38" s="66"/>
      <c r="RTU38" s="66"/>
      <c r="RTV38" s="66"/>
      <c r="RTW38" s="66"/>
      <c r="RTX38" s="66"/>
      <c r="RTY38" s="66"/>
      <c r="RTZ38" s="66"/>
      <c r="RUA38" s="66"/>
      <c r="RUB38" s="66"/>
      <c r="RUC38" s="66"/>
      <c r="RUD38" s="66"/>
      <c r="RUE38" s="66"/>
      <c r="RUF38" s="66"/>
      <c r="RUG38" s="66"/>
      <c r="RUH38" s="66"/>
      <c r="RUI38" s="66"/>
      <c r="RUJ38" s="66"/>
      <c r="RUK38" s="66"/>
      <c r="RUL38" s="66"/>
      <c r="RUM38" s="66"/>
      <c r="RUN38" s="66"/>
      <c r="RUO38" s="66"/>
      <c r="RUP38" s="66"/>
      <c r="RUQ38" s="66"/>
      <c r="RUR38" s="66"/>
      <c r="RUS38" s="66"/>
      <c r="RUT38" s="66"/>
      <c r="RUU38" s="66"/>
      <c r="RUV38" s="66"/>
      <c r="RUW38" s="66"/>
      <c r="RUX38" s="66"/>
      <c r="RUY38" s="66"/>
      <c r="RUZ38" s="66"/>
      <c r="RVA38" s="66"/>
      <c r="RVB38" s="66"/>
      <c r="RVC38" s="66"/>
      <c r="RVD38" s="66"/>
      <c r="RVE38" s="66"/>
      <c r="RVF38" s="66"/>
      <c r="RVG38" s="66"/>
      <c r="RVH38" s="66"/>
      <c r="RVI38" s="66"/>
      <c r="RVJ38" s="66"/>
      <c r="RVK38" s="66"/>
      <c r="RVL38" s="66"/>
      <c r="RVM38" s="66"/>
      <c r="RVN38" s="66"/>
      <c r="RVO38" s="66"/>
      <c r="RVP38" s="66"/>
      <c r="RVQ38" s="66"/>
      <c r="RVR38" s="66"/>
      <c r="RVS38" s="66"/>
      <c r="RVT38" s="66"/>
      <c r="RVU38" s="66"/>
      <c r="RVV38" s="66"/>
      <c r="RVW38" s="66"/>
      <c r="RVX38" s="66"/>
      <c r="RVY38" s="66"/>
      <c r="RVZ38" s="66"/>
      <c r="RWA38" s="66"/>
      <c r="RWB38" s="66"/>
      <c r="RWC38" s="66"/>
      <c r="RWD38" s="66"/>
      <c r="RWE38" s="66"/>
      <c r="RWF38" s="66"/>
      <c r="RWG38" s="66"/>
      <c r="RWH38" s="66"/>
      <c r="RWI38" s="66"/>
      <c r="RWJ38" s="66"/>
      <c r="RWK38" s="66"/>
      <c r="RWL38" s="66"/>
      <c r="RWM38" s="66"/>
      <c r="RWN38" s="66"/>
      <c r="RWO38" s="66"/>
      <c r="RWP38" s="66"/>
      <c r="RWQ38" s="66"/>
      <c r="RWR38" s="66"/>
      <c r="RWS38" s="66"/>
      <c r="RWT38" s="66"/>
      <c r="RWU38" s="66"/>
      <c r="RWV38" s="66"/>
      <c r="RWW38" s="66"/>
      <c r="RWX38" s="66"/>
      <c r="RWY38" s="66"/>
      <c r="RWZ38" s="66"/>
      <c r="RXA38" s="66"/>
      <c r="RXB38" s="66"/>
      <c r="RXC38" s="66"/>
      <c r="RXD38" s="66"/>
      <c r="RXE38" s="66"/>
      <c r="RXF38" s="66"/>
      <c r="RXG38" s="66"/>
      <c r="RXH38" s="66"/>
      <c r="RXI38" s="66"/>
      <c r="RXJ38" s="66"/>
      <c r="RXK38" s="66"/>
      <c r="RXL38" s="66"/>
      <c r="RXM38" s="66"/>
      <c r="RXN38" s="66"/>
      <c r="RXO38" s="66"/>
      <c r="RXP38" s="66"/>
      <c r="RXQ38" s="66"/>
      <c r="RXR38" s="66"/>
      <c r="RXS38" s="66"/>
      <c r="RXT38" s="66"/>
      <c r="RXU38" s="66"/>
      <c r="RXV38" s="66"/>
      <c r="RXW38" s="66"/>
      <c r="RXX38" s="66"/>
      <c r="RXY38" s="66"/>
      <c r="RXZ38" s="66"/>
      <c r="RYA38" s="66"/>
      <c r="RYB38" s="66"/>
      <c r="RYC38" s="66"/>
      <c r="RYD38" s="66"/>
      <c r="RYE38" s="66"/>
      <c r="RYF38" s="66"/>
      <c r="RYG38" s="66"/>
      <c r="RYH38" s="66"/>
      <c r="RYI38" s="66"/>
      <c r="RYJ38" s="66"/>
      <c r="RYK38" s="66"/>
      <c r="RYL38" s="66"/>
      <c r="RYM38" s="66"/>
      <c r="RYN38" s="66"/>
      <c r="RYO38" s="66"/>
      <c r="RYP38" s="66"/>
      <c r="RYQ38" s="66"/>
      <c r="RYR38" s="66"/>
      <c r="RYS38" s="66"/>
      <c r="RYT38" s="66"/>
      <c r="RYU38" s="66"/>
      <c r="RYV38" s="66"/>
      <c r="RYW38" s="66"/>
      <c r="RYX38" s="66"/>
      <c r="RYY38" s="66"/>
      <c r="RYZ38" s="66"/>
      <c r="RZA38" s="66"/>
      <c r="RZB38" s="66"/>
      <c r="RZC38" s="66"/>
      <c r="RZD38" s="66"/>
      <c r="RZE38" s="66"/>
      <c r="RZF38" s="66"/>
      <c r="RZG38" s="66"/>
      <c r="RZH38" s="66"/>
      <c r="RZI38" s="66"/>
      <c r="RZJ38" s="66"/>
      <c r="RZK38" s="66"/>
      <c r="RZL38" s="66"/>
      <c r="RZM38" s="66"/>
      <c r="RZN38" s="66"/>
      <c r="RZO38" s="66"/>
      <c r="RZP38" s="66"/>
      <c r="RZQ38" s="66"/>
      <c r="RZR38" s="66"/>
      <c r="RZS38" s="66"/>
      <c r="RZT38" s="66"/>
      <c r="RZU38" s="66"/>
      <c r="RZV38" s="66"/>
      <c r="RZW38" s="66"/>
      <c r="RZX38" s="66"/>
      <c r="RZY38" s="66"/>
      <c r="RZZ38" s="66"/>
      <c r="SAA38" s="66"/>
      <c r="SAB38" s="66"/>
      <c r="SAC38" s="66"/>
      <c r="SAD38" s="66"/>
      <c r="SAE38" s="66"/>
      <c r="SAF38" s="66"/>
      <c r="SAG38" s="66"/>
      <c r="SAH38" s="66"/>
      <c r="SAI38" s="66"/>
      <c r="SAJ38" s="66"/>
      <c r="SAK38" s="66"/>
      <c r="SAL38" s="66"/>
      <c r="SAM38" s="66"/>
      <c r="SAN38" s="66"/>
      <c r="SAO38" s="66"/>
      <c r="SAP38" s="66"/>
      <c r="SAQ38" s="66"/>
      <c r="SAR38" s="66"/>
      <c r="SAS38" s="66"/>
      <c r="SAT38" s="66"/>
      <c r="SAU38" s="66"/>
      <c r="SAV38" s="66"/>
      <c r="SAW38" s="66"/>
      <c r="SAX38" s="66"/>
      <c r="SAY38" s="66"/>
      <c r="SAZ38" s="66"/>
      <c r="SBA38" s="66"/>
      <c r="SBB38" s="66"/>
      <c r="SBC38" s="66"/>
      <c r="SBD38" s="66"/>
      <c r="SBE38" s="66"/>
      <c r="SBF38" s="66"/>
      <c r="SBG38" s="66"/>
      <c r="SBH38" s="66"/>
      <c r="SBI38" s="66"/>
      <c r="SBJ38" s="66"/>
      <c r="SBK38" s="66"/>
      <c r="SBL38" s="66"/>
      <c r="SBM38" s="66"/>
      <c r="SBN38" s="66"/>
      <c r="SBO38" s="66"/>
      <c r="SBP38" s="66"/>
      <c r="SBQ38" s="66"/>
      <c r="SBR38" s="66"/>
      <c r="SBS38" s="66"/>
      <c r="SBT38" s="66"/>
      <c r="SBU38" s="66"/>
      <c r="SBV38" s="66"/>
      <c r="SBW38" s="66"/>
      <c r="SBX38" s="66"/>
      <c r="SBY38" s="66"/>
      <c r="SBZ38" s="66"/>
      <c r="SCA38" s="66"/>
      <c r="SCB38" s="66"/>
      <c r="SCC38" s="66"/>
      <c r="SCD38" s="66"/>
      <c r="SCE38" s="66"/>
      <c r="SCF38" s="66"/>
      <c r="SCG38" s="66"/>
      <c r="SCH38" s="66"/>
      <c r="SCI38" s="66"/>
      <c r="SCJ38" s="66"/>
      <c r="SCK38" s="66"/>
      <c r="SCL38" s="66"/>
      <c r="SCM38" s="66"/>
      <c r="SCN38" s="66"/>
      <c r="SCO38" s="66"/>
      <c r="SCP38" s="66"/>
      <c r="SCQ38" s="66"/>
      <c r="SCR38" s="66"/>
      <c r="SCS38" s="66"/>
      <c r="SCT38" s="66"/>
      <c r="SCU38" s="66"/>
      <c r="SCV38" s="66"/>
      <c r="SCW38" s="66"/>
      <c r="SCX38" s="66"/>
      <c r="SCY38" s="66"/>
      <c r="SCZ38" s="66"/>
      <c r="SDA38" s="66"/>
      <c r="SDB38" s="66"/>
      <c r="SDC38" s="66"/>
      <c r="SDD38" s="66"/>
      <c r="SDE38" s="66"/>
      <c r="SDF38" s="66"/>
      <c r="SDG38" s="66"/>
      <c r="SDH38" s="66"/>
      <c r="SDI38" s="66"/>
      <c r="SDJ38" s="66"/>
      <c r="SDK38" s="66"/>
      <c r="SDL38" s="66"/>
      <c r="SDM38" s="66"/>
      <c r="SDN38" s="66"/>
      <c r="SDO38" s="66"/>
      <c r="SDP38" s="66"/>
      <c r="SDQ38" s="66"/>
      <c r="SDR38" s="66"/>
      <c r="SDS38" s="66"/>
      <c r="SDT38" s="66"/>
      <c r="SDU38" s="66"/>
      <c r="SDV38" s="66"/>
      <c r="SDW38" s="66"/>
      <c r="SDX38" s="66"/>
      <c r="SDY38" s="66"/>
      <c r="SDZ38" s="66"/>
      <c r="SEA38" s="66"/>
      <c r="SEB38" s="66"/>
      <c r="SEC38" s="66"/>
      <c r="SED38" s="66"/>
      <c r="SEE38" s="66"/>
      <c r="SEF38" s="66"/>
      <c r="SEG38" s="66"/>
      <c r="SEH38" s="66"/>
      <c r="SEI38" s="66"/>
      <c r="SEJ38" s="66"/>
      <c r="SEK38" s="66"/>
      <c r="SEL38" s="66"/>
      <c r="SEM38" s="66"/>
      <c r="SEN38" s="66"/>
      <c r="SEO38" s="66"/>
      <c r="SEP38" s="66"/>
      <c r="SEQ38" s="66"/>
      <c r="SER38" s="66"/>
      <c r="SES38" s="66"/>
      <c r="SET38" s="66"/>
      <c r="SEU38" s="66"/>
      <c r="SEV38" s="66"/>
      <c r="SEW38" s="66"/>
      <c r="SEX38" s="66"/>
      <c r="SEY38" s="66"/>
      <c r="SEZ38" s="66"/>
      <c r="SFA38" s="66"/>
      <c r="SFB38" s="66"/>
      <c r="SFC38" s="66"/>
      <c r="SFD38" s="66"/>
      <c r="SFE38" s="66"/>
      <c r="SFF38" s="66"/>
      <c r="SFG38" s="66"/>
      <c r="SFH38" s="66"/>
      <c r="SFI38" s="66"/>
      <c r="SFJ38" s="66"/>
      <c r="SFK38" s="66"/>
      <c r="SFL38" s="66"/>
      <c r="SFM38" s="66"/>
      <c r="SFN38" s="66"/>
      <c r="SFO38" s="66"/>
      <c r="SFP38" s="66"/>
      <c r="SFQ38" s="66"/>
      <c r="SFR38" s="66"/>
      <c r="SFS38" s="66"/>
      <c r="SFT38" s="66"/>
      <c r="SFU38" s="66"/>
      <c r="SFV38" s="66"/>
      <c r="SFW38" s="66"/>
      <c r="SFX38" s="66"/>
      <c r="SFY38" s="66"/>
      <c r="SFZ38" s="66"/>
      <c r="SGA38" s="66"/>
      <c r="SGB38" s="66"/>
      <c r="SGC38" s="66"/>
      <c r="SGD38" s="66"/>
      <c r="SGE38" s="66"/>
      <c r="SGF38" s="66"/>
      <c r="SGG38" s="66"/>
      <c r="SGH38" s="66"/>
      <c r="SGI38" s="66"/>
      <c r="SGJ38" s="66"/>
      <c r="SGK38" s="66"/>
      <c r="SGL38" s="66"/>
      <c r="SGM38" s="66"/>
      <c r="SGN38" s="66"/>
      <c r="SGO38" s="66"/>
      <c r="SGP38" s="66"/>
      <c r="SGQ38" s="66"/>
      <c r="SGR38" s="66"/>
      <c r="SGS38" s="66"/>
      <c r="SGT38" s="66"/>
      <c r="SGU38" s="66"/>
      <c r="SGV38" s="66"/>
      <c r="SGW38" s="66"/>
      <c r="SGX38" s="66"/>
      <c r="SGY38" s="66"/>
      <c r="SGZ38" s="66"/>
      <c r="SHA38" s="66"/>
      <c r="SHB38" s="66"/>
      <c r="SHC38" s="66"/>
      <c r="SHD38" s="66"/>
      <c r="SHE38" s="66"/>
      <c r="SHF38" s="66"/>
      <c r="SHG38" s="66"/>
      <c r="SHH38" s="66"/>
      <c r="SHI38" s="66"/>
      <c r="SHJ38" s="66"/>
      <c r="SHK38" s="66"/>
      <c r="SHL38" s="66"/>
      <c r="SHM38" s="66"/>
      <c r="SHN38" s="66"/>
      <c r="SHO38" s="66"/>
      <c r="SHP38" s="66"/>
      <c r="SHQ38" s="66"/>
      <c r="SHR38" s="66"/>
      <c r="SHS38" s="66"/>
      <c r="SHT38" s="66"/>
      <c r="SHU38" s="66"/>
      <c r="SHV38" s="66"/>
      <c r="SHW38" s="66"/>
      <c r="SHX38" s="66"/>
      <c r="SHY38" s="66"/>
      <c r="SHZ38" s="66"/>
      <c r="SIA38" s="66"/>
      <c r="SIB38" s="66"/>
      <c r="SIC38" s="66"/>
      <c r="SID38" s="66"/>
      <c r="SIE38" s="66"/>
      <c r="SIF38" s="66"/>
      <c r="SIG38" s="66"/>
      <c r="SIH38" s="66"/>
      <c r="SII38" s="66"/>
      <c r="SIJ38" s="66"/>
      <c r="SIK38" s="66"/>
      <c r="SIL38" s="66"/>
      <c r="SIM38" s="66"/>
      <c r="SIN38" s="66"/>
      <c r="SIO38" s="66"/>
      <c r="SIP38" s="66"/>
      <c r="SIQ38" s="66"/>
      <c r="SIR38" s="66"/>
      <c r="SIS38" s="66"/>
      <c r="SIT38" s="66"/>
      <c r="SIU38" s="66"/>
      <c r="SIV38" s="66"/>
      <c r="SIW38" s="66"/>
      <c r="SIX38" s="66"/>
      <c r="SIY38" s="66"/>
      <c r="SIZ38" s="66"/>
      <c r="SJA38" s="66"/>
      <c r="SJB38" s="66"/>
      <c r="SJC38" s="66"/>
      <c r="SJD38" s="66"/>
      <c r="SJE38" s="66"/>
      <c r="SJF38" s="66"/>
      <c r="SJG38" s="66"/>
      <c r="SJH38" s="66"/>
      <c r="SJI38" s="66"/>
      <c r="SJJ38" s="66"/>
      <c r="SJK38" s="66"/>
      <c r="SJL38" s="66"/>
      <c r="SJM38" s="66"/>
      <c r="SJN38" s="66"/>
      <c r="SJO38" s="66"/>
      <c r="SJP38" s="66"/>
      <c r="SJQ38" s="66"/>
      <c r="SJR38" s="66"/>
      <c r="SJS38" s="66"/>
      <c r="SJT38" s="66"/>
      <c r="SJU38" s="66"/>
      <c r="SJV38" s="66"/>
      <c r="SJW38" s="66"/>
      <c r="SJX38" s="66"/>
      <c r="SJY38" s="66"/>
      <c r="SJZ38" s="66"/>
      <c r="SKA38" s="66"/>
      <c r="SKB38" s="66"/>
      <c r="SKC38" s="66"/>
      <c r="SKD38" s="66"/>
      <c r="SKE38" s="66"/>
      <c r="SKF38" s="66"/>
      <c r="SKG38" s="66"/>
      <c r="SKH38" s="66"/>
      <c r="SKI38" s="66"/>
      <c r="SKJ38" s="66"/>
      <c r="SKK38" s="66"/>
      <c r="SKL38" s="66"/>
      <c r="SKM38" s="66"/>
      <c r="SKN38" s="66"/>
      <c r="SKO38" s="66"/>
      <c r="SKP38" s="66"/>
      <c r="SKQ38" s="66"/>
      <c r="SKR38" s="66"/>
      <c r="SKS38" s="66"/>
      <c r="SKT38" s="66"/>
      <c r="SKU38" s="66"/>
      <c r="SKV38" s="66"/>
      <c r="SKW38" s="66"/>
      <c r="SKX38" s="66"/>
      <c r="SKY38" s="66"/>
      <c r="SKZ38" s="66"/>
      <c r="SLA38" s="66"/>
      <c r="SLB38" s="66"/>
      <c r="SLC38" s="66"/>
      <c r="SLD38" s="66"/>
      <c r="SLE38" s="66"/>
      <c r="SLF38" s="66"/>
      <c r="SLG38" s="66"/>
      <c r="SLH38" s="66"/>
      <c r="SLI38" s="66"/>
      <c r="SLJ38" s="66"/>
      <c r="SLK38" s="66"/>
      <c r="SLL38" s="66"/>
      <c r="SLM38" s="66"/>
      <c r="SLN38" s="66"/>
      <c r="SLO38" s="66"/>
      <c r="SLP38" s="66"/>
      <c r="SLQ38" s="66"/>
      <c r="SLR38" s="66"/>
      <c r="SLS38" s="66"/>
      <c r="SLT38" s="66"/>
      <c r="SLU38" s="66"/>
      <c r="SLV38" s="66"/>
      <c r="SLW38" s="66"/>
      <c r="SLX38" s="66"/>
      <c r="SLY38" s="66"/>
      <c r="SLZ38" s="66"/>
      <c r="SMA38" s="66"/>
      <c r="SMB38" s="66"/>
      <c r="SMC38" s="66"/>
      <c r="SMD38" s="66"/>
      <c r="SME38" s="66"/>
      <c r="SMF38" s="66"/>
      <c r="SMG38" s="66"/>
      <c r="SMH38" s="66"/>
      <c r="SMI38" s="66"/>
      <c r="SMJ38" s="66"/>
      <c r="SMK38" s="66"/>
      <c r="SML38" s="66"/>
      <c r="SMM38" s="66"/>
      <c r="SMN38" s="66"/>
      <c r="SMO38" s="66"/>
      <c r="SMP38" s="66"/>
      <c r="SMQ38" s="66"/>
      <c r="SMR38" s="66"/>
      <c r="SMS38" s="66"/>
      <c r="SMT38" s="66"/>
      <c r="SMU38" s="66"/>
      <c r="SMV38" s="66"/>
      <c r="SMW38" s="66"/>
      <c r="SMX38" s="66"/>
      <c r="SMY38" s="66"/>
      <c r="SMZ38" s="66"/>
      <c r="SNA38" s="66"/>
      <c r="SNB38" s="66"/>
      <c r="SNC38" s="66"/>
      <c r="SND38" s="66"/>
      <c r="SNE38" s="66"/>
      <c r="SNF38" s="66"/>
      <c r="SNG38" s="66"/>
      <c r="SNH38" s="66"/>
      <c r="SNI38" s="66"/>
      <c r="SNJ38" s="66"/>
      <c r="SNK38" s="66"/>
      <c r="SNL38" s="66"/>
      <c r="SNM38" s="66"/>
      <c r="SNN38" s="66"/>
      <c r="SNO38" s="66"/>
      <c r="SNP38" s="66"/>
      <c r="SNQ38" s="66"/>
      <c r="SNR38" s="66"/>
      <c r="SNS38" s="66"/>
      <c r="SNT38" s="66"/>
      <c r="SNU38" s="66"/>
      <c r="SNV38" s="66"/>
      <c r="SNW38" s="66"/>
      <c r="SNX38" s="66"/>
      <c r="SNY38" s="66"/>
      <c r="SNZ38" s="66"/>
      <c r="SOA38" s="66"/>
      <c r="SOB38" s="66"/>
      <c r="SOC38" s="66"/>
      <c r="SOD38" s="66"/>
      <c r="SOE38" s="66"/>
      <c r="SOF38" s="66"/>
      <c r="SOG38" s="66"/>
      <c r="SOH38" s="66"/>
      <c r="SOI38" s="66"/>
      <c r="SOJ38" s="66"/>
      <c r="SOK38" s="66"/>
      <c r="SOL38" s="66"/>
      <c r="SOM38" s="66"/>
      <c r="SON38" s="66"/>
      <c r="SOO38" s="66"/>
      <c r="SOP38" s="66"/>
      <c r="SOQ38" s="66"/>
      <c r="SOR38" s="66"/>
      <c r="SOS38" s="66"/>
      <c r="SOT38" s="66"/>
      <c r="SOU38" s="66"/>
      <c r="SOV38" s="66"/>
      <c r="SOW38" s="66"/>
      <c r="SOX38" s="66"/>
      <c r="SOY38" s="66"/>
      <c r="SOZ38" s="66"/>
      <c r="SPA38" s="66"/>
      <c r="SPB38" s="66"/>
      <c r="SPC38" s="66"/>
      <c r="SPD38" s="66"/>
      <c r="SPE38" s="66"/>
      <c r="SPF38" s="66"/>
      <c r="SPG38" s="66"/>
      <c r="SPH38" s="66"/>
      <c r="SPI38" s="66"/>
      <c r="SPJ38" s="66"/>
      <c r="SPK38" s="66"/>
      <c r="SPL38" s="66"/>
      <c r="SPM38" s="66"/>
      <c r="SPN38" s="66"/>
      <c r="SPO38" s="66"/>
      <c r="SPP38" s="66"/>
      <c r="SPQ38" s="66"/>
      <c r="SPR38" s="66"/>
      <c r="SPS38" s="66"/>
      <c r="SPT38" s="66"/>
      <c r="SPU38" s="66"/>
      <c r="SPV38" s="66"/>
      <c r="SPW38" s="66"/>
      <c r="SPX38" s="66"/>
      <c r="SPY38" s="66"/>
      <c r="SPZ38" s="66"/>
      <c r="SQA38" s="66"/>
      <c r="SQB38" s="66"/>
      <c r="SQC38" s="66"/>
      <c r="SQD38" s="66"/>
      <c r="SQE38" s="66"/>
      <c r="SQF38" s="66"/>
      <c r="SQG38" s="66"/>
      <c r="SQH38" s="66"/>
      <c r="SQI38" s="66"/>
      <c r="SQJ38" s="66"/>
      <c r="SQK38" s="66"/>
      <c r="SQL38" s="66"/>
      <c r="SQM38" s="66"/>
      <c r="SQN38" s="66"/>
      <c r="SQO38" s="66"/>
      <c r="SQP38" s="66"/>
      <c r="SQQ38" s="66"/>
      <c r="SQR38" s="66"/>
      <c r="SQS38" s="66"/>
      <c r="SQT38" s="66"/>
      <c r="SQU38" s="66"/>
      <c r="SQV38" s="66"/>
      <c r="SQW38" s="66"/>
      <c r="SQX38" s="66"/>
      <c r="SQY38" s="66"/>
      <c r="SQZ38" s="66"/>
      <c r="SRA38" s="66"/>
      <c r="SRB38" s="66"/>
      <c r="SRC38" s="66"/>
      <c r="SRD38" s="66"/>
      <c r="SRE38" s="66"/>
      <c r="SRF38" s="66"/>
      <c r="SRG38" s="66"/>
      <c r="SRH38" s="66"/>
      <c r="SRI38" s="66"/>
      <c r="SRJ38" s="66"/>
      <c r="SRK38" s="66"/>
      <c r="SRL38" s="66"/>
      <c r="SRM38" s="66"/>
      <c r="SRN38" s="66"/>
      <c r="SRO38" s="66"/>
      <c r="SRP38" s="66"/>
      <c r="SRQ38" s="66"/>
      <c r="SRR38" s="66"/>
      <c r="SRS38" s="66"/>
      <c r="SRT38" s="66"/>
      <c r="SRU38" s="66"/>
      <c r="SRV38" s="66"/>
      <c r="SRW38" s="66"/>
      <c r="SRX38" s="66"/>
      <c r="SRY38" s="66"/>
      <c r="SRZ38" s="66"/>
      <c r="SSA38" s="66"/>
      <c r="SSB38" s="66"/>
      <c r="SSC38" s="66"/>
      <c r="SSD38" s="66"/>
      <c r="SSE38" s="66"/>
      <c r="SSF38" s="66"/>
      <c r="SSG38" s="66"/>
      <c r="SSH38" s="66"/>
      <c r="SSI38" s="66"/>
      <c r="SSJ38" s="66"/>
      <c r="SSK38" s="66"/>
      <c r="SSL38" s="66"/>
      <c r="SSM38" s="66"/>
      <c r="SSN38" s="66"/>
      <c r="SSO38" s="66"/>
      <c r="SSP38" s="66"/>
      <c r="SSQ38" s="66"/>
      <c r="SSR38" s="66"/>
      <c r="SSS38" s="66"/>
      <c r="SST38" s="66"/>
      <c r="SSU38" s="66"/>
      <c r="SSV38" s="66"/>
      <c r="SSW38" s="66"/>
      <c r="SSX38" s="66"/>
      <c r="SSY38" s="66"/>
      <c r="SSZ38" s="66"/>
      <c r="STA38" s="66"/>
      <c r="STB38" s="66"/>
      <c r="STC38" s="66"/>
      <c r="STD38" s="66"/>
      <c r="STE38" s="66"/>
      <c r="STF38" s="66"/>
      <c r="STG38" s="66"/>
      <c r="STH38" s="66"/>
      <c r="STI38" s="66"/>
      <c r="STJ38" s="66"/>
      <c r="STK38" s="66"/>
      <c r="STL38" s="66"/>
      <c r="STM38" s="66"/>
      <c r="STN38" s="66"/>
      <c r="STO38" s="66"/>
      <c r="STP38" s="66"/>
      <c r="STQ38" s="66"/>
      <c r="STR38" s="66"/>
      <c r="STS38" s="66"/>
      <c r="STT38" s="66"/>
      <c r="STU38" s="66"/>
      <c r="STV38" s="66"/>
      <c r="STW38" s="66"/>
      <c r="STX38" s="66"/>
      <c r="STY38" s="66"/>
      <c r="STZ38" s="66"/>
      <c r="SUA38" s="66"/>
      <c r="SUB38" s="66"/>
      <c r="SUC38" s="66"/>
      <c r="SUD38" s="66"/>
      <c r="SUE38" s="66"/>
      <c r="SUF38" s="66"/>
      <c r="SUG38" s="66"/>
      <c r="SUH38" s="66"/>
      <c r="SUI38" s="66"/>
      <c r="SUJ38" s="66"/>
      <c r="SUK38" s="66"/>
      <c r="SUL38" s="66"/>
      <c r="SUM38" s="66"/>
      <c r="SUN38" s="66"/>
      <c r="SUO38" s="66"/>
      <c r="SUP38" s="66"/>
      <c r="SUQ38" s="66"/>
      <c r="SUR38" s="66"/>
      <c r="SUS38" s="66"/>
      <c r="SUT38" s="66"/>
      <c r="SUU38" s="66"/>
      <c r="SUV38" s="66"/>
      <c r="SUW38" s="66"/>
      <c r="SUX38" s="66"/>
      <c r="SUY38" s="66"/>
      <c r="SUZ38" s="66"/>
      <c r="SVA38" s="66"/>
      <c r="SVB38" s="66"/>
      <c r="SVC38" s="66"/>
      <c r="SVD38" s="66"/>
      <c r="SVE38" s="66"/>
      <c r="SVF38" s="66"/>
      <c r="SVG38" s="66"/>
      <c r="SVH38" s="66"/>
      <c r="SVI38" s="66"/>
      <c r="SVJ38" s="66"/>
      <c r="SVK38" s="66"/>
      <c r="SVL38" s="66"/>
      <c r="SVM38" s="66"/>
      <c r="SVN38" s="66"/>
      <c r="SVO38" s="66"/>
      <c r="SVP38" s="66"/>
      <c r="SVQ38" s="66"/>
      <c r="SVR38" s="66"/>
      <c r="SVS38" s="66"/>
      <c r="SVT38" s="66"/>
      <c r="SVU38" s="66"/>
      <c r="SVV38" s="66"/>
      <c r="SVW38" s="66"/>
      <c r="SVX38" s="66"/>
      <c r="SVY38" s="66"/>
      <c r="SVZ38" s="66"/>
      <c r="SWA38" s="66"/>
      <c r="SWB38" s="66"/>
      <c r="SWC38" s="66"/>
      <c r="SWD38" s="66"/>
      <c r="SWE38" s="66"/>
      <c r="SWF38" s="66"/>
      <c r="SWG38" s="66"/>
      <c r="SWH38" s="66"/>
      <c r="SWI38" s="66"/>
      <c r="SWJ38" s="66"/>
      <c r="SWK38" s="66"/>
      <c r="SWL38" s="66"/>
      <c r="SWM38" s="66"/>
      <c r="SWN38" s="66"/>
      <c r="SWO38" s="66"/>
      <c r="SWP38" s="66"/>
      <c r="SWQ38" s="66"/>
      <c r="SWR38" s="66"/>
      <c r="SWS38" s="66"/>
      <c r="SWT38" s="66"/>
      <c r="SWU38" s="66"/>
      <c r="SWV38" s="66"/>
      <c r="SWW38" s="66"/>
      <c r="SWX38" s="66"/>
      <c r="SWY38" s="66"/>
      <c r="SWZ38" s="66"/>
      <c r="SXA38" s="66"/>
      <c r="SXB38" s="66"/>
      <c r="SXC38" s="66"/>
      <c r="SXD38" s="66"/>
      <c r="SXE38" s="66"/>
      <c r="SXF38" s="66"/>
      <c r="SXG38" s="66"/>
      <c r="SXH38" s="66"/>
      <c r="SXI38" s="66"/>
      <c r="SXJ38" s="66"/>
      <c r="SXK38" s="66"/>
      <c r="SXL38" s="66"/>
      <c r="SXM38" s="66"/>
      <c r="SXN38" s="66"/>
      <c r="SXO38" s="66"/>
      <c r="SXP38" s="66"/>
      <c r="SXQ38" s="66"/>
      <c r="SXR38" s="66"/>
      <c r="SXS38" s="66"/>
      <c r="SXT38" s="66"/>
      <c r="SXU38" s="66"/>
      <c r="SXV38" s="66"/>
      <c r="SXW38" s="66"/>
      <c r="SXX38" s="66"/>
      <c r="SXY38" s="66"/>
      <c r="SXZ38" s="66"/>
      <c r="SYA38" s="66"/>
      <c r="SYB38" s="66"/>
      <c r="SYC38" s="66"/>
      <c r="SYD38" s="66"/>
      <c r="SYE38" s="66"/>
      <c r="SYF38" s="66"/>
      <c r="SYG38" s="66"/>
      <c r="SYH38" s="66"/>
      <c r="SYI38" s="66"/>
      <c r="SYJ38" s="66"/>
      <c r="SYK38" s="66"/>
      <c r="SYL38" s="66"/>
      <c r="SYM38" s="66"/>
      <c r="SYN38" s="66"/>
      <c r="SYO38" s="66"/>
      <c r="SYP38" s="66"/>
      <c r="SYQ38" s="66"/>
      <c r="SYR38" s="66"/>
      <c r="SYS38" s="66"/>
      <c r="SYT38" s="66"/>
      <c r="SYU38" s="66"/>
      <c r="SYV38" s="66"/>
      <c r="SYW38" s="66"/>
      <c r="SYX38" s="66"/>
      <c r="SYY38" s="66"/>
      <c r="SYZ38" s="66"/>
      <c r="SZA38" s="66"/>
      <c r="SZB38" s="66"/>
      <c r="SZC38" s="66"/>
      <c r="SZD38" s="66"/>
      <c r="SZE38" s="66"/>
      <c r="SZF38" s="66"/>
      <c r="SZG38" s="66"/>
      <c r="SZH38" s="66"/>
      <c r="SZI38" s="66"/>
      <c r="SZJ38" s="66"/>
      <c r="SZK38" s="66"/>
      <c r="SZL38" s="66"/>
      <c r="SZM38" s="66"/>
      <c r="SZN38" s="66"/>
      <c r="SZO38" s="66"/>
      <c r="SZP38" s="66"/>
      <c r="SZQ38" s="66"/>
      <c r="SZR38" s="66"/>
      <c r="SZS38" s="66"/>
      <c r="SZT38" s="66"/>
      <c r="SZU38" s="66"/>
      <c r="SZV38" s="66"/>
      <c r="SZW38" s="66"/>
      <c r="SZX38" s="66"/>
      <c r="SZY38" s="66"/>
      <c r="SZZ38" s="66"/>
      <c r="TAA38" s="66"/>
      <c r="TAB38" s="66"/>
      <c r="TAC38" s="66"/>
      <c r="TAD38" s="66"/>
      <c r="TAE38" s="66"/>
      <c r="TAF38" s="66"/>
      <c r="TAG38" s="66"/>
      <c r="TAH38" s="66"/>
      <c r="TAI38" s="66"/>
      <c r="TAJ38" s="66"/>
      <c r="TAK38" s="66"/>
      <c r="TAL38" s="66"/>
      <c r="TAM38" s="66"/>
      <c r="TAN38" s="66"/>
      <c r="TAO38" s="66"/>
      <c r="TAP38" s="66"/>
      <c r="TAQ38" s="66"/>
      <c r="TAR38" s="66"/>
      <c r="TAS38" s="66"/>
      <c r="TAT38" s="66"/>
      <c r="TAU38" s="66"/>
      <c r="TAV38" s="66"/>
      <c r="TAW38" s="66"/>
      <c r="TAX38" s="66"/>
      <c r="TAY38" s="66"/>
      <c r="TAZ38" s="66"/>
      <c r="TBA38" s="66"/>
      <c r="TBB38" s="66"/>
      <c r="TBC38" s="66"/>
      <c r="TBD38" s="66"/>
      <c r="TBE38" s="66"/>
      <c r="TBF38" s="66"/>
      <c r="TBG38" s="66"/>
      <c r="TBH38" s="66"/>
      <c r="TBI38" s="66"/>
      <c r="TBJ38" s="66"/>
      <c r="TBK38" s="66"/>
      <c r="TBL38" s="66"/>
      <c r="TBM38" s="66"/>
      <c r="TBN38" s="66"/>
      <c r="TBO38" s="66"/>
      <c r="TBP38" s="66"/>
      <c r="TBQ38" s="66"/>
      <c r="TBR38" s="66"/>
      <c r="TBS38" s="66"/>
      <c r="TBT38" s="66"/>
      <c r="TBU38" s="66"/>
      <c r="TBV38" s="66"/>
      <c r="TBW38" s="66"/>
      <c r="TBX38" s="66"/>
      <c r="TBY38" s="66"/>
      <c r="TBZ38" s="66"/>
      <c r="TCA38" s="66"/>
      <c r="TCB38" s="66"/>
      <c r="TCC38" s="66"/>
      <c r="TCD38" s="66"/>
      <c r="TCE38" s="66"/>
      <c r="TCF38" s="66"/>
      <c r="TCG38" s="66"/>
      <c r="TCH38" s="66"/>
      <c r="TCI38" s="66"/>
      <c r="TCJ38" s="66"/>
      <c r="TCK38" s="66"/>
      <c r="TCL38" s="66"/>
      <c r="TCM38" s="66"/>
      <c r="TCN38" s="66"/>
      <c r="TCO38" s="66"/>
      <c r="TCP38" s="66"/>
      <c r="TCQ38" s="66"/>
      <c r="TCR38" s="66"/>
      <c r="TCS38" s="66"/>
      <c r="TCT38" s="66"/>
      <c r="TCU38" s="66"/>
      <c r="TCV38" s="66"/>
      <c r="TCW38" s="66"/>
      <c r="TCX38" s="66"/>
      <c r="TCY38" s="66"/>
      <c r="TCZ38" s="66"/>
      <c r="TDA38" s="66"/>
      <c r="TDB38" s="66"/>
      <c r="TDC38" s="66"/>
      <c r="TDD38" s="66"/>
      <c r="TDE38" s="66"/>
      <c r="TDF38" s="66"/>
      <c r="TDG38" s="66"/>
      <c r="TDH38" s="66"/>
      <c r="TDI38" s="66"/>
      <c r="TDJ38" s="66"/>
      <c r="TDK38" s="66"/>
      <c r="TDL38" s="66"/>
      <c r="TDM38" s="66"/>
      <c r="TDN38" s="66"/>
      <c r="TDO38" s="66"/>
      <c r="TDP38" s="66"/>
      <c r="TDQ38" s="66"/>
      <c r="TDR38" s="66"/>
      <c r="TDS38" s="66"/>
      <c r="TDT38" s="66"/>
      <c r="TDU38" s="66"/>
      <c r="TDV38" s="66"/>
      <c r="TDW38" s="66"/>
      <c r="TDX38" s="66"/>
      <c r="TDY38" s="66"/>
      <c r="TDZ38" s="66"/>
      <c r="TEA38" s="66"/>
      <c r="TEB38" s="66"/>
      <c r="TEC38" s="66"/>
      <c r="TED38" s="66"/>
      <c r="TEE38" s="66"/>
      <c r="TEF38" s="66"/>
      <c r="TEG38" s="66"/>
      <c r="TEH38" s="66"/>
      <c r="TEI38" s="66"/>
      <c r="TEJ38" s="66"/>
      <c r="TEK38" s="66"/>
      <c r="TEL38" s="66"/>
      <c r="TEM38" s="66"/>
      <c r="TEN38" s="66"/>
      <c r="TEO38" s="66"/>
      <c r="TEP38" s="66"/>
      <c r="TEQ38" s="66"/>
      <c r="TER38" s="66"/>
      <c r="TES38" s="66"/>
      <c r="TET38" s="66"/>
      <c r="TEU38" s="66"/>
      <c r="TEV38" s="66"/>
      <c r="TEW38" s="66"/>
      <c r="TEX38" s="66"/>
      <c r="TEY38" s="66"/>
      <c r="TEZ38" s="66"/>
      <c r="TFA38" s="66"/>
      <c r="TFB38" s="66"/>
      <c r="TFC38" s="66"/>
      <c r="TFD38" s="66"/>
      <c r="TFE38" s="66"/>
      <c r="TFF38" s="66"/>
      <c r="TFG38" s="66"/>
      <c r="TFH38" s="66"/>
      <c r="TFI38" s="66"/>
      <c r="TFJ38" s="66"/>
      <c r="TFK38" s="66"/>
      <c r="TFL38" s="66"/>
      <c r="TFM38" s="66"/>
      <c r="TFN38" s="66"/>
      <c r="TFO38" s="66"/>
      <c r="TFP38" s="66"/>
      <c r="TFQ38" s="66"/>
      <c r="TFR38" s="66"/>
      <c r="TFS38" s="66"/>
      <c r="TFT38" s="66"/>
      <c r="TFU38" s="66"/>
      <c r="TFV38" s="66"/>
      <c r="TFW38" s="66"/>
      <c r="TFX38" s="66"/>
      <c r="TFY38" s="66"/>
      <c r="TFZ38" s="66"/>
      <c r="TGA38" s="66"/>
      <c r="TGB38" s="66"/>
      <c r="TGC38" s="66"/>
      <c r="TGD38" s="66"/>
      <c r="TGE38" s="66"/>
      <c r="TGF38" s="66"/>
      <c r="TGG38" s="66"/>
      <c r="TGH38" s="66"/>
      <c r="TGI38" s="66"/>
      <c r="TGJ38" s="66"/>
      <c r="TGK38" s="66"/>
      <c r="TGL38" s="66"/>
      <c r="TGM38" s="66"/>
      <c r="TGN38" s="66"/>
      <c r="TGO38" s="66"/>
      <c r="TGP38" s="66"/>
      <c r="TGQ38" s="66"/>
      <c r="TGR38" s="66"/>
      <c r="TGS38" s="66"/>
      <c r="TGT38" s="66"/>
      <c r="TGU38" s="66"/>
      <c r="TGV38" s="66"/>
      <c r="TGW38" s="66"/>
      <c r="TGX38" s="66"/>
      <c r="TGY38" s="66"/>
      <c r="TGZ38" s="66"/>
      <c r="THA38" s="66"/>
      <c r="THB38" s="66"/>
      <c r="THC38" s="66"/>
      <c r="THD38" s="66"/>
      <c r="THE38" s="66"/>
      <c r="THF38" s="66"/>
      <c r="THG38" s="66"/>
      <c r="THH38" s="66"/>
      <c r="THI38" s="66"/>
      <c r="THJ38" s="66"/>
      <c r="THK38" s="66"/>
      <c r="THL38" s="66"/>
      <c r="THM38" s="66"/>
      <c r="THN38" s="66"/>
      <c r="THO38" s="66"/>
      <c r="THP38" s="66"/>
      <c r="THQ38" s="66"/>
      <c r="THR38" s="66"/>
      <c r="THS38" s="66"/>
      <c r="THT38" s="66"/>
      <c r="THU38" s="66"/>
      <c r="THV38" s="66"/>
      <c r="THW38" s="66"/>
      <c r="THX38" s="66"/>
      <c r="THY38" s="66"/>
      <c r="THZ38" s="66"/>
      <c r="TIA38" s="66"/>
      <c r="TIB38" s="66"/>
      <c r="TIC38" s="66"/>
      <c r="TID38" s="66"/>
      <c r="TIE38" s="66"/>
      <c r="TIF38" s="66"/>
      <c r="TIG38" s="66"/>
      <c r="TIH38" s="66"/>
      <c r="TII38" s="66"/>
      <c r="TIJ38" s="66"/>
      <c r="TIK38" s="66"/>
      <c r="TIL38" s="66"/>
      <c r="TIM38" s="66"/>
      <c r="TIN38" s="66"/>
      <c r="TIO38" s="66"/>
      <c r="TIP38" s="66"/>
      <c r="TIQ38" s="66"/>
      <c r="TIR38" s="66"/>
      <c r="TIS38" s="66"/>
      <c r="TIT38" s="66"/>
      <c r="TIU38" s="66"/>
      <c r="TIV38" s="66"/>
      <c r="TIW38" s="66"/>
      <c r="TIX38" s="66"/>
      <c r="TIY38" s="66"/>
      <c r="TIZ38" s="66"/>
      <c r="TJA38" s="66"/>
      <c r="TJB38" s="66"/>
      <c r="TJC38" s="66"/>
      <c r="TJD38" s="66"/>
      <c r="TJE38" s="66"/>
      <c r="TJF38" s="66"/>
      <c r="TJG38" s="66"/>
      <c r="TJH38" s="66"/>
      <c r="TJI38" s="66"/>
      <c r="TJJ38" s="66"/>
      <c r="TJK38" s="66"/>
      <c r="TJL38" s="66"/>
      <c r="TJM38" s="66"/>
      <c r="TJN38" s="66"/>
      <c r="TJO38" s="66"/>
      <c r="TJP38" s="66"/>
      <c r="TJQ38" s="66"/>
      <c r="TJR38" s="66"/>
      <c r="TJS38" s="66"/>
      <c r="TJT38" s="66"/>
      <c r="TJU38" s="66"/>
      <c r="TJV38" s="66"/>
      <c r="TJW38" s="66"/>
      <c r="TJX38" s="66"/>
      <c r="TJY38" s="66"/>
      <c r="TJZ38" s="66"/>
      <c r="TKA38" s="66"/>
      <c r="TKB38" s="66"/>
      <c r="TKC38" s="66"/>
      <c r="TKD38" s="66"/>
      <c r="TKE38" s="66"/>
      <c r="TKF38" s="66"/>
      <c r="TKG38" s="66"/>
      <c r="TKH38" s="66"/>
      <c r="TKI38" s="66"/>
      <c r="TKJ38" s="66"/>
      <c r="TKK38" s="66"/>
      <c r="TKL38" s="66"/>
      <c r="TKM38" s="66"/>
      <c r="TKN38" s="66"/>
      <c r="TKO38" s="66"/>
      <c r="TKP38" s="66"/>
      <c r="TKQ38" s="66"/>
      <c r="TKR38" s="66"/>
      <c r="TKS38" s="66"/>
      <c r="TKT38" s="66"/>
      <c r="TKU38" s="66"/>
      <c r="TKV38" s="66"/>
      <c r="TKW38" s="66"/>
      <c r="TKX38" s="66"/>
      <c r="TKY38" s="66"/>
      <c r="TKZ38" s="66"/>
      <c r="TLA38" s="66"/>
      <c r="TLB38" s="66"/>
      <c r="TLC38" s="66"/>
      <c r="TLD38" s="66"/>
      <c r="TLE38" s="66"/>
      <c r="TLF38" s="66"/>
      <c r="TLG38" s="66"/>
      <c r="TLH38" s="66"/>
      <c r="TLI38" s="66"/>
      <c r="TLJ38" s="66"/>
      <c r="TLK38" s="66"/>
      <c r="TLL38" s="66"/>
      <c r="TLM38" s="66"/>
      <c r="TLN38" s="66"/>
      <c r="TLO38" s="66"/>
      <c r="TLP38" s="66"/>
      <c r="TLQ38" s="66"/>
      <c r="TLR38" s="66"/>
      <c r="TLS38" s="66"/>
      <c r="TLT38" s="66"/>
      <c r="TLU38" s="66"/>
      <c r="TLV38" s="66"/>
      <c r="TLW38" s="66"/>
      <c r="TLX38" s="66"/>
      <c r="TLY38" s="66"/>
      <c r="TLZ38" s="66"/>
      <c r="TMA38" s="66"/>
      <c r="TMB38" s="66"/>
      <c r="TMC38" s="66"/>
      <c r="TMD38" s="66"/>
      <c r="TME38" s="66"/>
      <c r="TMF38" s="66"/>
      <c r="TMG38" s="66"/>
      <c r="TMH38" s="66"/>
      <c r="TMI38" s="66"/>
      <c r="TMJ38" s="66"/>
      <c r="TMK38" s="66"/>
      <c r="TML38" s="66"/>
      <c r="TMM38" s="66"/>
      <c r="TMN38" s="66"/>
      <c r="TMO38" s="66"/>
      <c r="TMP38" s="66"/>
      <c r="TMQ38" s="66"/>
      <c r="TMR38" s="66"/>
      <c r="TMS38" s="66"/>
      <c r="TMT38" s="66"/>
      <c r="TMU38" s="66"/>
      <c r="TMV38" s="66"/>
      <c r="TMW38" s="66"/>
      <c r="TMX38" s="66"/>
      <c r="TMY38" s="66"/>
      <c r="TMZ38" s="66"/>
      <c r="TNA38" s="66"/>
      <c r="TNB38" s="66"/>
      <c r="TNC38" s="66"/>
      <c r="TND38" s="66"/>
      <c r="TNE38" s="66"/>
      <c r="TNF38" s="66"/>
      <c r="TNG38" s="66"/>
      <c r="TNH38" s="66"/>
      <c r="TNI38" s="66"/>
      <c r="TNJ38" s="66"/>
      <c r="TNK38" s="66"/>
      <c r="TNL38" s="66"/>
      <c r="TNM38" s="66"/>
      <c r="TNN38" s="66"/>
      <c r="TNO38" s="66"/>
      <c r="TNP38" s="66"/>
      <c r="TNQ38" s="66"/>
      <c r="TNR38" s="66"/>
      <c r="TNS38" s="66"/>
      <c r="TNT38" s="66"/>
      <c r="TNU38" s="66"/>
      <c r="TNV38" s="66"/>
      <c r="TNW38" s="66"/>
      <c r="TNX38" s="66"/>
      <c r="TNY38" s="66"/>
      <c r="TNZ38" s="66"/>
      <c r="TOA38" s="66"/>
      <c r="TOB38" s="66"/>
      <c r="TOC38" s="66"/>
      <c r="TOD38" s="66"/>
      <c r="TOE38" s="66"/>
      <c r="TOF38" s="66"/>
      <c r="TOG38" s="66"/>
      <c r="TOH38" s="66"/>
      <c r="TOI38" s="66"/>
      <c r="TOJ38" s="66"/>
      <c r="TOK38" s="66"/>
      <c r="TOL38" s="66"/>
      <c r="TOM38" s="66"/>
      <c r="TON38" s="66"/>
      <c r="TOO38" s="66"/>
      <c r="TOP38" s="66"/>
      <c r="TOQ38" s="66"/>
      <c r="TOR38" s="66"/>
      <c r="TOS38" s="66"/>
      <c r="TOT38" s="66"/>
      <c r="TOU38" s="66"/>
      <c r="TOV38" s="66"/>
      <c r="TOW38" s="66"/>
      <c r="TOX38" s="66"/>
      <c r="TOY38" s="66"/>
      <c r="TOZ38" s="66"/>
      <c r="TPA38" s="66"/>
      <c r="TPB38" s="66"/>
      <c r="TPC38" s="66"/>
      <c r="TPD38" s="66"/>
      <c r="TPE38" s="66"/>
      <c r="TPF38" s="66"/>
      <c r="TPG38" s="66"/>
      <c r="TPH38" s="66"/>
      <c r="TPI38" s="66"/>
      <c r="TPJ38" s="66"/>
      <c r="TPK38" s="66"/>
      <c r="TPL38" s="66"/>
      <c r="TPM38" s="66"/>
      <c r="TPN38" s="66"/>
      <c r="TPO38" s="66"/>
      <c r="TPP38" s="66"/>
      <c r="TPQ38" s="66"/>
      <c r="TPR38" s="66"/>
      <c r="TPS38" s="66"/>
      <c r="TPT38" s="66"/>
      <c r="TPU38" s="66"/>
      <c r="TPV38" s="66"/>
      <c r="TPW38" s="66"/>
      <c r="TPX38" s="66"/>
      <c r="TPY38" s="66"/>
      <c r="TPZ38" s="66"/>
      <c r="TQA38" s="66"/>
      <c r="TQB38" s="66"/>
      <c r="TQC38" s="66"/>
      <c r="TQD38" s="66"/>
      <c r="TQE38" s="66"/>
      <c r="TQF38" s="66"/>
      <c r="TQG38" s="66"/>
      <c r="TQH38" s="66"/>
      <c r="TQI38" s="66"/>
      <c r="TQJ38" s="66"/>
      <c r="TQK38" s="66"/>
      <c r="TQL38" s="66"/>
      <c r="TQM38" s="66"/>
      <c r="TQN38" s="66"/>
      <c r="TQO38" s="66"/>
      <c r="TQP38" s="66"/>
      <c r="TQQ38" s="66"/>
      <c r="TQR38" s="66"/>
      <c r="TQS38" s="66"/>
      <c r="TQT38" s="66"/>
      <c r="TQU38" s="66"/>
      <c r="TQV38" s="66"/>
      <c r="TQW38" s="66"/>
      <c r="TQX38" s="66"/>
      <c r="TQY38" s="66"/>
      <c r="TQZ38" s="66"/>
      <c r="TRA38" s="66"/>
      <c r="TRB38" s="66"/>
      <c r="TRC38" s="66"/>
      <c r="TRD38" s="66"/>
      <c r="TRE38" s="66"/>
      <c r="TRF38" s="66"/>
      <c r="TRG38" s="66"/>
      <c r="TRH38" s="66"/>
      <c r="TRI38" s="66"/>
      <c r="TRJ38" s="66"/>
      <c r="TRK38" s="66"/>
      <c r="TRL38" s="66"/>
      <c r="TRM38" s="66"/>
      <c r="TRN38" s="66"/>
      <c r="TRO38" s="66"/>
      <c r="TRP38" s="66"/>
      <c r="TRQ38" s="66"/>
      <c r="TRR38" s="66"/>
      <c r="TRS38" s="66"/>
      <c r="TRT38" s="66"/>
      <c r="TRU38" s="66"/>
      <c r="TRV38" s="66"/>
      <c r="TRW38" s="66"/>
      <c r="TRX38" s="66"/>
      <c r="TRY38" s="66"/>
      <c r="TRZ38" s="66"/>
      <c r="TSA38" s="66"/>
      <c r="TSB38" s="66"/>
      <c r="TSC38" s="66"/>
      <c r="TSD38" s="66"/>
      <c r="TSE38" s="66"/>
      <c r="TSF38" s="66"/>
      <c r="TSG38" s="66"/>
      <c r="TSH38" s="66"/>
      <c r="TSI38" s="66"/>
      <c r="TSJ38" s="66"/>
      <c r="TSK38" s="66"/>
      <c r="TSL38" s="66"/>
      <c r="TSM38" s="66"/>
      <c r="TSN38" s="66"/>
      <c r="TSO38" s="66"/>
      <c r="TSP38" s="66"/>
      <c r="TSQ38" s="66"/>
      <c r="TSR38" s="66"/>
      <c r="TSS38" s="66"/>
      <c r="TST38" s="66"/>
      <c r="TSU38" s="66"/>
      <c r="TSV38" s="66"/>
      <c r="TSW38" s="66"/>
      <c r="TSX38" s="66"/>
      <c r="TSY38" s="66"/>
      <c r="TSZ38" s="66"/>
      <c r="TTA38" s="66"/>
      <c r="TTB38" s="66"/>
      <c r="TTC38" s="66"/>
      <c r="TTD38" s="66"/>
      <c r="TTE38" s="66"/>
      <c r="TTF38" s="66"/>
      <c r="TTG38" s="66"/>
      <c r="TTH38" s="66"/>
      <c r="TTI38" s="66"/>
      <c r="TTJ38" s="66"/>
      <c r="TTK38" s="66"/>
      <c r="TTL38" s="66"/>
      <c r="TTM38" s="66"/>
      <c r="TTN38" s="66"/>
      <c r="TTO38" s="66"/>
      <c r="TTP38" s="66"/>
      <c r="TTQ38" s="66"/>
      <c r="TTR38" s="66"/>
      <c r="TTS38" s="66"/>
      <c r="TTT38" s="66"/>
      <c r="TTU38" s="66"/>
      <c r="TTV38" s="66"/>
      <c r="TTW38" s="66"/>
      <c r="TTX38" s="66"/>
      <c r="TTY38" s="66"/>
      <c r="TTZ38" s="66"/>
      <c r="TUA38" s="66"/>
      <c r="TUB38" s="66"/>
      <c r="TUC38" s="66"/>
      <c r="TUD38" s="66"/>
      <c r="TUE38" s="66"/>
      <c r="TUF38" s="66"/>
      <c r="TUG38" s="66"/>
      <c r="TUH38" s="66"/>
      <c r="TUI38" s="66"/>
      <c r="TUJ38" s="66"/>
      <c r="TUK38" s="66"/>
      <c r="TUL38" s="66"/>
      <c r="TUM38" s="66"/>
      <c r="TUN38" s="66"/>
      <c r="TUO38" s="66"/>
      <c r="TUP38" s="66"/>
      <c r="TUQ38" s="66"/>
      <c r="TUR38" s="66"/>
      <c r="TUS38" s="66"/>
      <c r="TUT38" s="66"/>
      <c r="TUU38" s="66"/>
      <c r="TUV38" s="66"/>
      <c r="TUW38" s="66"/>
      <c r="TUX38" s="66"/>
      <c r="TUY38" s="66"/>
      <c r="TUZ38" s="66"/>
      <c r="TVA38" s="66"/>
      <c r="TVB38" s="66"/>
      <c r="TVC38" s="66"/>
      <c r="TVD38" s="66"/>
      <c r="TVE38" s="66"/>
      <c r="TVF38" s="66"/>
      <c r="TVG38" s="66"/>
      <c r="TVH38" s="66"/>
      <c r="TVI38" s="66"/>
      <c r="TVJ38" s="66"/>
      <c r="TVK38" s="66"/>
      <c r="TVL38" s="66"/>
      <c r="TVM38" s="66"/>
      <c r="TVN38" s="66"/>
      <c r="TVO38" s="66"/>
      <c r="TVP38" s="66"/>
      <c r="TVQ38" s="66"/>
      <c r="TVR38" s="66"/>
      <c r="TVS38" s="66"/>
      <c r="TVT38" s="66"/>
      <c r="TVU38" s="66"/>
      <c r="TVV38" s="66"/>
      <c r="TVW38" s="66"/>
      <c r="TVX38" s="66"/>
      <c r="TVY38" s="66"/>
      <c r="TVZ38" s="66"/>
      <c r="TWA38" s="66"/>
      <c r="TWB38" s="66"/>
      <c r="TWC38" s="66"/>
      <c r="TWD38" s="66"/>
      <c r="TWE38" s="66"/>
      <c r="TWF38" s="66"/>
      <c r="TWG38" s="66"/>
      <c r="TWH38" s="66"/>
      <c r="TWI38" s="66"/>
      <c r="TWJ38" s="66"/>
      <c r="TWK38" s="66"/>
      <c r="TWL38" s="66"/>
      <c r="TWM38" s="66"/>
      <c r="TWN38" s="66"/>
      <c r="TWO38" s="66"/>
      <c r="TWP38" s="66"/>
      <c r="TWQ38" s="66"/>
      <c r="TWR38" s="66"/>
      <c r="TWS38" s="66"/>
      <c r="TWT38" s="66"/>
      <c r="TWU38" s="66"/>
      <c r="TWV38" s="66"/>
      <c r="TWW38" s="66"/>
      <c r="TWX38" s="66"/>
      <c r="TWY38" s="66"/>
      <c r="TWZ38" s="66"/>
      <c r="TXA38" s="66"/>
      <c r="TXB38" s="66"/>
      <c r="TXC38" s="66"/>
      <c r="TXD38" s="66"/>
      <c r="TXE38" s="66"/>
      <c r="TXF38" s="66"/>
      <c r="TXG38" s="66"/>
      <c r="TXH38" s="66"/>
      <c r="TXI38" s="66"/>
      <c r="TXJ38" s="66"/>
      <c r="TXK38" s="66"/>
      <c r="TXL38" s="66"/>
      <c r="TXM38" s="66"/>
      <c r="TXN38" s="66"/>
      <c r="TXO38" s="66"/>
      <c r="TXP38" s="66"/>
      <c r="TXQ38" s="66"/>
      <c r="TXR38" s="66"/>
      <c r="TXS38" s="66"/>
      <c r="TXT38" s="66"/>
      <c r="TXU38" s="66"/>
      <c r="TXV38" s="66"/>
      <c r="TXW38" s="66"/>
      <c r="TXX38" s="66"/>
      <c r="TXY38" s="66"/>
      <c r="TXZ38" s="66"/>
      <c r="TYA38" s="66"/>
      <c r="TYB38" s="66"/>
      <c r="TYC38" s="66"/>
      <c r="TYD38" s="66"/>
      <c r="TYE38" s="66"/>
      <c r="TYF38" s="66"/>
      <c r="TYG38" s="66"/>
      <c r="TYH38" s="66"/>
      <c r="TYI38" s="66"/>
      <c r="TYJ38" s="66"/>
      <c r="TYK38" s="66"/>
      <c r="TYL38" s="66"/>
      <c r="TYM38" s="66"/>
      <c r="TYN38" s="66"/>
      <c r="TYO38" s="66"/>
      <c r="TYP38" s="66"/>
      <c r="TYQ38" s="66"/>
      <c r="TYR38" s="66"/>
      <c r="TYS38" s="66"/>
      <c r="TYT38" s="66"/>
      <c r="TYU38" s="66"/>
      <c r="TYV38" s="66"/>
      <c r="TYW38" s="66"/>
      <c r="TYX38" s="66"/>
      <c r="TYY38" s="66"/>
      <c r="TYZ38" s="66"/>
      <c r="TZA38" s="66"/>
      <c r="TZB38" s="66"/>
      <c r="TZC38" s="66"/>
      <c r="TZD38" s="66"/>
      <c r="TZE38" s="66"/>
      <c r="TZF38" s="66"/>
      <c r="TZG38" s="66"/>
      <c r="TZH38" s="66"/>
      <c r="TZI38" s="66"/>
      <c r="TZJ38" s="66"/>
      <c r="TZK38" s="66"/>
      <c r="TZL38" s="66"/>
      <c r="TZM38" s="66"/>
      <c r="TZN38" s="66"/>
      <c r="TZO38" s="66"/>
      <c r="TZP38" s="66"/>
      <c r="TZQ38" s="66"/>
      <c r="TZR38" s="66"/>
      <c r="TZS38" s="66"/>
      <c r="TZT38" s="66"/>
      <c r="TZU38" s="66"/>
      <c r="TZV38" s="66"/>
      <c r="TZW38" s="66"/>
      <c r="TZX38" s="66"/>
      <c r="TZY38" s="66"/>
      <c r="TZZ38" s="66"/>
      <c r="UAA38" s="66"/>
      <c r="UAB38" s="66"/>
      <c r="UAC38" s="66"/>
      <c r="UAD38" s="66"/>
      <c r="UAE38" s="66"/>
      <c r="UAF38" s="66"/>
      <c r="UAG38" s="66"/>
      <c r="UAH38" s="66"/>
      <c r="UAI38" s="66"/>
      <c r="UAJ38" s="66"/>
      <c r="UAK38" s="66"/>
      <c r="UAL38" s="66"/>
      <c r="UAM38" s="66"/>
      <c r="UAN38" s="66"/>
      <c r="UAO38" s="66"/>
      <c r="UAP38" s="66"/>
      <c r="UAQ38" s="66"/>
      <c r="UAR38" s="66"/>
      <c r="UAS38" s="66"/>
      <c r="UAT38" s="66"/>
      <c r="UAU38" s="66"/>
      <c r="UAV38" s="66"/>
      <c r="UAW38" s="66"/>
      <c r="UAX38" s="66"/>
      <c r="UAY38" s="66"/>
      <c r="UAZ38" s="66"/>
      <c r="UBA38" s="66"/>
      <c r="UBB38" s="66"/>
      <c r="UBC38" s="66"/>
      <c r="UBD38" s="66"/>
      <c r="UBE38" s="66"/>
      <c r="UBF38" s="66"/>
      <c r="UBG38" s="66"/>
      <c r="UBH38" s="66"/>
      <c r="UBI38" s="66"/>
      <c r="UBJ38" s="66"/>
      <c r="UBK38" s="66"/>
      <c r="UBL38" s="66"/>
      <c r="UBM38" s="66"/>
      <c r="UBN38" s="66"/>
      <c r="UBO38" s="66"/>
      <c r="UBP38" s="66"/>
      <c r="UBQ38" s="66"/>
      <c r="UBR38" s="66"/>
      <c r="UBS38" s="66"/>
      <c r="UBT38" s="66"/>
      <c r="UBU38" s="66"/>
      <c r="UBV38" s="66"/>
      <c r="UBW38" s="66"/>
      <c r="UBX38" s="66"/>
      <c r="UBY38" s="66"/>
      <c r="UBZ38" s="66"/>
      <c r="UCA38" s="66"/>
      <c r="UCB38" s="66"/>
      <c r="UCC38" s="66"/>
      <c r="UCD38" s="66"/>
      <c r="UCE38" s="66"/>
      <c r="UCF38" s="66"/>
      <c r="UCG38" s="66"/>
      <c r="UCH38" s="66"/>
      <c r="UCI38" s="66"/>
      <c r="UCJ38" s="66"/>
      <c r="UCK38" s="66"/>
      <c r="UCL38" s="66"/>
      <c r="UCM38" s="66"/>
      <c r="UCN38" s="66"/>
      <c r="UCO38" s="66"/>
      <c r="UCP38" s="66"/>
      <c r="UCQ38" s="66"/>
      <c r="UCR38" s="66"/>
      <c r="UCS38" s="66"/>
      <c r="UCT38" s="66"/>
      <c r="UCU38" s="66"/>
      <c r="UCV38" s="66"/>
      <c r="UCW38" s="66"/>
      <c r="UCX38" s="66"/>
      <c r="UCY38" s="66"/>
      <c r="UCZ38" s="66"/>
      <c r="UDA38" s="66"/>
      <c r="UDB38" s="66"/>
      <c r="UDC38" s="66"/>
      <c r="UDD38" s="66"/>
      <c r="UDE38" s="66"/>
      <c r="UDF38" s="66"/>
      <c r="UDG38" s="66"/>
      <c r="UDH38" s="66"/>
      <c r="UDI38" s="66"/>
      <c r="UDJ38" s="66"/>
      <c r="UDK38" s="66"/>
      <c r="UDL38" s="66"/>
      <c r="UDM38" s="66"/>
      <c r="UDN38" s="66"/>
      <c r="UDO38" s="66"/>
      <c r="UDP38" s="66"/>
      <c r="UDQ38" s="66"/>
      <c r="UDR38" s="66"/>
      <c r="UDS38" s="66"/>
      <c r="UDT38" s="66"/>
      <c r="UDU38" s="66"/>
      <c r="UDV38" s="66"/>
      <c r="UDW38" s="66"/>
      <c r="UDX38" s="66"/>
      <c r="UDY38" s="66"/>
      <c r="UDZ38" s="66"/>
      <c r="UEA38" s="66"/>
      <c r="UEB38" s="66"/>
      <c r="UEC38" s="66"/>
      <c r="UED38" s="66"/>
      <c r="UEE38" s="66"/>
      <c r="UEF38" s="66"/>
      <c r="UEG38" s="66"/>
      <c r="UEH38" s="66"/>
      <c r="UEI38" s="66"/>
      <c r="UEJ38" s="66"/>
      <c r="UEK38" s="66"/>
      <c r="UEL38" s="66"/>
      <c r="UEM38" s="66"/>
      <c r="UEN38" s="66"/>
      <c r="UEO38" s="66"/>
      <c r="UEP38" s="66"/>
      <c r="UEQ38" s="66"/>
      <c r="UER38" s="66"/>
      <c r="UES38" s="66"/>
      <c r="UET38" s="66"/>
      <c r="UEU38" s="66"/>
      <c r="UEV38" s="66"/>
      <c r="UEW38" s="66"/>
      <c r="UEX38" s="66"/>
      <c r="UEY38" s="66"/>
      <c r="UEZ38" s="66"/>
      <c r="UFA38" s="66"/>
      <c r="UFB38" s="66"/>
      <c r="UFC38" s="66"/>
      <c r="UFD38" s="66"/>
      <c r="UFE38" s="66"/>
      <c r="UFF38" s="66"/>
      <c r="UFG38" s="66"/>
      <c r="UFH38" s="66"/>
      <c r="UFI38" s="66"/>
      <c r="UFJ38" s="66"/>
      <c r="UFK38" s="66"/>
      <c r="UFL38" s="66"/>
      <c r="UFM38" s="66"/>
      <c r="UFN38" s="66"/>
      <c r="UFO38" s="66"/>
      <c r="UFP38" s="66"/>
      <c r="UFQ38" s="66"/>
      <c r="UFR38" s="66"/>
      <c r="UFS38" s="66"/>
      <c r="UFT38" s="66"/>
      <c r="UFU38" s="66"/>
      <c r="UFV38" s="66"/>
      <c r="UFW38" s="66"/>
      <c r="UFX38" s="66"/>
      <c r="UFY38" s="66"/>
      <c r="UFZ38" s="66"/>
      <c r="UGA38" s="66"/>
      <c r="UGB38" s="66"/>
      <c r="UGC38" s="66"/>
      <c r="UGD38" s="66"/>
      <c r="UGE38" s="66"/>
      <c r="UGF38" s="66"/>
      <c r="UGG38" s="66"/>
      <c r="UGH38" s="66"/>
      <c r="UGI38" s="66"/>
      <c r="UGJ38" s="66"/>
      <c r="UGK38" s="66"/>
      <c r="UGL38" s="66"/>
      <c r="UGM38" s="66"/>
      <c r="UGN38" s="66"/>
      <c r="UGO38" s="66"/>
      <c r="UGP38" s="66"/>
      <c r="UGQ38" s="66"/>
      <c r="UGR38" s="66"/>
      <c r="UGS38" s="66"/>
      <c r="UGT38" s="66"/>
      <c r="UGU38" s="66"/>
      <c r="UGV38" s="66"/>
      <c r="UGW38" s="66"/>
      <c r="UGX38" s="66"/>
      <c r="UGY38" s="66"/>
      <c r="UGZ38" s="66"/>
      <c r="UHA38" s="66"/>
      <c r="UHB38" s="66"/>
      <c r="UHC38" s="66"/>
      <c r="UHD38" s="66"/>
      <c r="UHE38" s="66"/>
      <c r="UHF38" s="66"/>
      <c r="UHG38" s="66"/>
      <c r="UHH38" s="66"/>
      <c r="UHI38" s="66"/>
      <c r="UHJ38" s="66"/>
      <c r="UHK38" s="66"/>
      <c r="UHL38" s="66"/>
      <c r="UHM38" s="66"/>
      <c r="UHN38" s="66"/>
      <c r="UHO38" s="66"/>
      <c r="UHP38" s="66"/>
      <c r="UHQ38" s="66"/>
      <c r="UHR38" s="66"/>
      <c r="UHS38" s="66"/>
      <c r="UHT38" s="66"/>
      <c r="UHU38" s="66"/>
      <c r="UHV38" s="66"/>
      <c r="UHW38" s="66"/>
      <c r="UHX38" s="66"/>
      <c r="UHY38" s="66"/>
      <c r="UHZ38" s="66"/>
      <c r="UIA38" s="66"/>
      <c r="UIB38" s="66"/>
      <c r="UIC38" s="66"/>
      <c r="UID38" s="66"/>
      <c r="UIE38" s="66"/>
      <c r="UIF38" s="66"/>
      <c r="UIG38" s="66"/>
      <c r="UIH38" s="66"/>
      <c r="UII38" s="66"/>
      <c r="UIJ38" s="66"/>
      <c r="UIK38" s="66"/>
      <c r="UIL38" s="66"/>
      <c r="UIM38" s="66"/>
      <c r="UIN38" s="66"/>
      <c r="UIO38" s="66"/>
      <c r="UIP38" s="66"/>
      <c r="UIQ38" s="66"/>
      <c r="UIR38" s="66"/>
      <c r="UIS38" s="66"/>
      <c r="UIT38" s="66"/>
      <c r="UIU38" s="66"/>
      <c r="UIV38" s="66"/>
      <c r="UIW38" s="66"/>
      <c r="UIX38" s="66"/>
      <c r="UIY38" s="66"/>
      <c r="UIZ38" s="66"/>
      <c r="UJA38" s="66"/>
      <c r="UJB38" s="66"/>
      <c r="UJC38" s="66"/>
      <c r="UJD38" s="66"/>
      <c r="UJE38" s="66"/>
      <c r="UJF38" s="66"/>
      <c r="UJG38" s="66"/>
      <c r="UJH38" s="66"/>
      <c r="UJI38" s="66"/>
      <c r="UJJ38" s="66"/>
      <c r="UJK38" s="66"/>
      <c r="UJL38" s="66"/>
      <c r="UJM38" s="66"/>
      <c r="UJN38" s="66"/>
      <c r="UJO38" s="66"/>
      <c r="UJP38" s="66"/>
      <c r="UJQ38" s="66"/>
      <c r="UJR38" s="66"/>
      <c r="UJS38" s="66"/>
      <c r="UJT38" s="66"/>
      <c r="UJU38" s="66"/>
      <c r="UJV38" s="66"/>
      <c r="UJW38" s="66"/>
      <c r="UJX38" s="66"/>
      <c r="UJY38" s="66"/>
      <c r="UJZ38" s="66"/>
      <c r="UKA38" s="66"/>
      <c r="UKB38" s="66"/>
      <c r="UKC38" s="66"/>
      <c r="UKD38" s="66"/>
      <c r="UKE38" s="66"/>
      <c r="UKF38" s="66"/>
      <c r="UKG38" s="66"/>
      <c r="UKH38" s="66"/>
      <c r="UKI38" s="66"/>
      <c r="UKJ38" s="66"/>
      <c r="UKK38" s="66"/>
      <c r="UKL38" s="66"/>
      <c r="UKM38" s="66"/>
      <c r="UKN38" s="66"/>
      <c r="UKO38" s="66"/>
      <c r="UKP38" s="66"/>
      <c r="UKQ38" s="66"/>
      <c r="UKR38" s="66"/>
      <c r="UKS38" s="66"/>
      <c r="UKT38" s="66"/>
      <c r="UKU38" s="66"/>
      <c r="UKV38" s="66"/>
      <c r="UKW38" s="66"/>
      <c r="UKX38" s="66"/>
      <c r="UKY38" s="66"/>
      <c r="UKZ38" s="66"/>
      <c r="ULA38" s="66"/>
      <c r="ULB38" s="66"/>
      <c r="ULC38" s="66"/>
      <c r="ULD38" s="66"/>
      <c r="ULE38" s="66"/>
      <c r="ULF38" s="66"/>
      <c r="ULG38" s="66"/>
      <c r="ULH38" s="66"/>
      <c r="ULI38" s="66"/>
      <c r="ULJ38" s="66"/>
      <c r="ULK38" s="66"/>
      <c r="ULL38" s="66"/>
      <c r="ULM38" s="66"/>
      <c r="ULN38" s="66"/>
      <c r="ULO38" s="66"/>
      <c r="ULP38" s="66"/>
      <c r="ULQ38" s="66"/>
      <c r="ULR38" s="66"/>
      <c r="ULS38" s="66"/>
      <c r="ULT38" s="66"/>
      <c r="ULU38" s="66"/>
      <c r="ULV38" s="66"/>
      <c r="ULW38" s="66"/>
      <c r="ULX38" s="66"/>
      <c r="ULY38" s="66"/>
      <c r="ULZ38" s="66"/>
      <c r="UMA38" s="66"/>
      <c r="UMB38" s="66"/>
      <c r="UMC38" s="66"/>
      <c r="UMD38" s="66"/>
      <c r="UME38" s="66"/>
      <c r="UMF38" s="66"/>
      <c r="UMG38" s="66"/>
      <c r="UMH38" s="66"/>
      <c r="UMI38" s="66"/>
      <c r="UMJ38" s="66"/>
      <c r="UMK38" s="66"/>
      <c r="UML38" s="66"/>
      <c r="UMM38" s="66"/>
      <c r="UMN38" s="66"/>
      <c r="UMO38" s="66"/>
      <c r="UMP38" s="66"/>
      <c r="UMQ38" s="66"/>
      <c r="UMR38" s="66"/>
      <c r="UMS38" s="66"/>
      <c r="UMT38" s="66"/>
      <c r="UMU38" s="66"/>
      <c r="UMV38" s="66"/>
      <c r="UMW38" s="66"/>
      <c r="UMX38" s="66"/>
      <c r="UMY38" s="66"/>
      <c r="UMZ38" s="66"/>
      <c r="UNA38" s="66"/>
      <c r="UNB38" s="66"/>
      <c r="UNC38" s="66"/>
      <c r="UND38" s="66"/>
      <c r="UNE38" s="66"/>
      <c r="UNF38" s="66"/>
      <c r="UNG38" s="66"/>
      <c r="UNH38" s="66"/>
      <c r="UNI38" s="66"/>
      <c r="UNJ38" s="66"/>
      <c r="UNK38" s="66"/>
      <c r="UNL38" s="66"/>
      <c r="UNM38" s="66"/>
      <c r="UNN38" s="66"/>
      <c r="UNO38" s="66"/>
      <c r="UNP38" s="66"/>
      <c r="UNQ38" s="66"/>
      <c r="UNR38" s="66"/>
      <c r="UNS38" s="66"/>
      <c r="UNT38" s="66"/>
      <c r="UNU38" s="66"/>
      <c r="UNV38" s="66"/>
      <c r="UNW38" s="66"/>
      <c r="UNX38" s="66"/>
      <c r="UNY38" s="66"/>
      <c r="UNZ38" s="66"/>
      <c r="UOA38" s="66"/>
      <c r="UOB38" s="66"/>
      <c r="UOC38" s="66"/>
      <c r="UOD38" s="66"/>
      <c r="UOE38" s="66"/>
      <c r="UOF38" s="66"/>
      <c r="UOG38" s="66"/>
      <c r="UOH38" s="66"/>
      <c r="UOI38" s="66"/>
      <c r="UOJ38" s="66"/>
      <c r="UOK38" s="66"/>
      <c r="UOL38" s="66"/>
      <c r="UOM38" s="66"/>
      <c r="UON38" s="66"/>
      <c r="UOO38" s="66"/>
      <c r="UOP38" s="66"/>
      <c r="UOQ38" s="66"/>
      <c r="UOR38" s="66"/>
      <c r="UOS38" s="66"/>
      <c r="UOT38" s="66"/>
      <c r="UOU38" s="66"/>
      <c r="UOV38" s="66"/>
      <c r="UOW38" s="66"/>
      <c r="UOX38" s="66"/>
      <c r="UOY38" s="66"/>
      <c r="UOZ38" s="66"/>
      <c r="UPA38" s="66"/>
      <c r="UPB38" s="66"/>
      <c r="UPC38" s="66"/>
      <c r="UPD38" s="66"/>
      <c r="UPE38" s="66"/>
      <c r="UPF38" s="66"/>
      <c r="UPG38" s="66"/>
      <c r="UPH38" s="66"/>
      <c r="UPI38" s="66"/>
      <c r="UPJ38" s="66"/>
      <c r="UPK38" s="66"/>
      <c r="UPL38" s="66"/>
      <c r="UPM38" s="66"/>
      <c r="UPN38" s="66"/>
      <c r="UPO38" s="66"/>
      <c r="UPP38" s="66"/>
      <c r="UPQ38" s="66"/>
      <c r="UPR38" s="66"/>
      <c r="UPS38" s="66"/>
      <c r="UPT38" s="66"/>
      <c r="UPU38" s="66"/>
      <c r="UPV38" s="66"/>
      <c r="UPW38" s="66"/>
      <c r="UPX38" s="66"/>
      <c r="UPY38" s="66"/>
      <c r="UPZ38" s="66"/>
      <c r="UQA38" s="66"/>
      <c r="UQB38" s="66"/>
      <c r="UQC38" s="66"/>
      <c r="UQD38" s="66"/>
      <c r="UQE38" s="66"/>
      <c r="UQF38" s="66"/>
      <c r="UQG38" s="66"/>
      <c r="UQH38" s="66"/>
      <c r="UQI38" s="66"/>
      <c r="UQJ38" s="66"/>
      <c r="UQK38" s="66"/>
      <c r="UQL38" s="66"/>
      <c r="UQM38" s="66"/>
      <c r="UQN38" s="66"/>
      <c r="UQO38" s="66"/>
      <c r="UQP38" s="66"/>
      <c r="UQQ38" s="66"/>
      <c r="UQR38" s="66"/>
      <c r="UQS38" s="66"/>
      <c r="UQT38" s="66"/>
      <c r="UQU38" s="66"/>
      <c r="UQV38" s="66"/>
      <c r="UQW38" s="66"/>
      <c r="UQX38" s="66"/>
      <c r="UQY38" s="66"/>
      <c r="UQZ38" s="66"/>
      <c r="URA38" s="66"/>
      <c r="URB38" s="66"/>
      <c r="URC38" s="66"/>
      <c r="URD38" s="66"/>
      <c r="URE38" s="66"/>
      <c r="URF38" s="66"/>
      <c r="URG38" s="66"/>
      <c r="URH38" s="66"/>
      <c r="URI38" s="66"/>
      <c r="URJ38" s="66"/>
      <c r="URK38" s="66"/>
      <c r="URL38" s="66"/>
      <c r="URM38" s="66"/>
      <c r="URN38" s="66"/>
      <c r="URO38" s="66"/>
      <c r="URP38" s="66"/>
      <c r="URQ38" s="66"/>
      <c r="URR38" s="66"/>
      <c r="URS38" s="66"/>
      <c r="URT38" s="66"/>
      <c r="URU38" s="66"/>
      <c r="URV38" s="66"/>
      <c r="URW38" s="66"/>
      <c r="URX38" s="66"/>
      <c r="URY38" s="66"/>
      <c r="URZ38" s="66"/>
      <c r="USA38" s="66"/>
      <c r="USB38" s="66"/>
      <c r="USC38" s="66"/>
      <c r="USD38" s="66"/>
      <c r="USE38" s="66"/>
      <c r="USF38" s="66"/>
      <c r="USG38" s="66"/>
      <c r="USH38" s="66"/>
      <c r="USI38" s="66"/>
      <c r="USJ38" s="66"/>
      <c r="USK38" s="66"/>
      <c r="USL38" s="66"/>
      <c r="USM38" s="66"/>
      <c r="USN38" s="66"/>
      <c r="USO38" s="66"/>
      <c r="USP38" s="66"/>
      <c r="USQ38" s="66"/>
      <c r="USR38" s="66"/>
      <c r="USS38" s="66"/>
      <c r="UST38" s="66"/>
      <c r="USU38" s="66"/>
      <c r="USV38" s="66"/>
      <c r="USW38" s="66"/>
      <c r="USX38" s="66"/>
      <c r="USY38" s="66"/>
      <c r="USZ38" s="66"/>
      <c r="UTA38" s="66"/>
      <c r="UTB38" s="66"/>
      <c r="UTC38" s="66"/>
      <c r="UTD38" s="66"/>
      <c r="UTE38" s="66"/>
      <c r="UTF38" s="66"/>
      <c r="UTG38" s="66"/>
      <c r="UTH38" s="66"/>
      <c r="UTI38" s="66"/>
      <c r="UTJ38" s="66"/>
      <c r="UTK38" s="66"/>
      <c r="UTL38" s="66"/>
      <c r="UTM38" s="66"/>
      <c r="UTN38" s="66"/>
      <c r="UTO38" s="66"/>
      <c r="UTP38" s="66"/>
      <c r="UTQ38" s="66"/>
      <c r="UTR38" s="66"/>
      <c r="UTS38" s="66"/>
      <c r="UTT38" s="66"/>
      <c r="UTU38" s="66"/>
      <c r="UTV38" s="66"/>
      <c r="UTW38" s="66"/>
      <c r="UTX38" s="66"/>
      <c r="UTY38" s="66"/>
      <c r="UTZ38" s="66"/>
      <c r="UUA38" s="66"/>
      <c r="UUB38" s="66"/>
      <c r="UUC38" s="66"/>
      <c r="UUD38" s="66"/>
      <c r="UUE38" s="66"/>
      <c r="UUF38" s="66"/>
      <c r="UUG38" s="66"/>
      <c r="UUH38" s="66"/>
      <c r="UUI38" s="66"/>
      <c r="UUJ38" s="66"/>
      <c r="UUK38" s="66"/>
      <c r="UUL38" s="66"/>
      <c r="UUM38" s="66"/>
      <c r="UUN38" s="66"/>
      <c r="UUO38" s="66"/>
      <c r="UUP38" s="66"/>
      <c r="UUQ38" s="66"/>
      <c r="UUR38" s="66"/>
      <c r="UUS38" s="66"/>
      <c r="UUT38" s="66"/>
      <c r="UUU38" s="66"/>
      <c r="UUV38" s="66"/>
      <c r="UUW38" s="66"/>
      <c r="UUX38" s="66"/>
      <c r="UUY38" s="66"/>
      <c r="UUZ38" s="66"/>
      <c r="UVA38" s="66"/>
      <c r="UVB38" s="66"/>
      <c r="UVC38" s="66"/>
      <c r="UVD38" s="66"/>
      <c r="UVE38" s="66"/>
      <c r="UVF38" s="66"/>
      <c r="UVG38" s="66"/>
      <c r="UVH38" s="66"/>
      <c r="UVI38" s="66"/>
      <c r="UVJ38" s="66"/>
      <c r="UVK38" s="66"/>
      <c r="UVL38" s="66"/>
      <c r="UVM38" s="66"/>
      <c r="UVN38" s="66"/>
      <c r="UVO38" s="66"/>
      <c r="UVP38" s="66"/>
      <c r="UVQ38" s="66"/>
      <c r="UVR38" s="66"/>
      <c r="UVS38" s="66"/>
      <c r="UVT38" s="66"/>
      <c r="UVU38" s="66"/>
      <c r="UVV38" s="66"/>
      <c r="UVW38" s="66"/>
      <c r="UVX38" s="66"/>
      <c r="UVY38" s="66"/>
      <c r="UVZ38" s="66"/>
      <c r="UWA38" s="66"/>
      <c r="UWB38" s="66"/>
      <c r="UWC38" s="66"/>
      <c r="UWD38" s="66"/>
      <c r="UWE38" s="66"/>
      <c r="UWF38" s="66"/>
      <c r="UWG38" s="66"/>
      <c r="UWH38" s="66"/>
      <c r="UWI38" s="66"/>
      <c r="UWJ38" s="66"/>
      <c r="UWK38" s="66"/>
      <c r="UWL38" s="66"/>
      <c r="UWM38" s="66"/>
      <c r="UWN38" s="66"/>
      <c r="UWO38" s="66"/>
      <c r="UWP38" s="66"/>
      <c r="UWQ38" s="66"/>
      <c r="UWR38" s="66"/>
      <c r="UWS38" s="66"/>
      <c r="UWT38" s="66"/>
      <c r="UWU38" s="66"/>
      <c r="UWV38" s="66"/>
      <c r="UWW38" s="66"/>
      <c r="UWX38" s="66"/>
      <c r="UWY38" s="66"/>
      <c r="UWZ38" s="66"/>
      <c r="UXA38" s="66"/>
      <c r="UXB38" s="66"/>
      <c r="UXC38" s="66"/>
      <c r="UXD38" s="66"/>
      <c r="UXE38" s="66"/>
      <c r="UXF38" s="66"/>
      <c r="UXG38" s="66"/>
      <c r="UXH38" s="66"/>
      <c r="UXI38" s="66"/>
      <c r="UXJ38" s="66"/>
      <c r="UXK38" s="66"/>
      <c r="UXL38" s="66"/>
      <c r="UXM38" s="66"/>
      <c r="UXN38" s="66"/>
      <c r="UXO38" s="66"/>
      <c r="UXP38" s="66"/>
      <c r="UXQ38" s="66"/>
      <c r="UXR38" s="66"/>
      <c r="UXS38" s="66"/>
      <c r="UXT38" s="66"/>
      <c r="UXU38" s="66"/>
      <c r="UXV38" s="66"/>
      <c r="UXW38" s="66"/>
      <c r="UXX38" s="66"/>
      <c r="UXY38" s="66"/>
      <c r="UXZ38" s="66"/>
      <c r="UYA38" s="66"/>
      <c r="UYB38" s="66"/>
      <c r="UYC38" s="66"/>
      <c r="UYD38" s="66"/>
      <c r="UYE38" s="66"/>
      <c r="UYF38" s="66"/>
      <c r="UYG38" s="66"/>
      <c r="UYH38" s="66"/>
      <c r="UYI38" s="66"/>
      <c r="UYJ38" s="66"/>
      <c r="UYK38" s="66"/>
      <c r="UYL38" s="66"/>
      <c r="UYM38" s="66"/>
      <c r="UYN38" s="66"/>
      <c r="UYO38" s="66"/>
      <c r="UYP38" s="66"/>
      <c r="UYQ38" s="66"/>
      <c r="UYR38" s="66"/>
      <c r="UYS38" s="66"/>
      <c r="UYT38" s="66"/>
      <c r="UYU38" s="66"/>
      <c r="UYV38" s="66"/>
      <c r="UYW38" s="66"/>
      <c r="UYX38" s="66"/>
      <c r="UYY38" s="66"/>
      <c r="UYZ38" s="66"/>
      <c r="UZA38" s="66"/>
      <c r="UZB38" s="66"/>
      <c r="UZC38" s="66"/>
      <c r="UZD38" s="66"/>
      <c r="UZE38" s="66"/>
      <c r="UZF38" s="66"/>
      <c r="UZG38" s="66"/>
      <c r="UZH38" s="66"/>
      <c r="UZI38" s="66"/>
      <c r="UZJ38" s="66"/>
      <c r="UZK38" s="66"/>
      <c r="UZL38" s="66"/>
      <c r="UZM38" s="66"/>
      <c r="UZN38" s="66"/>
      <c r="UZO38" s="66"/>
      <c r="UZP38" s="66"/>
      <c r="UZQ38" s="66"/>
      <c r="UZR38" s="66"/>
      <c r="UZS38" s="66"/>
      <c r="UZT38" s="66"/>
      <c r="UZU38" s="66"/>
      <c r="UZV38" s="66"/>
      <c r="UZW38" s="66"/>
      <c r="UZX38" s="66"/>
      <c r="UZY38" s="66"/>
      <c r="UZZ38" s="66"/>
      <c r="VAA38" s="66"/>
      <c r="VAB38" s="66"/>
      <c r="VAC38" s="66"/>
      <c r="VAD38" s="66"/>
      <c r="VAE38" s="66"/>
      <c r="VAF38" s="66"/>
      <c r="VAG38" s="66"/>
      <c r="VAH38" s="66"/>
      <c r="VAI38" s="66"/>
      <c r="VAJ38" s="66"/>
      <c r="VAK38" s="66"/>
      <c r="VAL38" s="66"/>
      <c r="VAM38" s="66"/>
      <c r="VAN38" s="66"/>
      <c r="VAO38" s="66"/>
      <c r="VAP38" s="66"/>
      <c r="VAQ38" s="66"/>
      <c r="VAR38" s="66"/>
      <c r="VAS38" s="66"/>
      <c r="VAT38" s="66"/>
      <c r="VAU38" s="66"/>
      <c r="VAV38" s="66"/>
      <c r="VAW38" s="66"/>
      <c r="VAX38" s="66"/>
      <c r="VAY38" s="66"/>
      <c r="VAZ38" s="66"/>
      <c r="VBA38" s="66"/>
      <c r="VBB38" s="66"/>
      <c r="VBC38" s="66"/>
      <c r="VBD38" s="66"/>
      <c r="VBE38" s="66"/>
      <c r="VBF38" s="66"/>
      <c r="VBG38" s="66"/>
      <c r="VBH38" s="66"/>
      <c r="VBI38" s="66"/>
      <c r="VBJ38" s="66"/>
      <c r="VBK38" s="66"/>
      <c r="VBL38" s="66"/>
      <c r="VBM38" s="66"/>
      <c r="VBN38" s="66"/>
      <c r="VBO38" s="66"/>
      <c r="VBP38" s="66"/>
      <c r="VBQ38" s="66"/>
      <c r="VBR38" s="66"/>
      <c r="VBS38" s="66"/>
      <c r="VBT38" s="66"/>
      <c r="VBU38" s="66"/>
      <c r="VBV38" s="66"/>
      <c r="VBW38" s="66"/>
      <c r="VBX38" s="66"/>
      <c r="VBY38" s="66"/>
      <c r="VBZ38" s="66"/>
      <c r="VCA38" s="66"/>
      <c r="VCB38" s="66"/>
      <c r="VCC38" s="66"/>
      <c r="VCD38" s="66"/>
      <c r="VCE38" s="66"/>
      <c r="VCF38" s="66"/>
      <c r="VCG38" s="66"/>
      <c r="VCH38" s="66"/>
      <c r="VCI38" s="66"/>
      <c r="VCJ38" s="66"/>
      <c r="VCK38" s="66"/>
      <c r="VCL38" s="66"/>
      <c r="VCM38" s="66"/>
      <c r="VCN38" s="66"/>
      <c r="VCO38" s="66"/>
      <c r="VCP38" s="66"/>
      <c r="VCQ38" s="66"/>
      <c r="VCR38" s="66"/>
      <c r="VCS38" s="66"/>
      <c r="VCT38" s="66"/>
      <c r="VCU38" s="66"/>
      <c r="VCV38" s="66"/>
      <c r="VCW38" s="66"/>
      <c r="VCX38" s="66"/>
      <c r="VCY38" s="66"/>
      <c r="VCZ38" s="66"/>
      <c r="VDA38" s="66"/>
      <c r="VDB38" s="66"/>
      <c r="VDC38" s="66"/>
      <c r="VDD38" s="66"/>
      <c r="VDE38" s="66"/>
      <c r="VDF38" s="66"/>
      <c r="VDG38" s="66"/>
      <c r="VDH38" s="66"/>
      <c r="VDI38" s="66"/>
      <c r="VDJ38" s="66"/>
      <c r="VDK38" s="66"/>
      <c r="VDL38" s="66"/>
      <c r="VDM38" s="66"/>
      <c r="VDN38" s="66"/>
      <c r="VDO38" s="66"/>
      <c r="VDP38" s="66"/>
      <c r="VDQ38" s="66"/>
      <c r="VDR38" s="66"/>
      <c r="VDS38" s="66"/>
      <c r="VDT38" s="66"/>
      <c r="VDU38" s="66"/>
      <c r="VDV38" s="66"/>
      <c r="VDW38" s="66"/>
      <c r="VDX38" s="66"/>
      <c r="VDY38" s="66"/>
      <c r="VDZ38" s="66"/>
      <c r="VEA38" s="66"/>
      <c r="VEB38" s="66"/>
      <c r="VEC38" s="66"/>
      <c r="VED38" s="66"/>
      <c r="VEE38" s="66"/>
      <c r="VEF38" s="66"/>
      <c r="VEG38" s="66"/>
      <c r="VEH38" s="66"/>
      <c r="VEI38" s="66"/>
      <c r="VEJ38" s="66"/>
      <c r="VEK38" s="66"/>
      <c r="VEL38" s="66"/>
      <c r="VEM38" s="66"/>
      <c r="VEN38" s="66"/>
      <c r="VEO38" s="66"/>
      <c r="VEP38" s="66"/>
      <c r="VEQ38" s="66"/>
      <c r="VER38" s="66"/>
      <c r="VES38" s="66"/>
      <c r="VET38" s="66"/>
      <c r="VEU38" s="66"/>
      <c r="VEV38" s="66"/>
      <c r="VEW38" s="66"/>
      <c r="VEX38" s="66"/>
      <c r="VEY38" s="66"/>
      <c r="VEZ38" s="66"/>
      <c r="VFA38" s="66"/>
      <c r="VFB38" s="66"/>
      <c r="VFC38" s="66"/>
      <c r="VFD38" s="66"/>
      <c r="VFE38" s="66"/>
      <c r="VFF38" s="66"/>
      <c r="VFG38" s="66"/>
      <c r="VFH38" s="66"/>
      <c r="VFI38" s="66"/>
      <c r="VFJ38" s="66"/>
      <c r="VFK38" s="66"/>
      <c r="VFL38" s="66"/>
      <c r="VFM38" s="66"/>
      <c r="VFN38" s="66"/>
      <c r="VFO38" s="66"/>
      <c r="VFP38" s="66"/>
      <c r="VFQ38" s="66"/>
      <c r="VFR38" s="66"/>
      <c r="VFS38" s="66"/>
      <c r="VFT38" s="66"/>
      <c r="VFU38" s="66"/>
      <c r="VFV38" s="66"/>
      <c r="VFW38" s="66"/>
      <c r="VFX38" s="66"/>
      <c r="VFY38" s="66"/>
      <c r="VFZ38" s="66"/>
      <c r="VGA38" s="66"/>
      <c r="VGB38" s="66"/>
      <c r="VGC38" s="66"/>
      <c r="VGD38" s="66"/>
      <c r="VGE38" s="66"/>
      <c r="VGF38" s="66"/>
      <c r="VGG38" s="66"/>
      <c r="VGH38" s="66"/>
      <c r="VGI38" s="66"/>
      <c r="VGJ38" s="66"/>
      <c r="VGK38" s="66"/>
      <c r="VGL38" s="66"/>
      <c r="VGM38" s="66"/>
      <c r="VGN38" s="66"/>
      <c r="VGO38" s="66"/>
      <c r="VGP38" s="66"/>
      <c r="VGQ38" s="66"/>
      <c r="VGR38" s="66"/>
      <c r="VGS38" s="66"/>
      <c r="VGT38" s="66"/>
      <c r="VGU38" s="66"/>
      <c r="VGV38" s="66"/>
      <c r="VGW38" s="66"/>
      <c r="VGX38" s="66"/>
      <c r="VGY38" s="66"/>
      <c r="VGZ38" s="66"/>
      <c r="VHA38" s="66"/>
      <c r="VHB38" s="66"/>
      <c r="VHC38" s="66"/>
      <c r="VHD38" s="66"/>
      <c r="VHE38" s="66"/>
      <c r="VHF38" s="66"/>
      <c r="VHG38" s="66"/>
      <c r="VHH38" s="66"/>
      <c r="VHI38" s="66"/>
      <c r="VHJ38" s="66"/>
      <c r="VHK38" s="66"/>
      <c r="VHL38" s="66"/>
      <c r="VHM38" s="66"/>
      <c r="VHN38" s="66"/>
      <c r="VHO38" s="66"/>
      <c r="VHP38" s="66"/>
      <c r="VHQ38" s="66"/>
      <c r="VHR38" s="66"/>
      <c r="VHS38" s="66"/>
      <c r="VHT38" s="66"/>
      <c r="VHU38" s="66"/>
      <c r="VHV38" s="66"/>
      <c r="VHW38" s="66"/>
      <c r="VHX38" s="66"/>
      <c r="VHY38" s="66"/>
      <c r="VHZ38" s="66"/>
      <c r="VIA38" s="66"/>
      <c r="VIB38" s="66"/>
      <c r="VIC38" s="66"/>
      <c r="VID38" s="66"/>
      <c r="VIE38" s="66"/>
      <c r="VIF38" s="66"/>
      <c r="VIG38" s="66"/>
      <c r="VIH38" s="66"/>
      <c r="VII38" s="66"/>
      <c r="VIJ38" s="66"/>
      <c r="VIK38" s="66"/>
      <c r="VIL38" s="66"/>
      <c r="VIM38" s="66"/>
      <c r="VIN38" s="66"/>
      <c r="VIO38" s="66"/>
      <c r="VIP38" s="66"/>
      <c r="VIQ38" s="66"/>
      <c r="VIR38" s="66"/>
      <c r="VIS38" s="66"/>
      <c r="VIT38" s="66"/>
      <c r="VIU38" s="66"/>
      <c r="VIV38" s="66"/>
      <c r="VIW38" s="66"/>
      <c r="VIX38" s="66"/>
      <c r="VIY38" s="66"/>
      <c r="VIZ38" s="66"/>
      <c r="VJA38" s="66"/>
      <c r="VJB38" s="66"/>
      <c r="VJC38" s="66"/>
      <c r="VJD38" s="66"/>
      <c r="VJE38" s="66"/>
      <c r="VJF38" s="66"/>
      <c r="VJG38" s="66"/>
      <c r="VJH38" s="66"/>
      <c r="VJI38" s="66"/>
      <c r="VJJ38" s="66"/>
      <c r="VJK38" s="66"/>
      <c r="VJL38" s="66"/>
      <c r="VJM38" s="66"/>
      <c r="VJN38" s="66"/>
      <c r="VJO38" s="66"/>
      <c r="VJP38" s="66"/>
      <c r="VJQ38" s="66"/>
      <c r="VJR38" s="66"/>
      <c r="VJS38" s="66"/>
      <c r="VJT38" s="66"/>
      <c r="VJU38" s="66"/>
      <c r="VJV38" s="66"/>
      <c r="VJW38" s="66"/>
      <c r="VJX38" s="66"/>
      <c r="VJY38" s="66"/>
      <c r="VJZ38" s="66"/>
      <c r="VKA38" s="66"/>
      <c r="VKB38" s="66"/>
      <c r="VKC38" s="66"/>
      <c r="VKD38" s="66"/>
      <c r="VKE38" s="66"/>
      <c r="VKF38" s="66"/>
      <c r="VKG38" s="66"/>
      <c r="VKH38" s="66"/>
      <c r="VKI38" s="66"/>
      <c r="VKJ38" s="66"/>
      <c r="VKK38" s="66"/>
      <c r="VKL38" s="66"/>
      <c r="VKM38" s="66"/>
      <c r="VKN38" s="66"/>
      <c r="VKO38" s="66"/>
      <c r="VKP38" s="66"/>
      <c r="VKQ38" s="66"/>
      <c r="VKR38" s="66"/>
      <c r="VKS38" s="66"/>
      <c r="VKT38" s="66"/>
      <c r="VKU38" s="66"/>
      <c r="VKV38" s="66"/>
      <c r="VKW38" s="66"/>
      <c r="VKX38" s="66"/>
      <c r="VKY38" s="66"/>
      <c r="VKZ38" s="66"/>
      <c r="VLA38" s="66"/>
      <c r="VLB38" s="66"/>
      <c r="VLC38" s="66"/>
      <c r="VLD38" s="66"/>
      <c r="VLE38" s="66"/>
      <c r="VLF38" s="66"/>
      <c r="VLG38" s="66"/>
      <c r="VLH38" s="66"/>
      <c r="VLI38" s="66"/>
      <c r="VLJ38" s="66"/>
      <c r="VLK38" s="66"/>
      <c r="VLL38" s="66"/>
      <c r="VLM38" s="66"/>
      <c r="VLN38" s="66"/>
      <c r="VLO38" s="66"/>
      <c r="VLP38" s="66"/>
      <c r="VLQ38" s="66"/>
      <c r="VLR38" s="66"/>
      <c r="VLS38" s="66"/>
      <c r="VLT38" s="66"/>
      <c r="VLU38" s="66"/>
      <c r="VLV38" s="66"/>
      <c r="VLW38" s="66"/>
      <c r="VLX38" s="66"/>
      <c r="VLY38" s="66"/>
      <c r="VLZ38" s="66"/>
      <c r="VMA38" s="66"/>
      <c r="VMB38" s="66"/>
      <c r="VMC38" s="66"/>
      <c r="VMD38" s="66"/>
      <c r="VME38" s="66"/>
      <c r="VMF38" s="66"/>
      <c r="VMG38" s="66"/>
      <c r="VMH38" s="66"/>
      <c r="VMI38" s="66"/>
      <c r="VMJ38" s="66"/>
      <c r="VMK38" s="66"/>
      <c r="VML38" s="66"/>
      <c r="VMM38" s="66"/>
      <c r="VMN38" s="66"/>
      <c r="VMO38" s="66"/>
      <c r="VMP38" s="66"/>
      <c r="VMQ38" s="66"/>
      <c r="VMR38" s="66"/>
      <c r="VMS38" s="66"/>
      <c r="VMT38" s="66"/>
      <c r="VMU38" s="66"/>
      <c r="VMV38" s="66"/>
      <c r="VMW38" s="66"/>
      <c r="VMX38" s="66"/>
      <c r="VMY38" s="66"/>
      <c r="VMZ38" s="66"/>
      <c r="VNA38" s="66"/>
      <c r="VNB38" s="66"/>
      <c r="VNC38" s="66"/>
      <c r="VND38" s="66"/>
      <c r="VNE38" s="66"/>
      <c r="VNF38" s="66"/>
      <c r="VNG38" s="66"/>
      <c r="VNH38" s="66"/>
      <c r="VNI38" s="66"/>
      <c r="VNJ38" s="66"/>
      <c r="VNK38" s="66"/>
      <c r="VNL38" s="66"/>
      <c r="VNM38" s="66"/>
      <c r="VNN38" s="66"/>
      <c r="VNO38" s="66"/>
      <c r="VNP38" s="66"/>
      <c r="VNQ38" s="66"/>
      <c r="VNR38" s="66"/>
      <c r="VNS38" s="66"/>
      <c r="VNT38" s="66"/>
      <c r="VNU38" s="66"/>
      <c r="VNV38" s="66"/>
      <c r="VNW38" s="66"/>
      <c r="VNX38" s="66"/>
      <c r="VNY38" s="66"/>
      <c r="VNZ38" s="66"/>
      <c r="VOA38" s="66"/>
      <c r="VOB38" s="66"/>
      <c r="VOC38" s="66"/>
      <c r="VOD38" s="66"/>
      <c r="VOE38" s="66"/>
      <c r="VOF38" s="66"/>
      <c r="VOG38" s="66"/>
      <c r="VOH38" s="66"/>
      <c r="VOI38" s="66"/>
      <c r="VOJ38" s="66"/>
      <c r="VOK38" s="66"/>
      <c r="VOL38" s="66"/>
      <c r="VOM38" s="66"/>
      <c r="VON38" s="66"/>
      <c r="VOO38" s="66"/>
      <c r="VOP38" s="66"/>
      <c r="VOQ38" s="66"/>
      <c r="VOR38" s="66"/>
      <c r="VOS38" s="66"/>
      <c r="VOT38" s="66"/>
      <c r="VOU38" s="66"/>
      <c r="VOV38" s="66"/>
      <c r="VOW38" s="66"/>
      <c r="VOX38" s="66"/>
      <c r="VOY38" s="66"/>
      <c r="VOZ38" s="66"/>
      <c r="VPA38" s="66"/>
      <c r="VPB38" s="66"/>
      <c r="VPC38" s="66"/>
      <c r="VPD38" s="66"/>
      <c r="VPE38" s="66"/>
      <c r="VPF38" s="66"/>
      <c r="VPG38" s="66"/>
      <c r="VPH38" s="66"/>
      <c r="VPI38" s="66"/>
      <c r="VPJ38" s="66"/>
      <c r="VPK38" s="66"/>
      <c r="VPL38" s="66"/>
      <c r="VPM38" s="66"/>
      <c r="VPN38" s="66"/>
      <c r="VPO38" s="66"/>
      <c r="VPP38" s="66"/>
      <c r="VPQ38" s="66"/>
      <c r="VPR38" s="66"/>
      <c r="VPS38" s="66"/>
      <c r="VPT38" s="66"/>
      <c r="VPU38" s="66"/>
      <c r="VPV38" s="66"/>
      <c r="VPW38" s="66"/>
      <c r="VPX38" s="66"/>
      <c r="VPY38" s="66"/>
      <c r="VPZ38" s="66"/>
      <c r="VQA38" s="66"/>
      <c r="VQB38" s="66"/>
      <c r="VQC38" s="66"/>
      <c r="VQD38" s="66"/>
      <c r="VQE38" s="66"/>
      <c r="VQF38" s="66"/>
      <c r="VQG38" s="66"/>
      <c r="VQH38" s="66"/>
      <c r="VQI38" s="66"/>
      <c r="VQJ38" s="66"/>
      <c r="VQK38" s="66"/>
      <c r="VQL38" s="66"/>
      <c r="VQM38" s="66"/>
      <c r="VQN38" s="66"/>
      <c r="VQO38" s="66"/>
      <c r="VQP38" s="66"/>
      <c r="VQQ38" s="66"/>
      <c r="VQR38" s="66"/>
      <c r="VQS38" s="66"/>
      <c r="VQT38" s="66"/>
      <c r="VQU38" s="66"/>
      <c r="VQV38" s="66"/>
      <c r="VQW38" s="66"/>
      <c r="VQX38" s="66"/>
      <c r="VQY38" s="66"/>
      <c r="VQZ38" s="66"/>
      <c r="VRA38" s="66"/>
      <c r="VRB38" s="66"/>
      <c r="VRC38" s="66"/>
      <c r="VRD38" s="66"/>
      <c r="VRE38" s="66"/>
      <c r="VRF38" s="66"/>
      <c r="VRG38" s="66"/>
      <c r="VRH38" s="66"/>
      <c r="VRI38" s="66"/>
      <c r="VRJ38" s="66"/>
      <c r="VRK38" s="66"/>
      <c r="VRL38" s="66"/>
      <c r="VRM38" s="66"/>
      <c r="VRN38" s="66"/>
      <c r="VRO38" s="66"/>
      <c r="VRP38" s="66"/>
      <c r="VRQ38" s="66"/>
      <c r="VRR38" s="66"/>
      <c r="VRS38" s="66"/>
      <c r="VRT38" s="66"/>
      <c r="VRU38" s="66"/>
      <c r="VRV38" s="66"/>
      <c r="VRW38" s="66"/>
      <c r="VRX38" s="66"/>
      <c r="VRY38" s="66"/>
      <c r="VRZ38" s="66"/>
      <c r="VSA38" s="66"/>
      <c r="VSB38" s="66"/>
      <c r="VSC38" s="66"/>
      <c r="VSD38" s="66"/>
      <c r="VSE38" s="66"/>
      <c r="VSF38" s="66"/>
      <c r="VSG38" s="66"/>
      <c r="VSH38" s="66"/>
      <c r="VSI38" s="66"/>
      <c r="VSJ38" s="66"/>
      <c r="VSK38" s="66"/>
      <c r="VSL38" s="66"/>
      <c r="VSM38" s="66"/>
      <c r="VSN38" s="66"/>
      <c r="VSO38" s="66"/>
      <c r="VSP38" s="66"/>
      <c r="VSQ38" s="66"/>
      <c r="VSR38" s="66"/>
      <c r="VSS38" s="66"/>
      <c r="VST38" s="66"/>
      <c r="VSU38" s="66"/>
      <c r="VSV38" s="66"/>
      <c r="VSW38" s="66"/>
      <c r="VSX38" s="66"/>
      <c r="VSY38" s="66"/>
      <c r="VSZ38" s="66"/>
      <c r="VTA38" s="66"/>
      <c r="VTB38" s="66"/>
      <c r="VTC38" s="66"/>
      <c r="VTD38" s="66"/>
      <c r="VTE38" s="66"/>
      <c r="VTF38" s="66"/>
      <c r="VTG38" s="66"/>
      <c r="VTH38" s="66"/>
      <c r="VTI38" s="66"/>
      <c r="VTJ38" s="66"/>
      <c r="VTK38" s="66"/>
      <c r="VTL38" s="66"/>
      <c r="VTM38" s="66"/>
      <c r="VTN38" s="66"/>
      <c r="VTO38" s="66"/>
      <c r="VTP38" s="66"/>
      <c r="VTQ38" s="66"/>
      <c r="VTR38" s="66"/>
      <c r="VTS38" s="66"/>
      <c r="VTT38" s="66"/>
      <c r="VTU38" s="66"/>
      <c r="VTV38" s="66"/>
      <c r="VTW38" s="66"/>
      <c r="VTX38" s="66"/>
      <c r="VTY38" s="66"/>
      <c r="VTZ38" s="66"/>
      <c r="VUA38" s="66"/>
      <c r="VUB38" s="66"/>
      <c r="VUC38" s="66"/>
      <c r="VUD38" s="66"/>
      <c r="VUE38" s="66"/>
      <c r="VUF38" s="66"/>
      <c r="VUG38" s="66"/>
      <c r="VUH38" s="66"/>
      <c r="VUI38" s="66"/>
      <c r="VUJ38" s="66"/>
      <c r="VUK38" s="66"/>
      <c r="VUL38" s="66"/>
      <c r="VUM38" s="66"/>
      <c r="VUN38" s="66"/>
      <c r="VUO38" s="66"/>
      <c r="VUP38" s="66"/>
      <c r="VUQ38" s="66"/>
      <c r="VUR38" s="66"/>
      <c r="VUS38" s="66"/>
      <c r="VUT38" s="66"/>
      <c r="VUU38" s="66"/>
      <c r="VUV38" s="66"/>
      <c r="VUW38" s="66"/>
      <c r="VUX38" s="66"/>
      <c r="VUY38" s="66"/>
      <c r="VUZ38" s="66"/>
      <c r="VVA38" s="66"/>
      <c r="VVB38" s="66"/>
      <c r="VVC38" s="66"/>
      <c r="VVD38" s="66"/>
      <c r="VVE38" s="66"/>
      <c r="VVF38" s="66"/>
      <c r="VVG38" s="66"/>
      <c r="VVH38" s="66"/>
      <c r="VVI38" s="66"/>
      <c r="VVJ38" s="66"/>
      <c r="VVK38" s="66"/>
      <c r="VVL38" s="66"/>
      <c r="VVM38" s="66"/>
      <c r="VVN38" s="66"/>
      <c r="VVO38" s="66"/>
      <c r="VVP38" s="66"/>
      <c r="VVQ38" s="66"/>
      <c r="VVR38" s="66"/>
      <c r="VVS38" s="66"/>
      <c r="VVT38" s="66"/>
      <c r="VVU38" s="66"/>
      <c r="VVV38" s="66"/>
      <c r="VVW38" s="66"/>
      <c r="VVX38" s="66"/>
      <c r="VVY38" s="66"/>
      <c r="VVZ38" s="66"/>
      <c r="VWA38" s="66"/>
      <c r="VWB38" s="66"/>
      <c r="VWC38" s="66"/>
      <c r="VWD38" s="66"/>
      <c r="VWE38" s="66"/>
      <c r="VWF38" s="66"/>
      <c r="VWG38" s="66"/>
      <c r="VWH38" s="66"/>
      <c r="VWI38" s="66"/>
      <c r="VWJ38" s="66"/>
      <c r="VWK38" s="66"/>
      <c r="VWL38" s="66"/>
      <c r="VWM38" s="66"/>
      <c r="VWN38" s="66"/>
      <c r="VWO38" s="66"/>
      <c r="VWP38" s="66"/>
      <c r="VWQ38" s="66"/>
      <c r="VWR38" s="66"/>
      <c r="VWS38" s="66"/>
      <c r="VWT38" s="66"/>
      <c r="VWU38" s="66"/>
      <c r="VWV38" s="66"/>
      <c r="VWW38" s="66"/>
      <c r="VWX38" s="66"/>
      <c r="VWY38" s="66"/>
      <c r="VWZ38" s="66"/>
      <c r="VXA38" s="66"/>
      <c r="VXB38" s="66"/>
      <c r="VXC38" s="66"/>
      <c r="VXD38" s="66"/>
      <c r="VXE38" s="66"/>
      <c r="VXF38" s="66"/>
      <c r="VXG38" s="66"/>
      <c r="VXH38" s="66"/>
      <c r="VXI38" s="66"/>
      <c r="VXJ38" s="66"/>
      <c r="VXK38" s="66"/>
      <c r="VXL38" s="66"/>
      <c r="VXM38" s="66"/>
      <c r="VXN38" s="66"/>
      <c r="VXO38" s="66"/>
      <c r="VXP38" s="66"/>
      <c r="VXQ38" s="66"/>
      <c r="VXR38" s="66"/>
      <c r="VXS38" s="66"/>
      <c r="VXT38" s="66"/>
      <c r="VXU38" s="66"/>
      <c r="VXV38" s="66"/>
      <c r="VXW38" s="66"/>
      <c r="VXX38" s="66"/>
      <c r="VXY38" s="66"/>
      <c r="VXZ38" s="66"/>
      <c r="VYA38" s="66"/>
      <c r="VYB38" s="66"/>
      <c r="VYC38" s="66"/>
      <c r="VYD38" s="66"/>
      <c r="VYE38" s="66"/>
      <c r="VYF38" s="66"/>
      <c r="VYG38" s="66"/>
      <c r="VYH38" s="66"/>
      <c r="VYI38" s="66"/>
      <c r="VYJ38" s="66"/>
      <c r="VYK38" s="66"/>
      <c r="VYL38" s="66"/>
      <c r="VYM38" s="66"/>
      <c r="VYN38" s="66"/>
      <c r="VYO38" s="66"/>
      <c r="VYP38" s="66"/>
      <c r="VYQ38" s="66"/>
      <c r="VYR38" s="66"/>
      <c r="VYS38" s="66"/>
      <c r="VYT38" s="66"/>
      <c r="VYU38" s="66"/>
      <c r="VYV38" s="66"/>
      <c r="VYW38" s="66"/>
      <c r="VYX38" s="66"/>
      <c r="VYY38" s="66"/>
      <c r="VYZ38" s="66"/>
      <c r="VZA38" s="66"/>
      <c r="VZB38" s="66"/>
      <c r="VZC38" s="66"/>
      <c r="VZD38" s="66"/>
      <c r="VZE38" s="66"/>
      <c r="VZF38" s="66"/>
      <c r="VZG38" s="66"/>
      <c r="VZH38" s="66"/>
      <c r="VZI38" s="66"/>
      <c r="VZJ38" s="66"/>
      <c r="VZK38" s="66"/>
      <c r="VZL38" s="66"/>
      <c r="VZM38" s="66"/>
      <c r="VZN38" s="66"/>
      <c r="VZO38" s="66"/>
      <c r="VZP38" s="66"/>
      <c r="VZQ38" s="66"/>
      <c r="VZR38" s="66"/>
      <c r="VZS38" s="66"/>
      <c r="VZT38" s="66"/>
      <c r="VZU38" s="66"/>
      <c r="VZV38" s="66"/>
      <c r="VZW38" s="66"/>
      <c r="VZX38" s="66"/>
      <c r="VZY38" s="66"/>
      <c r="VZZ38" s="66"/>
      <c r="WAA38" s="66"/>
      <c r="WAB38" s="66"/>
      <c r="WAC38" s="66"/>
      <c r="WAD38" s="66"/>
      <c r="WAE38" s="66"/>
      <c r="WAF38" s="66"/>
      <c r="WAG38" s="66"/>
      <c r="WAH38" s="66"/>
      <c r="WAI38" s="66"/>
      <c r="WAJ38" s="66"/>
      <c r="WAK38" s="66"/>
      <c r="WAL38" s="66"/>
      <c r="WAM38" s="66"/>
      <c r="WAN38" s="66"/>
      <c r="WAO38" s="66"/>
      <c r="WAP38" s="66"/>
      <c r="WAQ38" s="66"/>
      <c r="WAR38" s="66"/>
      <c r="WAS38" s="66"/>
      <c r="WAT38" s="66"/>
      <c r="WAU38" s="66"/>
      <c r="WAV38" s="66"/>
      <c r="WAW38" s="66"/>
      <c r="WAX38" s="66"/>
      <c r="WAY38" s="66"/>
      <c r="WAZ38" s="66"/>
      <c r="WBA38" s="66"/>
      <c r="WBB38" s="66"/>
      <c r="WBC38" s="66"/>
      <c r="WBD38" s="66"/>
      <c r="WBE38" s="66"/>
      <c r="WBF38" s="66"/>
      <c r="WBG38" s="66"/>
      <c r="WBH38" s="66"/>
      <c r="WBI38" s="66"/>
      <c r="WBJ38" s="66"/>
      <c r="WBK38" s="66"/>
      <c r="WBL38" s="66"/>
      <c r="WBM38" s="66"/>
      <c r="WBN38" s="66"/>
      <c r="WBO38" s="66"/>
      <c r="WBP38" s="66"/>
      <c r="WBQ38" s="66"/>
      <c r="WBR38" s="66"/>
      <c r="WBS38" s="66"/>
      <c r="WBT38" s="66"/>
      <c r="WBU38" s="66"/>
      <c r="WBV38" s="66"/>
      <c r="WBW38" s="66"/>
      <c r="WBX38" s="66"/>
      <c r="WBY38" s="66"/>
      <c r="WBZ38" s="66"/>
      <c r="WCA38" s="66"/>
      <c r="WCB38" s="66"/>
      <c r="WCC38" s="66"/>
      <c r="WCD38" s="66"/>
      <c r="WCE38" s="66"/>
      <c r="WCF38" s="66"/>
      <c r="WCG38" s="66"/>
      <c r="WCH38" s="66"/>
      <c r="WCI38" s="66"/>
      <c r="WCJ38" s="66"/>
      <c r="WCK38" s="66"/>
      <c r="WCL38" s="66"/>
      <c r="WCM38" s="66"/>
      <c r="WCN38" s="66"/>
      <c r="WCO38" s="66"/>
      <c r="WCP38" s="66"/>
      <c r="WCQ38" s="66"/>
      <c r="WCR38" s="66"/>
      <c r="WCS38" s="66"/>
      <c r="WCT38" s="66"/>
      <c r="WCU38" s="66"/>
      <c r="WCV38" s="66"/>
      <c r="WCW38" s="66"/>
      <c r="WCX38" s="66"/>
      <c r="WCY38" s="66"/>
      <c r="WCZ38" s="66"/>
      <c r="WDA38" s="66"/>
      <c r="WDB38" s="66"/>
      <c r="WDC38" s="66"/>
      <c r="WDD38" s="66"/>
      <c r="WDE38" s="66"/>
      <c r="WDF38" s="66"/>
      <c r="WDG38" s="66"/>
      <c r="WDH38" s="66"/>
      <c r="WDI38" s="66"/>
      <c r="WDJ38" s="66"/>
      <c r="WDK38" s="66"/>
      <c r="WDL38" s="66"/>
      <c r="WDM38" s="66"/>
      <c r="WDN38" s="66"/>
      <c r="WDO38" s="66"/>
      <c r="WDP38" s="66"/>
      <c r="WDQ38" s="66"/>
      <c r="WDR38" s="66"/>
      <c r="WDS38" s="66"/>
      <c r="WDT38" s="66"/>
      <c r="WDU38" s="66"/>
      <c r="WDV38" s="66"/>
      <c r="WDW38" s="66"/>
      <c r="WDX38" s="66"/>
      <c r="WDY38" s="66"/>
      <c r="WDZ38" s="66"/>
      <c r="WEA38" s="66"/>
      <c r="WEB38" s="66"/>
      <c r="WEC38" s="66"/>
      <c r="WED38" s="66"/>
      <c r="WEE38" s="66"/>
      <c r="WEF38" s="66"/>
      <c r="WEG38" s="66"/>
      <c r="WEH38" s="66"/>
      <c r="WEI38" s="66"/>
      <c r="WEJ38" s="66"/>
      <c r="WEK38" s="66"/>
      <c r="WEL38" s="66"/>
      <c r="WEM38" s="66"/>
      <c r="WEN38" s="66"/>
      <c r="WEO38" s="66"/>
      <c r="WEP38" s="66"/>
      <c r="WEQ38" s="66"/>
      <c r="WER38" s="66"/>
      <c r="WES38" s="66"/>
      <c r="WET38" s="66"/>
      <c r="WEU38" s="66"/>
      <c r="WEV38" s="66"/>
      <c r="WEW38" s="66"/>
      <c r="WEX38" s="66"/>
      <c r="WEY38" s="66"/>
      <c r="WEZ38" s="66"/>
      <c r="WFA38" s="66"/>
      <c r="WFB38" s="66"/>
      <c r="WFC38" s="66"/>
      <c r="WFD38" s="66"/>
      <c r="WFE38" s="66"/>
      <c r="WFF38" s="66"/>
      <c r="WFG38" s="66"/>
      <c r="WFH38" s="66"/>
      <c r="WFI38" s="66"/>
      <c r="WFJ38" s="66"/>
      <c r="WFK38" s="66"/>
      <c r="WFL38" s="66"/>
      <c r="WFM38" s="66"/>
      <c r="WFN38" s="66"/>
      <c r="WFO38" s="66"/>
      <c r="WFP38" s="66"/>
      <c r="WFQ38" s="66"/>
      <c r="WFR38" s="66"/>
      <c r="WFS38" s="66"/>
      <c r="WFT38" s="66"/>
      <c r="WFU38" s="66"/>
      <c r="WFV38" s="66"/>
      <c r="WFW38" s="66"/>
      <c r="WFX38" s="66"/>
      <c r="WFY38" s="66"/>
      <c r="WFZ38" s="66"/>
      <c r="WGA38" s="66"/>
      <c r="WGB38" s="66"/>
      <c r="WGC38" s="66"/>
      <c r="WGD38" s="66"/>
      <c r="WGE38" s="66"/>
      <c r="WGF38" s="66"/>
      <c r="WGG38" s="66"/>
      <c r="WGH38" s="66"/>
      <c r="WGI38" s="66"/>
      <c r="WGJ38" s="66"/>
      <c r="WGK38" s="66"/>
      <c r="WGL38" s="66"/>
      <c r="WGM38" s="66"/>
      <c r="WGN38" s="66"/>
      <c r="WGO38" s="66"/>
      <c r="WGP38" s="66"/>
      <c r="WGQ38" s="66"/>
      <c r="WGR38" s="66"/>
      <c r="WGS38" s="66"/>
      <c r="WGT38" s="66"/>
      <c r="WGU38" s="66"/>
      <c r="WGV38" s="66"/>
      <c r="WGW38" s="66"/>
      <c r="WGX38" s="66"/>
      <c r="WGY38" s="66"/>
      <c r="WGZ38" s="66"/>
      <c r="WHA38" s="66"/>
      <c r="WHB38" s="66"/>
      <c r="WHC38" s="66"/>
      <c r="WHD38" s="66"/>
      <c r="WHE38" s="66"/>
      <c r="WHF38" s="66"/>
      <c r="WHG38" s="66"/>
      <c r="WHH38" s="66"/>
      <c r="WHI38" s="66"/>
      <c r="WHJ38" s="66"/>
      <c r="WHK38" s="66"/>
      <c r="WHL38" s="66"/>
      <c r="WHM38" s="66"/>
      <c r="WHN38" s="66"/>
      <c r="WHO38" s="66"/>
      <c r="WHP38" s="66"/>
      <c r="WHQ38" s="66"/>
      <c r="WHR38" s="66"/>
      <c r="WHS38" s="66"/>
      <c r="WHT38" s="66"/>
      <c r="WHU38" s="66"/>
      <c r="WHV38" s="66"/>
      <c r="WHW38" s="66"/>
      <c r="WHX38" s="66"/>
      <c r="WHY38" s="66"/>
      <c r="WHZ38" s="66"/>
      <c r="WIA38" s="66"/>
      <c r="WIB38" s="66"/>
      <c r="WIC38" s="66"/>
      <c r="WID38" s="66"/>
      <c r="WIE38" s="66"/>
      <c r="WIF38" s="66"/>
      <c r="WIG38" s="66"/>
      <c r="WIH38" s="66"/>
      <c r="WII38" s="66"/>
      <c r="WIJ38" s="66"/>
      <c r="WIK38" s="66"/>
      <c r="WIL38" s="66"/>
      <c r="WIM38" s="66"/>
      <c r="WIN38" s="66"/>
      <c r="WIO38" s="66"/>
      <c r="WIP38" s="66"/>
      <c r="WIQ38" s="66"/>
      <c r="WIR38" s="66"/>
      <c r="WIS38" s="66"/>
      <c r="WIT38" s="66"/>
      <c r="WIU38" s="66"/>
      <c r="WIV38" s="66"/>
      <c r="WIW38" s="66"/>
      <c r="WIX38" s="66"/>
      <c r="WIY38" s="66"/>
      <c r="WIZ38" s="66"/>
      <c r="WJA38" s="66"/>
      <c r="WJB38" s="66"/>
      <c r="WJC38" s="66"/>
      <c r="WJD38" s="66"/>
      <c r="WJE38" s="66"/>
      <c r="WJF38" s="66"/>
      <c r="WJG38" s="66"/>
      <c r="WJH38" s="66"/>
      <c r="WJI38" s="66"/>
      <c r="WJJ38" s="66"/>
      <c r="WJK38" s="66"/>
      <c r="WJL38" s="66"/>
      <c r="WJM38" s="66"/>
      <c r="WJN38" s="66"/>
      <c r="WJO38" s="66"/>
      <c r="WJP38" s="66"/>
      <c r="WJQ38" s="66"/>
      <c r="WJR38" s="66"/>
      <c r="WJS38" s="66"/>
      <c r="WJT38" s="66"/>
      <c r="WJU38" s="66"/>
      <c r="WJV38" s="66"/>
      <c r="WJW38" s="66"/>
      <c r="WJX38" s="66"/>
      <c r="WJY38" s="66"/>
      <c r="WJZ38" s="66"/>
      <c r="WKA38" s="66"/>
      <c r="WKB38" s="66"/>
      <c r="WKC38" s="66"/>
      <c r="WKD38" s="66"/>
      <c r="WKE38" s="66"/>
      <c r="WKF38" s="66"/>
      <c r="WKG38" s="66"/>
      <c r="WKH38" s="66"/>
      <c r="WKI38" s="66"/>
      <c r="WKJ38" s="66"/>
      <c r="WKK38" s="66"/>
      <c r="WKL38" s="66"/>
      <c r="WKM38" s="66"/>
      <c r="WKN38" s="66"/>
      <c r="WKO38" s="66"/>
      <c r="WKP38" s="66"/>
      <c r="WKQ38" s="66"/>
      <c r="WKR38" s="66"/>
      <c r="WKS38" s="66"/>
      <c r="WKT38" s="66"/>
      <c r="WKU38" s="66"/>
      <c r="WKV38" s="66"/>
      <c r="WKW38" s="66"/>
      <c r="WKX38" s="66"/>
      <c r="WKY38" s="66"/>
      <c r="WKZ38" s="66"/>
      <c r="WLA38" s="66"/>
      <c r="WLB38" s="66"/>
      <c r="WLC38" s="66"/>
      <c r="WLD38" s="66"/>
      <c r="WLE38" s="66"/>
      <c r="WLF38" s="66"/>
      <c r="WLG38" s="66"/>
      <c r="WLH38" s="66"/>
      <c r="WLI38" s="66"/>
      <c r="WLJ38" s="66"/>
      <c r="WLK38" s="66"/>
      <c r="WLL38" s="66"/>
      <c r="WLM38" s="66"/>
      <c r="WLN38" s="66"/>
      <c r="WLO38" s="66"/>
      <c r="WLP38" s="66"/>
      <c r="WLQ38" s="66"/>
      <c r="WLR38" s="66"/>
      <c r="WLS38" s="66"/>
      <c r="WLT38" s="66"/>
      <c r="WLU38" s="66"/>
      <c r="WLV38" s="66"/>
      <c r="WLW38" s="66"/>
      <c r="WLX38" s="66"/>
      <c r="WLY38" s="66"/>
      <c r="WLZ38" s="66"/>
      <c r="WMA38" s="66"/>
      <c r="WMB38" s="66"/>
      <c r="WMC38" s="66"/>
      <c r="WMD38" s="66"/>
      <c r="WME38" s="66"/>
      <c r="WMF38" s="66"/>
      <c r="WMG38" s="66"/>
      <c r="WMH38" s="66"/>
      <c r="WMI38" s="66"/>
      <c r="WMJ38" s="66"/>
      <c r="WMK38" s="66"/>
      <c r="WML38" s="66"/>
      <c r="WMM38" s="66"/>
      <c r="WMN38" s="66"/>
      <c r="WMO38" s="66"/>
      <c r="WMP38" s="66"/>
      <c r="WMQ38" s="66"/>
      <c r="WMR38" s="66"/>
      <c r="WMS38" s="66"/>
      <c r="WMT38" s="66"/>
      <c r="WMU38" s="66"/>
      <c r="WMV38" s="66"/>
      <c r="WMW38" s="66"/>
      <c r="WMX38" s="66"/>
      <c r="WMY38" s="66"/>
      <c r="WMZ38" s="66"/>
      <c r="WNA38" s="66"/>
      <c r="WNB38" s="66"/>
      <c r="WNC38" s="66"/>
      <c r="WND38" s="66"/>
      <c r="WNE38" s="66"/>
      <c r="WNF38" s="66"/>
      <c r="WNG38" s="66"/>
      <c r="WNH38" s="66"/>
      <c r="WNI38" s="66"/>
      <c r="WNJ38" s="66"/>
      <c r="WNK38" s="66"/>
      <c r="WNL38" s="66"/>
      <c r="WNM38" s="66"/>
      <c r="WNN38" s="66"/>
      <c r="WNO38" s="66"/>
      <c r="WNP38" s="66"/>
      <c r="WNQ38" s="66"/>
      <c r="WNR38" s="66"/>
      <c r="WNS38" s="66"/>
      <c r="WNT38" s="66"/>
      <c r="WNU38" s="66"/>
      <c r="WNV38" s="66"/>
      <c r="WNW38" s="66"/>
      <c r="WNX38" s="66"/>
      <c r="WNY38" s="66"/>
      <c r="WNZ38" s="66"/>
      <c r="WOA38" s="66"/>
      <c r="WOB38" s="66"/>
      <c r="WOC38" s="66"/>
      <c r="WOD38" s="66"/>
      <c r="WOE38" s="66"/>
      <c r="WOF38" s="66"/>
      <c r="WOG38" s="66"/>
      <c r="WOH38" s="66"/>
      <c r="WOI38" s="66"/>
      <c r="WOJ38" s="66"/>
      <c r="WOK38" s="66"/>
      <c r="WOL38" s="66"/>
      <c r="WOM38" s="66"/>
      <c r="WON38" s="66"/>
      <c r="WOO38" s="66"/>
      <c r="WOP38" s="66"/>
      <c r="WOQ38" s="66"/>
      <c r="WOR38" s="66"/>
      <c r="WOS38" s="66"/>
      <c r="WOT38" s="66"/>
      <c r="WOU38" s="66"/>
      <c r="WOV38" s="66"/>
      <c r="WOW38" s="66"/>
      <c r="WOX38" s="66"/>
      <c r="WOY38" s="66"/>
      <c r="WOZ38" s="66"/>
      <c r="WPA38" s="66"/>
      <c r="WPB38" s="66"/>
      <c r="WPC38" s="66"/>
      <c r="WPD38" s="66"/>
      <c r="WPE38" s="66"/>
      <c r="WPF38" s="66"/>
      <c r="WPG38" s="66"/>
      <c r="WPH38" s="66"/>
      <c r="WPI38" s="66"/>
      <c r="WPJ38" s="66"/>
      <c r="WPK38" s="66"/>
      <c r="WPL38" s="66"/>
      <c r="WPM38" s="66"/>
      <c r="WPN38" s="66"/>
      <c r="WPO38" s="66"/>
      <c r="WPP38" s="66"/>
      <c r="WPQ38" s="66"/>
      <c r="WPR38" s="66"/>
      <c r="WPS38" s="66"/>
      <c r="WPT38" s="66"/>
      <c r="WPU38" s="66"/>
      <c r="WPV38" s="66"/>
      <c r="WPW38" s="66"/>
      <c r="WPX38" s="66"/>
      <c r="WPY38" s="66"/>
      <c r="WPZ38" s="66"/>
      <c r="WQA38" s="66"/>
      <c r="WQB38" s="66"/>
      <c r="WQC38" s="66"/>
      <c r="WQD38" s="66"/>
      <c r="WQE38" s="66"/>
      <c r="WQF38" s="66"/>
      <c r="WQG38" s="66"/>
      <c r="WQH38" s="66"/>
      <c r="WQI38" s="66"/>
      <c r="WQJ38" s="66"/>
      <c r="WQK38" s="66"/>
      <c r="WQL38" s="66"/>
      <c r="WQM38" s="66"/>
      <c r="WQN38" s="66"/>
      <c r="WQO38" s="66"/>
      <c r="WQP38" s="66"/>
      <c r="WQQ38" s="66"/>
      <c r="WQR38" s="66"/>
      <c r="WQS38" s="66"/>
      <c r="WQT38" s="66"/>
      <c r="WQU38" s="66"/>
      <c r="WQV38" s="66"/>
      <c r="WQW38" s="66"/>
      <c r="WQX38" s="66"/>
      <c r="WQY38" s="66"/>
      <c r="WQZ38" s="66"/>
      <c r="WRA38" s="66"/>
      <c r="WRB38" s="66"/>
      <c r="WRC38" s="66"/>
      <c r="WRD38" s="66"/>
      <c r="WRE38" s="66"/>
      <c r="WRF38" s="66"/>
      <c r="WRG38" s="66"/>
      <c r="WRH38" s="66"/>
      <c r="WRI38" s="66"/>
      <c r="WRJ38" s="66"/>
      <c r="WRK38" s="66"/>
      <c r="WRL38" s="66"/>
      <c r="WRM38" s="66"/>
      <c r="WRN38" s="66"/>
      <c r="WRO38" s="66"/>
      <c r="WRP38" s="66"/>
      <c r="WRQ38" s="66"/>
      <c r="WRR38" s="66"/>
      <c r="WRS38" s="66"/>
      <c r="WRT38" s="66"/>
      <c r="WRU38" s="66"/>
      <c r="WRV38" s="66"/>
      <c r="WRW38" s="66"/>
      <c r="WRX38" s="66"/>
      <c r="WRY38" s="66"/>
      <c r="WRZ38" s="66"/>
      <c r="WSA38" s="66"/>
      <c r="WSB38" s="66"/>
      <c r="WSC38" s="66"/>
      <c r="WSD38" s="66"/>
      <c r="WSE38" s="66"/>
      <c r="WSF38" s="66"/>
      <c r="WSG38" s="66"/>
      <c r="WSH38" s="66"/>
      <c r="WSI38" s="66"/>
      <c r="WSJ38" s="66"/>
      <c r="WSK38" s="66"/>
      <c r="WSL38" s="66"/>
      <c r="WSM38" s="66"/>
      <c r="WSN38" s="66"/>
      <c r="WSO38" s="66"/>
      <c r="WSP38" s="66"/>
      <c r="WSQ38" s="66"/>
      <c r="WSR38" s="66"/>
      <c r="WSS38" s="66"/>
      <c r="WST38" s="66"/>
      <c r="WSU38" s="66"/>
      <c r="WSV38" s="66"/>
      <c r="WSW38" s="66"/>
      <c r="WSX38" s="66"/>
      <c r="WSY38" s="66"/>
      <c r="WSZ38" s="66"/>
      <c r="WTA38" s="66"/>
      <c r="WTB38" s="66"/>
      <c r="WTC38" s="66"/>
      <c r="WTD38" s="66"/>
      <c r="WTE38" s="66"/>
      <c r="WTF38" s="66"/>
      <c r="WTG38" s="66"/>
      <c r="WTH38" s="66"/>
      <c r="WTI38" s="66"/>
      <c r="WTJ38" s="66"/>
      <c r="WTK38" s="66"/>
      <c r="WTL38" s="66"/>
      <c r="WTM38" s="66"/>
      <c r="WTN38" s="66"/>
      <c r="WTO38" s="66"/>
      <c r="WTP38" s="66"/>
      <c r="WTQ38" s="66"/>
      <c r="WTR38" s="66"/>
      <c r="WTS38" s="66"/>
      <c r="WTT38" s="66"/>
      <c r="WTU38" s="66"/>
      <c r="WTV38" s="66"/>
      <c r="WTW38" s="66"/>
      <c r="WTX38" s="66"/>
      <c r="WTY38" s="66"/>
      <c r="WTZ38" s="66"/>
      <c r="WUA38" s="66"/>
      <c r="WUB38" s="66"/>
      <c r="WUC38" s="66"/>
      <c r="WUD38" s="66"/>
      <c r="WUE38" s="66"/>
      <c r="WUF38" s="66"/>
      <c r="WUG38" s="66"/>
      <c r="WUH38" s="66"/>
      <c r="WUI38" s="66"/>
      <c r="WUJ38" s="66"/>
      <c r="WUK38" s="66"/>
      <c r="WUL38" s="66"/>
      <c r="WUM38" s="66"/>
      <c r="WUN38" s="66"/>
      <c r="WUO38" s="66"/>
      <c r="WUP38" s="66"/>
      <c r="WUQ38" s="66"/>
      <c r="WUR38" s="66"/>
      <c r="WUS38" s="66"/>
      <c r="WUT38" s="66"/>
      <c r="WUU38" s="66"/>
      <c r="WUV38" s="66"/>
      <c r="WUW38" s="66"/>
      <c r="WUX38" s="66"/>
      <c r="WUY38" s="66"/>
      <c r="WUZ38" s="66"/>
      <c r="WVA38" s="66"/>
      <c r="WVB38" s="66"/>
      <c r="WVC38" s="66"/>
      <c r="WVD38" s="66"/>
      <c r="WVE38" s="66"/>
      <c r="WVF38" s="66"/>
      <c r="WVG38" s="66"/>
      <c r="WVH38" s="66"/>
      <c r="WVI38" s="66"/>
      <c r="WVJ38" s="66"/>
      <c r="WVK38" s="66"/>
      <c r="WVL38" s="66"/>
      <c r="WVM38" s="66"/>
      <c r="WVN38" s="66"/>
      <c r="WVO38" s="66"/>
      <c r="WVP38" s="66"/>
      <c r="WVQ38" s="66"/>
      <c r="WVR38" s="66"/>
      <c r="WVS38" s="66"/>
      <c r="WVT38" s="66"/>
      <c r="WVU38" s="66"/>
      <c r="WVV38" s="66"/>
      <c r="WVW38" s="66"/>
      <c r="WVX38" s="66"/>
      <c r="WVY38" s="66"/>
      <c r="WVZ38" s="66"/>
      <c r="WWA38" s="66"/>
      <c r="WWB38" s="66"/>
      <c r="WWC38" s="66"/>
      <c r="WWD38" s="66"/>
      <c r="WWE38" s="66"/>
      <c r="WWF38" s="66"/>
      <c r="WWG38" s="66"/>
      <c r="WWH38" s="66"/>
      <c r="WWI38" s="66"/>
      <c r="WWJ38" s="66"/>
      <c r="WWK38" s="66"/>
      <c r="WWL38" s="66"/>
      <c r="WWM38" s="66"/>
      <c r="WWN38" s="66"/>
      <c r="WWO38" s="66"/>
      <c r="WWP38" s="66"/>
      <c r="WWQ38" s="66"/>
      <c r="WWR38" s="66"/>
      <c r="WWS38" s="66"/>
      <c r="WWT38" s="66"/>
      <c r="WWU38" s="66"/>
      <c r="WWV38" s="66"/>
      <c r="WWW38" s="66"/>
      <c r="WWX38" s="66"/>
      <c r="WWY38" s="66"/>
      <c r="WWZ38" s="66"/>
      <c r="WXA38" s="66"/>
      <c r="WXB38" s="66"/>
      <c r="WXC38" s="66"/>
      <c r="WXD38" s="66"/>
      <c r="WXE38" s="66"/>
      <c r="WXF38" s="66"/>
      <c r="WXG38" s="66"/>
      <c r="WXH38" s="66"/>
      <c r="WXI38" s="66"/>
      <c r="WXJ38" s="66"/>
      <c r="WXK38" s="66"/>
      <c r="WXL38" s="66"/>
      <c r="WXM38" s="66"/>
      <c r="WXN38" s="66"/>
      <c r="WXO38" s="66"/>
      <c r="WXP38" s="66"/>
      <c r="WXQ38" s="66"/>
      <c r="WXR38" s="66"/>
      <c r="WXS38" s="66"/>
      <c r="WXT38" s="66"/>
      <c r="WXU38" s="66"/>
      <c r="WXV38" s="66"/>
      <c r="WXW38" s="66"/>
      <c r="WXX38" s="66"/>
      <c r="WXY38" s="66"/>
      <c r="WXZ38" s="66"/>
      <c r="WYA38" s="66"/>
      <c r="WYB38" s="66"/>
      <c r="WYC38" s="66"/>
      <c r="WYD38" s="66"/>
      <c r="WYE38" s="66"/>
      <c r="WYF38" s="66"/>
      <c r="WYG38" s="66"/>
      <c r="WYH38" s="66"/>
      <c r="WYI38" s="66"/>
      <c r="WYJ38" s="66"/>
      <c r="WYK38" s="66"/>
      <c r="WYL38" s="66"/>
      <c r="WYM38" s="66"/>
      <c r="WYN38" s="66"/>
      <c r="WYO38" s="66"/>
      <c r="WYP38" s="66"/>
      <c r="WYQ38" s="66"/>
      <c r="WYR38" s="66"/>
      <c r="WYS38" s="66"/>
      <c r="WYT38" s="66"/>
      <c r="WYU38" s="66"/>
      <c r="WYV38" s="66"/>
      <c r="WYW38" s="66"/>
      <c r="WYX38" s="66"/>
      <c r="WYY38" s="66"/>
      <c r="WYZ38" s="66"/>
      <c r="WZA38" s="66"/>
      <c r="WZB38" s="66"/>
      <c r="WZC38" s="66"/>
      <c r="WZD38" s="66"/>
      <c r="WZE38" s="66"/>
      <c r="WZF38" s="66"/>
      <c r="WZG38" s="66"/>
      <c r="WZH38" s="66"/>
      <c r="WZI38" s="66"/>
      <c r="WZJ38" s="66"/>
      <c r="WZK38" s="66"/>
      <c r="WZL38" s="66"/>
      <c r="WZM38" s="66"/>
      <c r="WZN38" s="66"/>
      <c r="WZO38" s="66"/>
      <c r="WZP38" s="66"/>
      <c r="WZQ38" s="66"/>
      <c r="WZR38" s="66"/>
      <c r="WZS38" s="66"/>
      <c r="WZT38" s="66"/>
      <c r="WZU38" s="66"/>
      <c r="WZV38" s="66"/>
      <c r="WZW38" s="66"/>
      <c r="WZX38" s="66"/>
      <c r="WZY38" s="66"/>
      <c r="WZZ38" s="66"/>
      <c r="XAA38" s="66"/>
      <c r="XAB38" s="66"/>
      <c r="XAC38" s="66"/>
      <c r="XAD38" s="66"/>
      <c r="XAE38" s="66"/>
      <c r="XAF38" s="66"/>
      <c r="XAG38" s="66"/>
      <c r="XAH38" s="66"/>
      <c r="XAI38" s="66"/>
      <c r="XAJ38" s="66"/>
      <c r="XAK38" s="66"/>
      <c r="XAL38" s="66"/>
      <c r="XAM38" s="66"/>
      <c r="XAN38" s="66"/>
      <c r="XAO38" s="66"/>
      <c r="XAP38" s="66"/>
      <c r="XAQ38" s="66"/>
      <c r="XAR38" s="66"/>
      <c r="XAS38" s="66"/>
      <c r="XAT38" s="66"/>
      <c r="XAU38" s="66"/>
      <c r="XAV38" s="66"/>
      <c r="XAW38" s="66"/>
      <c r="XAX38" s="66"/>
      <c r="XAY38" s="66"/>
      <c r="XAZ38" s="66"/>
      <c r="XBA38" s="66"/>
      <c r="XBB38" s="66"/>
      <c r="XBC38" s="66"/>
      <c r="XBD38" s="66"/>
      <c r="XBE38" s="66"/>
      <c r="XBF38" s="66"/>
      <c r="XBG38" s="66"/>
      <c r="XBH38" s="66"/>
      <c r="XBI38" s="66"/>
      <c r="XBJ38" s="66"/>
      <c r="XBK38" s="66"/>
      <c r="XBL38" s="66"/>
      <c r="XBM38" s="66"/>
      <c r="XBN38" s="66"/>
      <c r="XBO38" s="66"/>
      <c r="XBP38" s="66"/>
      <c r="XBQ38" s="66"/>
      <c r="XBR38" s="66"/>
      <c r="XBS38" s="66"/>
      <c r="XBT38" s="66"/>
      <c r="XBU38" s="66"/>
      <c r="XBV38" s="66"/>
      <c r="XBW38" s="66"/>
      <c r="XBX38" s="66"/>
      <c r="XBY38" s="66"/>
      <c r="XBZ38" s="66"/>
      <c r="XCA38" s="66"/>
      <c r="XCB38" s="66"/>
      <c r="XCC38" s="66"/>
      <c r="XCD38" s="66"/>
      <c r="XCE38" s="66"/>
      <c r="XCF38" s="66"/>
      <c r="XCG38" s="66"/>
      <c r="XCH38" s="66"/>
      <c r="XCI38" s="66"/>
      <c r="XCJ38" s="66"/>
      <c r="XCK38" s="66"/>
      <c r="XCL38" s="66"/>
      <c r="XCM38" s="66"/>
      <c r="XCN38" s="66"/>
      <c r="XCO38" s="66"/>
      <c r="XCP38" s="66"/>
      <c r="XCQ38" s="66"/>
      <c r="XCR38" s="66"/>
      <c r="XCS38" s="66"/>
      <c r="XCT38" s="66"/>
      <c r="XCU38" s="66"/>
      <c r="XCV38" s="66"/>
      <c r="XCW38" s="66"/>
      <c r="XCX38" s="66"/>
      <c r="XCY38" s="66"/>
      <c r="XCZ38" s="66"/>
    </row>
    <row r="39" spans="2:16328" s="66" customFormat="1" x14ac:dyDescent="0.35">
      <c r="B39" s="67" t="s">
        <v>115</v>
      </c>
      <c r="D39" s="68">
        <f>IFERROR(D38/C38-1,"na")</f>
        <v>0</v>
      </c>
      <c r="E39" s="68">
        <f t="shared" ref="E39:M39" si="5">IFERROR(E38/D38-1,"na")</f>
        <v>1.0000000000000009E-2</v>
      </c>
      <c r="F39" s="68">
        <f t="shared" si="5"/>
        <v>2.0000000000000018E-2</v>
      </c>
      <c r="G39" s="68">
        <f t="shared" si="5"/>
        <v>3.0000000000000027E-2</v>
      </c>
      <c r="H39" s="68">
        <f t="shared" si="5"/>
        <v>3.0000000000000027E-2</v>
      </c>
      <c r="I39" s="68">
        <f t="shared" si="5"/>
        <v>3.0000000000000027E-2</v>
      </c>
      <c r="J39" s="68">
        <f t="shared" si="5"/>
        <v>3.0000000000000027E-2</v>
      </c>
      <c r="K39" s="68">
        <f t="shared" si="5"/>
        <v>3.0000000000000027E-2</v>
      </c>
      <c r="L39" s="68">
        <f t="shared" si="5"/>
        <v>3.0000000000000027E-2</v>
      </c>
      <c r="M39" s="68">
        <f t="shared" ca="1" si="5"/>
        <v>2.684006146724971E-2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</row>
    <row r="40" spans="2:16328" x14ac:dyDescent="0.35">
      <c r="B40" t="s">
        <v>116</v>
      </c>
      <c r="C40" s="3">
        <f>+Model!S34</f>
        <v>1999.6662500000011</v>
      </c>
      <c r="D40" s="3">
        <f>+Model!T34</f>
        <v>2031.1799999999989</v>
      </c>
      <c r="E40" s="3">
        <f>+Model!U34</f>
        <v>2083.8706874999984</v>
      </c>
      <c r="F40" s="3">
        <f>+Model!V34</f>
        <v>2125.5481012499995</v>
      </c>
      <c r="G40" s="3">
        <f>+Model!W34</f>
        <v>2189.8982086874994</v>
      </c>
      <c r="H40" s="3">
        <f>+Model!X34</f>
        <v>2256.1904926361244</v>
      </c>
      <c r="I40" s="3">
        <f>+Model!Y34</f>
        <v>2324.4834518569678</v>
      </c>
      <c r="J40" s="3">
        <f>+Model!Z34</f>
        <v>2394.8373447432741</v>
      </c>
      <c r="K40" s="3">
        <f>+Model!AA34</f>
        <v>2467.3142422027777</v>
      </c>
      <c r="L40" s="3">
        <f>+Model!AB34</f>
        <v>2541.9780821284126</v>
      </c>
      <c r="M40" s="4">
        <f ca="1">+L40*(1+$K$20)</f>
        <v>2610.2049301011407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  <c r="TJ40" s="66"/>
      <c r="TK40" s="66"/>
      <c r="TL40" s="66"/>
      <c r="TM40" s="66"/>
      <c r="TN40" s="66"/>
      <c r="TO40" s="66"/>
      <c r="TP40" s="66"/>
      <c r="TQ40" s="66"/>
      <c r="TR40" s="66"/>
      <c r="TS40" s="66"/>
      <c r="TT40" s="66"/>
      <c r="TU40" s="66"/>
      <c r="TV40" s="66"/>
      <c r="TW40" s="66"/>
      <c r="TX40" s="66"/>
      <c r="TY40" s="66"/>
      <c r="TZ40" s="66"/>
      <c r="UA40" s="66"/>
      <c r="UB40" s="66"/>
      <c r="UC40" s="66"/>
      <c r="UD40" s="66"/>
      <c r="UE40" s="66"/>
      <c r="UF40" s="66"/>
      <c r="UG40" s="66"/>
      <c r="UH40" s="66"/>
      <c r="UI40" s="66"/>
      <c r="UJ40" s="66"/>
      <c r="UK40" s="66"/>
      <c r="UL40" s="66"/>
      <c r="UM40" s="66"/>
      <c r="UN40" s="66"/>
      <c r="UO40" s="66"/>
      <c r="UP40" s="66"/>
      <c r="UQ40" s="66"/>
      <c r="UR40" s="66"/>
      <c r="US40" s="66"/>
      <c r="UT40" s="66"/>
      <c r="UU40" s="66"/>
      <c r="UV40" s="66"/>
      <c r="UW40" s="66"/>
      <c r="UX40" s="66"/>
      <c r="UY40" s="66"/>
      <c r="UZ40" s="66"/>
      <c r="VA40" s="66"/>
      <c r="VB40" s="66"/>
      <c r="VC40" s="66"/>
      <c r="VD40" s="66"/>
      <c r="VE40" s="66"/>
      <c r="VF40" s="66"/>
      <c r="VG40" s="66"/>
      <c r="VH40" s="66"/>
      <c r="VI40" s="66"/>
      <c r="VJ40" s="66"/>
      <c r="VK40" s="66"/>
      <c r="VL40" s="66"/>
      <c r="VM40" s="66"/>
      <c r="VN40" s="66"/>
      <c r="VO40" s="66"/>
      <c r="VP40" s="66"/>
      <c r="VQ40" s="66"/>
      <c r="VR40" s="66"/>
      <c r="VS40" s="66"/>
      <c r="VT40" s="66"/>
      <c r="VU40" s="66"/>
      <c r="VV40" s="66"/>
      <c r="VW40" s="66"/>
      <c r="VX40" s="66"/>
      <c r="VY40" s="66"/>
      <c r="VZ40" s="66"/>
      <c r="WA40" s="66"/>
      <c r="WB40" s="66"/>
      <c r="WC40" s="66"/>
      <c r="WD40" s="66"/>
      <c r="WE40" s="66"/>
      <c r="WF40" s="66"/>
      <c r="WG40" s="66"/>
      <c r="WH40" s="66"/>
      <c r="WI40" s="66"/>
      <c r="WJ40" s="66"/>
      <c r="WK40" s="66"/>
      <c r="WL40" s="66"/>
      <c r="WM40" s="66"/>
      <c r="WN40" s="66"/>
      <c r="WO40" s="66"/>
      <c r="WP40" s="66"/>
      <c r="WQ40" s="66"/>
      <c r="WR40" s="66"/>
      <c r="WS40" s="66"/>
      <c r="WT40" s="66"/>
      <c r="WU40" s="66"/>
      <c r="WV40" s="66"/>
      <c r="WW40" s="66"/>
      <c r="WX40" s="66"/>
      <c r="WY40" s="66"/>
      <c r="WZ40" s="66"/>
      <c r="XA40" s="66"/>
      <c r="XB40" s="66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66"/>
      <c r="XP40" s="66"/>
      <c r="XQ40" s="66"/>
      <c r="XR40" s="66"/>
      <c r="XS40" s="66"/>
      <c r="XT40" s="66"/>
      <c r="XU40" s="66"/>
      <c r="XV40" s="66"/>
      <c r="XW40" s="66"/>
      <c r="XX40" s="66"/>
      <c r="XY40" s="66"/>
      <c r="XZ40" s="66"/>
      <c r="YA40" s="66"/>
      <c r="YB40" s="66"/>
      <c r="YC40" s="66"/>
      <c r="YD40" s="66"/>
      <c r="YE40" s="66"/>
      <c r="YF40" s="66"/>
      <c r="YG40" s="66"/>
      <c r="YH40" s="66"/>
      <c r="YI40" s="66"/>
      <c r="YJ40" s="66"/>
      <c r="YK40" s="66"/>
      <c r="YL40" s="66"/>
      <c r="YM40" s="66"/>
      <c r="YN40" s="66"/>
      <c r="YO40" s="66"/>
      <c r="YP40" s="66"/>
      <c r="YQ40" s="66"/>
      <c r="YR40" s="66"/>
      <c r="YS40" s="66"/>
      <c r="YT40" s="66"/>
      <c r="YU40" s="66"/>
      <c r="YV40" s="66"/>
      <c r="YW40" s="66"/>
      <c r="YX40" s="66"/>
      <c r="YY40" s="66"/>
      <c r="YZ40" s="66"/>
      <c r="ZA40" s="66"/>
      <c r="ZB40" s="66"/>
      <c r="ZC40" s="66"/>
      <c r="ZD40" s="66"/>
      <c r="ZE40" s="66"/>
      <c r="ZF40" s="66"/>
      <c r="ZG40" s="66"/>
      <c r="ZH40" s="66"/>
      <c r="ZI40" s="66"/>
      <c r="ZJ40" s="66"/>
      <c r="ZK40" s="66"/>
      <c r="ZL40" s="66"/>
      <c r="ZM40" s="66"/>
      <c r="ZN40" s="66"/>
      <c r="ZO40" s="66"/>
      <c r="ZP40" s="66"/>
      <c r="ZQ40" s="66"/>
      <c r="ZR40" s="66"/>
      <c r="ZS40" s="66"/>
      <c r="ZT40" s="66"/>
      <c r="ZU40" s="66"/>
      <c r="ZV40" s="66"/>
      <c r="ZW40" s="66"/>
      <c r="ZX40" s="66"/>
      <c r="ZY40" s="66"/>
      <c r="ZZ40" s="66"/>
      <c r="AAA40" s="66"/>
      <c r="AAB40" s="66"/>
      <c r="AAC40" s="66"/>
      <c r="AAD40" s="66"/>
      <c r="AAE40" s="66"/>
      <c r="AAF40" s="66"/>
      <c r="AAG40" s="66"/>
      <c r="AAH40" s="66"/>
      <c r="AAI40" s="66"/>
      <c r="AAJ40" s="66"/>
      <c r="AAK40" s="66"/>
      <c r="AAL40" s="66"/>
      <c r="AAM40" s="66"/>
      <c r="AAN40" s="66"/>
      <c r="AAO40" s="66"/>
      <c r="AAP40" s="66"/>
      <c r="AAQ40" s="66"/>
      <c r="AAR40" s="66"/>
      <c r="AAS40" s="66"/>
      <c r="AAT40" s="66"/>
      <c r="AAU40" s="66"/>
      <c r="AAV40" s="66"/>
      <c r="AAW40" s="66"/>
      <c r="AAX40" s="66"/>
      <c r="AAY40" s="66"/>
      <c r="AAZ40" s="66"/>
      <c r="ABA40" s="66"/>
      <c r="ABB40" s="66"/>
      <c r="ABC40" s="66"/>
      <c r="ABD40" s="66"/>
      <c r="ABE40" s="66"/>
      <c r="ABF40" s="66"/>
      <c r="ABG40" s="66"/>
      <c r="ABH40" s="66"/>
      <c r="ABI40" s="66"/>
      <c r="ABJ40" s="66"/>
      <c r="ABK40" s="66"/>
      <c r="ABL40" s="66"/>
      <c r="ABM40" s="66"/>
      <c r="ABN40" s="66"/>
      <c r="ABO40" s="66"/>
      <c r="ABP40" s="66"/>
      <c r="ABQ40" s="66"/>
      <c r="ABR40" s="66"/>
      <c r="ABS40" s="66"/>
      <c r="ABT40" s="66"/>
      <c r="ABU40" s="66"/>
      <c r="ABV40" s="66"/>
      <c r="ABW40" s="66"/>
      <c r="ABX40" s="66"/>
      <c r="ABY40" s="66"/>
      <c r="ABZ40" s="66"/>
      <c r="ACA40" s="66"/>
      <c r="ACB40" s="66"/>
      <c r="ACC40" s="66"/>
      <c r="ACD40" s="66"/>
      <c r="ACE40" s="66"/>
      <c r="ACF40" s="66"/>
      <c r="ACG40" s="66"/>
      <c r="ACH40" s="66"/>
      <c r="ACI40" s="66"/>
      <c r="ACJ40" s="66"/>
      <c r="ACK40" s="66"/>
      <c r="ACL40" s="66"/>
      <c r="ACM40" s="66"/>
      <c r="ACN40" s="66"/>
      <c r="ACO40" s="66"/>
      <c r="ACP40" s="66"/>
      <c r="ACQ40" s="66"/>
      <c r="ACR40" s="66"/>
      <c r="ACS40" s="66"/>
      <c r="ACT40" s="66"/>
      <c r="ACU40" s="66"/>
      <c r="ACV40" s="66"/>
      <c r="ACW40" s="66"/>
      <c r="ACX40" s="66"/>
      <c r="ACY40" s="66"/>
      <c r="ACZ40" s="66"/>
      <c r="ADA40" s="66"/>
      <c r="ADB40" s="66"/>
      <c r="ADC40" s="66"/>
      <c r="ADD40" s="66"/>
      <c r="ADE40" s="66"/>
      <c r="ADF40" s="66"/>
      <c r="ADG40" s="66"/>
      <c r="ADH40" s="66"/>
      <c r="ADI40" s="66"/>
      <c r="ADJ40" s="66"/>
      <c r="ADK40" s="66"/>
      <c r="ADL40" s="66"/>
      <c r="ADM40" s="66"/>
      <c r="ADN40" s="66"/>
      <c r="ADO40" s="66"/>
      <c r="ADP40" s="66"/>
      <c r="ADQ40" s="66"/>
      <c r="ADR40" s="66"/>
      <c r="ADS40" s="66"/>
      <c r="ADT40" s="66"/>
      <c r="ADU40" s="66"/>
      <c r="ADV40" s="66"/>
      <c r="ADW40" s="66"/>
      <c r="ADX40" s="66"/>
      <c r="ADY40" s="66"/>
      <c r="ADZ40" s="66"/>
      <c r="AEA40" s="66"/>
      <c r="AEB40" s="66"/>
      <c r="AEC40" s="66"/>
      <c r="AED40" s="66"/>
      <c r="AEE40" s="66"/>
      <c r="AEF40" s="66"/>
      <c r="AEG40" s="66"/>
      <c r="AEH40" s="66"/>
      <c r="AEI40" s="66"/>
      <c r="AEJ40" s="66"/>
      <c r="AEK40" s="66"/>
      <c r="AEL40" s="66"/>
      <c r="AEM40" s="66"/>
      <c r="AEN40" s="66"/>
      <c r="AEO40" s="66"/>
      <c r="AEP40" s="66"/>
      <c r="AEQ40" s="66"/>
      <c r="AER40" s="66"/>
      <c r="AES40" s="66"/>
      <c r="AET40" s="66"/>
      <c r="AEU40" s="66"/>
      <c r="AEV40" s="66"/>
      <c r="AEW40" s="66"/>
      <c r="AEX40" s="66"/>
      <c r="AEY40" s="66"/>
      <c r="AEZ40" s="66"/>
      <c r="AFA40" s="66"/>
      <c r="AFB40" s="66"/>
      <c r="AFC40" s="66"/>
      <c r="AFD40" s="66"/>
      <c r="AFE40" s="66"/>
      <c r="AFF40" s="66"/>
      <c r="AFG40" s="66"/>
      <c r="AFH40" s="66"/>
      <c r="AFI40" s="66"/>
      <c r="AFJ40" s="66"/>
      <c r="AFK40" s="66"/>
      <c r="AFL40" s="66"/>
      <c r="AFM40" s="66"/>
      <c r="AFN40" s="66"/>
      <c r="AFO40" s="66"/>
      <c r="AFP40" s="66"/>
      <c r="AFQ40" s="66"/>
      <c r="AFR40" s="66"/>
      <c r="AFS40" s="66"/>
      <c r="AFT40" s="66"/>
      <c r="AFU40" s="66"/>
      <c r="AFV40" s="66"/>
      <c r="AFW40" s="66"/>
      <c r="AFX40" s="66"/>
      <c r="AFY40" s="66"/>
      <c r="AFZ40" s="66"/>
      <c r="AGA40" s="66"/>
      <c r="AGB40" s="66"/>
      <c r="AGC40" s="66"/>
      <c r="AGD40" s="66"/>
      <c r="AGE40" s="66"/>
      <c r="AGF40" s="66"/>
      <c r="AGG40" s="66"/>
      <c r="AGH40" s="66"/>
      <c r="AGI40" s="66"/>
      <c r="AGJ40" s="66"/>
      <c r="AGK40" s="66"/>
      <c r="AGL40" s="66"/>
      <c r="AGM40" s="66"/>
      <c r="AGN40" s="66"/>
      <c r="AGO40" s="66"/>
      <c r="AGP40" s="66"/>
      <c r="AGQ40" s="66"/>
      <c r="AGR40" s="66"/>
      <c r="AGS40" s="66"/>
      <c r="AGT40" s="66"/>
      <c r="AGU40" s="66"/>
      <c r="AGV40" s="66"/>
      <c r="AGW40" s="66"/>
      <c r="AGX40" s="66"/>
      <c r="AGY40" s="66"/>
      <c r="AGZ40" s="66"/>
      <c r="AHA40" s="66"/>
      <c r="AHB40" s="66"/>
      <c r="AHC40" s="66"/>
      <c r="AHD40" s="66"/>
      <c r="AHE40" s="66"/>
      <c r="AHF40" s="66"/>
      <c r="AHG40" s="66"/>
      <c r="AHH40" s="66"/>
      <c r="AHI40" s="66"/>
      <c r="AHJ40" s="66"/>
      <c r="AHK40" s="66"/>
      <c r="AHL40" s="66"/>
      <c r="AHM40" s="66"/>
      <c r="AHN40" s="66"/>
      <c r="AHO40" s="66"/>
      <c r="AHP40" s="66"/>
      <c r="AHQ40" s="66"/>
      <c r="AHR40" s="66"/>
      <c r="AHS40" s="66"/>
      <c r="AHT40" s="66"/>
      <c r="AHU40" s="66"/>
      <c r="AHV40" s="66"/>
      <c r="AHW40" s="66"/>
      <c r="AHX40" s="66"/>
      <c r="AHY40" s="66"/>
      <c r="AHZ40" s="66"/>
      <c r="AIA40" s="66"/>
      <c r="AIB40" s="66"/>
      <c r="AIC40" s="66"/>
      <c r="AID40" s="66"/>
      <c r="AIE40" s="66"/>
      <c r="AIF40" s="66"/>
      <c r="AIG40" s="66"/>
      <c r="AIH40" s="66"/>
      <c r="AII40" s="66"/>
      <c r="AIJ40" s="66"/>
      <c r="AIK40" s="66"/>
      <c r="AIL40" s="66"/>
      <c r="AIM40" s="66"/>
      <c r="AIN40" s="66"/>
      <c r="AIO40" s="66"/>
      <c r="AIP40" s="66"/>
      <c r="AIQ40" s="66"/>
      <c r="AIR40" s="66"/>
      <c r="AIS40" s="66"/>
      <c r="AIT40" s="66"/>
      <c r="AIU40" s="66"/>
      <c r="AIV40" s="66"/>
      <c r="AIW40" s="66"/>
      <c r="AIX40" s="66"/>
      <c r="AIY40" s="66"/>
      <c r="AIZ40" s="66"/>
      <c r="AJA40" s="66"/>
      <c r="AJB40" s="66"/>
      <c r="AJC40" s="66"/>
      <c r="AJD40" s="66"/>
      <c r="AJE40" s="66"/>
      <c r="AJF40" s="66"/>
      <c r="AJG40" s="66"/>
      <c r="AJH40" s="66"/>
      <c r="AJI40" s="66"/>
      <c r="AJJ40" s="66"/>
      <c r="AJK40" s="66"/>
      <c r="AJL40" s="66"/>
      <c r="AJM40" s="66"/>
      <c r="AJN40" s="66"/>
      <c r="AJO40" s="66"/>
      <c r="AJP40" s="66"/>
      <c r="AJQ40" s="66"/>
      <c r="AJR40" s="66"/>
      <c r="AJS40" s="66"/>
      <c r="AJT40" s="66"/>
      <c r="AJU40" s="66"/>
      <c r="AJV40" s="66"/>
      <c r="AJW40" s="66"/>
      <c r="AJX40" s="66"/>
      <c r="AJY40" s="66"/>
      <c r="AJZ40" s="66"/>
      <c r="AKA40" s="66"/>
      <c r="AKB40" s="66"/>
      <c r="AKC40" s="66"/>
      <c r="AKD40" s="66"/>
      <c r="AKE40" s="66"/>
      <c r="AKF40" s="66"/>
      <c r="AKG40" s="66"/>
      <c r="AKH40" s="66"/>
      <c r="AKI40" s="66"/>
      <c r="AKJ40" s="66"/>
      <c r="AKK40" s="66"/>
      <c r="AKL40" s="66"/>
      <c r="AKM40" s="66"/>
      <c r="AKN40" s="66"/>
      <c r="AKO40" s="66"/>
      <c r="AKP40" s="66"/>
      <c r="AKQ40" s="66"/>
      <c r="AKR40" s="66"/>
      <c r="AKS40" s="66"/>
      <c r="AKT40" s="66"/>
      <c r="AKU40" s="66"/>
      <c r="AKV40" s="66"/>
      <c r="AKW40" s="66"/>
      <c r="AKX40" s="66"/>
      <c r="AKY40" s="66"/>
      <c r="AKZ40" s="66"/>
      <c r="ALA40" s="66"/>
      <c r="ALB40" s="66"/>
      <c r="ALC40" s="66"/>
      <c r="ALD40" s="66"/>
      <c r="ALE40" s="66"/>
      <c r="ALF40" s="66"/>
      <c r="ALG40" s="66"/>
      <c r="ALH40" s="66"/>
      <c r="ALI40" s="66"/>
      <c r="ALJ40" s="66"/>
      <c r="ALK40" s="66"/>
      <c r="ALL40" s="66"/>
      <c r="ALM40" s="66"/>
      <c r="ALN40" s="66"/>
      <c r="ALO40" s="66"/>
      <c r="ALP40" s="66"/>
      <c r="ALQ40" s="66"/>
      <c r="ALR40" s="66"/>
      <c r="ALS40" s="66"/>
      <c r="ALT40" s="66"/>
      <c r="ALU40" s="66"/>
      <c r="ALV40" s="66"/>
      <c r="ALW40" s="66"/>
      <c r="ALX40" s="66"/>
      <c r="ALY40" s="66"/>
      <c r="ALZ40" s="66"/>
      <c r="AMA40" s="66"/>
      <c r="AMB40" s="66"/>
      <c r="AMC40" s="66"/>
      <c r="AMD40" s="66"/>
      <c r="AME40" s="66"/>
      <c r="AMF40" s="66"/>
      <c r="AMG40" s="66"/>
      <c r="AMH40" s="66"/>
      <c r="AMI40" s="66"/>
      <c r="AMJ40" s="66"/>
      <c r="AMK40" s="66"/>
      <c r="AML40" s="66"/>
      <c r="AMM40" s="66"/>
      <c r="AMN40" s="66"/>
      <c r="AMO40" s="66"/>
      <c r="AMP40" s="66"/>
      <c r="AMQ40" s="66"/>
      <c r="AMR40" s="66"/>
      <c r="AMS40" s="66"/>
      <c r="AMT40" s="66"/>
      <c r="AMU40" s="66"/>
      <c r="AMV40" s="66"/>
      <c r="AMW40" s="66"/>
      <c r="AMX40" s="66"/>
      <c r="AMY40" s="66"/>
      <c r="AMZ40" s="66"/>
      <c r="ANA40" s="66"/>
      <c r="ANB40" s="66"/>
      <c r="ANC40" s="66"/>
      <c r="AND40" s="66"/>
      <c r="ANE40" s="66"/>
      <c r="ANF40" s="66"/>
      <c r="ANG40" s="66"/>
      <c r="ANH40" s="66"/>
      <c r="ANI40" s="66"/>
      <c r="ANJ40" s="66"/>
      <c r="ANK40" s="66"/>
      <c r="ANL40" s="66"/>
      <c r="ANM40" s="66"/>
      <c r="ANN40" s="66"/>
      <c r="ANO40" s="66"/>
      <c r="ANP40" s="66"/>
      <c r="ANQ40" s="66"/>
      <c r="ANR40" s="66"/>
      <c r="ANS40" s="66"/>
      <c r="ANT40" s="66"/>
      <c r="ANU40" s="66"/>
      <c r="ANV40" s="66"/>
      <c r="ANW40" s="66"/>
      <c r="ANX40" s="66"/>
      <c r="ANY40" s="66"/>
      <c r="ANZ40" s="66"/>
      <c r="AOA40" s="66"/>
      <c r="AOB40" s="66"/>
      <c r="AOC40" s="66"/>
      <c r="AOD40" s="66"/>
      <c r="AOE40" s="66"/>
      <c r="AOF40" s="66"/>
      <c r="AOG40" s="66"/>
      <c r="AOH40" s="66"/>
      <c r="AOI40" s="66"/>
      <c r="AOJ40" s="66"/>
      <c r="AOK40" s="66"/>
      <c r="AOL40" s="66"/>
      <c r="AOM40" s="66"/>
      <c r="AON40" s="66"/>
      <c r="AOO40" s="66"/>
      <c r="AOP40" s="66"/>
      <c r="AOQ40" s="66"/>
      <c r="AOR40" s="66"/>
      <c r="AOS40" s="66"/>
      <c r="AOT40" s="66"/>
      <c r="AOU40" s="66"/>
      <c r="AOV40" s="66"/>
      <c r="AOW40" s="66"/>
      <c r="AOX40" s="66"/>
      <c r="AOY40" s="66"/>
      <c r="AOZ40" s="66"/>
      <c r="APA40" s="66"/>
      <c r="APB40" s="66"/>
      <c r="APC40" s="66"/>
      <c r="APD40" s="66"/>
      <c r="APE40" s="66"/>
      <c r="APF40" s="66"/>
      <c r="APG40" s="66"/>
      <c r="APH40" s="66"/>
      <c r="API40" s="66"/>
      <c r="APJ40" s="66"/>
      <c r="APK40" s="66"/>
      <c r="APL40" s="66"/>
      <c r="APM40" s="66"/>
      <c r="APN40" s="66"/>
      <c r="APO40" s="66"/>
      <c r="APP40" s="66"/>
      <c r="APQ40" s="66"/>
      <c r="APR40" s="66"/>
      <c r="APS40" s="66"/>
      <c r="APT40" s="66"/>
      <c r="APU40" s="66"/>
      <c r="APV40" s="66"/>
      <c r="APW40" s="66"/>
      <c r="APX40" s="66"/>
      <c r="APY40" s="66"/>
      <c r="APZ40" s="66"/>
      <c r="AQA40" s="66"/>
      <c r="AQB40" s="66"/>
      <c r="AQC40" s="66"/>
      <c r="AQD40" s="66"/>
      <c r="AQE40" s="66"/>
      <c r="AQF40" s="66"/>
      <c r="AQG40" s="66"/>
      <c r="AQH40" s="66"/>
      <c r="AQI40" s="66"/>
      <c r="AQJ40" s="66"/>
      <c r="AQK40" s="66"/>
      <c r="AQL40" s="66"/>
      <c r="AQM40" s="66"/>
      <c r="AQN40" s="66"/>
      <c r="AQO40" s="66"/>
      <c r="AQP40" s="66"/>
      <c r="AQQ40" s="66"/>
      <c r="AQR40" s="66"/>
      <c r="AQS40" s="66"/>
      <c r="AQT40" s="66"/>
      <c r="AQU40" s="66"/>
      <c r="AQV40" s="66"/>
      <c r="AQW40" s="66"/>
      <c r="AQX40" s="66"/>
      <c r="AQY40" s="66"/>
      <c r="AQZ40" s="66"/>
      <c r="ARA40" s="66"/>
      <c r="ARB40" s="66"/>
      <c r="ARC40" s="66"/>
      <c r="ARD40" s="66"/>
      <c r="ARE40" s="66"/>
      <c r="ARF40" s="66"/>
      <c r="ARG40" s="66"/>
      <c r="ARH40" s="66"/>
      <c r="ARI40" s="66"/>
      <c r="ARJ40" s="66"/>
      <c r="ARK40" s="66"/>
      <c r="ARL40" s="66"/>
      <c r="ARM40" s="66"/>
      <c r="ARN40" s="66"/>
      <c r="ARO40" s="66"/>
      <c r="ARP40" s="66"/>
      <c r="ARQ40" s="66"/>
      <c r="ARR40" s="66"/>
      <c r="ARS40" s="66"/>
      <c r="ART40" s="66"/>
      <c r="ARU40" s="66"/>
      <c r="ARV40" s="66"/>
      <c r="ARW40" s="66"/>
      <c r="ARX40" s="66"/>
      <c r="ARY40" s="66"/>
      <c r="ARZ40" s="66"/>
      <c r="ASA40" s="66"/>
      <c r="ASB40" s="66"/>
      <c r="ASC40" s="66"/>
      <c r="ASD40" s="66"/>
      <c r="ASE40" s="66"/>
      <c r="ASF40" s="66"/>
      <c r="ASG40" s="66"/>
      <c r="ASH40" s="66"/>
      <c r="ASI40" s="66"/>
      <c r="ASJ40" s="66"/>
      <c r="ASK40" s="66"/>
      <c r="ASL40" s="66"/>
      <c r="ASM40" s="66"/>
      <c r="ASN40" s="66"/>
      <c r="ASO40" s="66"/>
      <c r="ASP40" s="66"/>
      <c r="ASQ40" s="66"/>
      <c r="ASR40" s="66"/>
      <c r="ASS40" s="66"/>
      <c r="AST40" s="66"/>
      <c r="ASU40" s="66"/>
      <c r="ASV40" s="66"/>
      <c r="ASW40" s="66"/>
      <c r="ASX40" s="66"/>
      <c r="ASY40" s="66"/>
      <c r="ASZ40" s="66"/>
      <c r="ATA40" s="66"/>
      <c r="ATB40" s="66"/>
      <c r="ATC40" s="66"/>
      <c r="ATD40" s="66"/>
      <c r="ATE40" s="66"/>
      <c r="ATF40" s="66"/>
      <c r="ATG40" s="66"/>
      <c r="ATH40" s="66"/>
      <c r="ATI40" s="66"/>
      <c r="ATJ40" s="66"/>
      <c r="ATK40" s="66"/>
      <c r="ATL40" s="66"/>
      <c r="ATM40" s="66"/>
      <c r="ATN40" s="66"/>
      <c r="ATO40" s="66"/>
      <c r="ATP40" s="66"/>
      <c r="ATQ40" s="66"/>
      <c r="ATR40" s="66"/>
      <c r="ATS40" s="66"/>
      <c r="ATT40" s="66"/>
      <c r="ATU40" s="66"/>
      <c r="ATV40" s="66"/>
      <c r="ATW40" s="66"/>
      <c r="ATX40" s="66"/>
      <c r="ATY40" s="66"/>
      <c r="ATZ40" s="66"/>
      <c r="AUA40" s="66"/>
      <c r="AUB40" s="66"/>
      <c r="AUC40" s="66"/>
      <c r="AUD40" s="66"/>
      <c r="AUE40" s="66"/>
      <c r="AUF40" s="66"/>
      <c r="AUG40" s="66"/>
      <c r="AUH40" s="66"/>
      <c r="AUI40" s="66"/>
      <c r="AUJ40" s="66"/>
      <c r="AUK40" s="66"/>
      <c r="AUL40" s="66"/>
      <c r="AUM40" s="66"/>
      <c r="AUN40" s="66"/>
      <c r="AUO40" s="66"/>
      <c r="AUP40" s="66"/>
      <c r="AUQ40" s="66"/>
      <c r="AUR40" s="66"/>
      <c r="AUS40" s="66"/>
      <c r="AUT40" s="66"/>
      <c r="AUU40" s="66"/>
      <c r="AUV40" s="66"/>
      <c r="AUW40" s="66"/>
      <c r="AUX40" s="66"/>
      <c r="AUY40" s="66"/>
      <c r="AUZ40" s="66"/>
      <c r="AVA40" s="66"/>
      <c r="AVB40" s="66"/>
      <c r="AVC40" s="66"/>
      <c r="AVD40" s="66"/>
      <c r="AVE40" s="66"/>
      <c r="AVF40" s="66"/>
      <c r="AVG40" s="66"/>
      <c r="AVH40" s="66"/>
      <c r="AVI40" s="66"/>
      <c r="AVJ40" s="66"/>
      <c r="AVK40" s="66"/>
      <c r="AVL40" s="66"/>
      <c r="AVM40" s="66"/>
      <c r="AVN40" s="66"/>
      <c r="AVO40" s="66"/>
      <c r="AVP40" s="66"/>
      <c r="AVQ40" s="66"/>
      <c r="AVR40" s="66"/>
      <c r="AVS40" s="66"/>
      <c r="AVT40" s="66"/>
      <c r="AVU40" s="66"/>
      <c r="AVV40" s="66"/>
      <c r="AVW40" s="66"/>
      <c r="AVX40" s="66"/>
      <c r="AVY40" s="66"/>
      <c r="AVZ40" s="66"/>
      <c r="AWA40" s="66"/>
      <c r="AWB40" s="66"/>
      <c r="AWC40" s="66"/>
      <c r="AWD40" s="66"/>
      <c r="AWE40" s="66"/>
      <c r="AWF40" s="66"/>
      <c r="AWG40" s="66"/>
      <c r="AWH40" s="66"/>
      <c r="AWI40" s="66"/>
      <c r="AWJ40" s="66"/>
      <c r="AWK40" s="66"/>
      <c r="AWL40" s="66"/>
      <c r="AWM40" s="66"/>
      <c r="AWN40" s="66"/>
      <c r="AWO40" s="66"/>
      <c r="AWP40" s="66"/>
      <c r="AWQ40" s="66"/>
      <c r="AWR40" s="66"/>
      <c r="AWS40" s="66"/>
      <c r="AWT40" s="66"/>
      <c r="AWU40" s="66"/>
      <c r="AWV40" s="66"/>
      <c r="AWW40" s="66"/>
      <c r="AWX40" s="66"/>
      <c r="AWY40" s="66"/>
      <c r="AWZ40" s="66"/>
      <c r="AXA40" s="66"/>
      <c r="AXB40" s="66"/>
      <c r="AXC40" s="66"/>
      <c r="AXD40" s="66"/>
      <c r="AXE40" s="66"/>
      <c r="AXF40" s="66"/>
      <c r="AXG40" s="66"/>
      <c r="AXH40" s="66"/>
      <c r="AXI40" s="66"/>
      <c r="AXJ40" s="66"/>
      <c r="AXK40" s="66"/>
      <c r="AXL40" s="66"/>
      <c r="AXM40" s="66"/>
      <c r="AXN40" s="66"/>
      <c r="AXO40" s="66"/>
      <c r="AXP40" s="66"/>
      <c r="AXQ40" s="66"/>
      <c r="AXR40" s="66"/>
      <c r="AXS40" s="66"/>
      <c r="AXT40" s="66"/>
      <c r="AXU40" s="66"/>
      <c r="AXV40" s="66"/>
      <c r="AXW40" s="66"/>
      <c r="AXX40" s="66"/>
      <c r="AXY40" s="66"/>
      <c r="AXZ40" s="66"/>
      <c r="AYA40" s="66"/>
      <c r="AYB40" s="66"/>
      <c r="AYC40" s="66"/>
      <c r="AYD40" s="66"/>
      <c r="AYE40" s="66"/>
      <c r="AYF40" s="66"/>
      <c r="AYG40" s="66"/>
      <c r="AYH40" s="66"/>
      <c r="AYI40" s="66"/>
      <c r="AYJ40" s="66"/>
      <c r="AYK40" s="66"/>
      <c r="AYL40" s="66"/>
      <c r="AYM40" s="66"/>
      <c r="AYN40" s="66"/>
      <c r="AYO40" s="66"/>
      <c r="AYP40" s="66"/>
      <c r="AYQ40" s="66"/>
      <c r="AYR40" s="66"/>
      <c r="AYS40" s="66"/>
      <c r="AYT40" s="66"/>
      <c r="AYU40" s="66"/>
      <c r="AYV40" s="66"/>
      <c r="AYW40" s="66"/>
      <c r="AYX40" s="66"/>
      <c r="AYY40" s="66"/>
      <c r="AYZ40" s="66"/>
      <c r="AZA40" s="66"/>
      <c r="AZB40" s="66"/>
      <c r="AZC40" s="66"/>
      <c r="AZD40" s="66"/>
      <c r="AZE40" s="66"/>
      <c r="AZF40" s="66"/>
      <c r="AZG40" s="66"/>
      <c r="AZH40" s="66"/>
      <c r="AZI40" s="66"/>
      <c r="AZJ40" s="66"/>
      <c r="AZK40" s="66"/>
      <c r="AZL40" s="66"/>
      <c r="AZM40" s="66"/>
      <c r="AZN40" s="66"/>
      <c r="AZO40" s="66"/>
      <c r="AZP40" s="66"/>
      <c r="AZQ40" s="66"/>
      <c r="AZR40" s="66"/>
      <c r="AZS40" s="66"/>
      <c r="AZT40" s="66"/>
      <c r="AZU40" s="66"/>
      <c r="AZV40" s="66"/>
      <c r="AZW40" s="66"/>
      <c r="AZX40" s="66"/>
      <c r="AZY40" s="66"/>
      <c r="AZZ40" s="66"/>
      <c r="BAA40" s="66"/>
      <c r="BAB40" s="66"/>
      <c r="BAC40" s="66"/>
      <c r="BAD40" s="66"/>
      <c r="BAE40" s="66"/>
      <c r="BAF40" s="66"/>
      <c r="BAG40" s="66"/>
      <c r="BAH40" s="66"/>
      <c r="BAI40" s="66"/>
      <c r="BAJ40" s="66"/>
      <c r="BAK40" s="66"/>
      <c r="BAL40" s="66"/>
      <c r="BAM40" s="66"/>
      <c r="BAN40" s="66"/>
      <c r="BAO40" s="66"/>
      <c r="BAP40" s="66"/>
      <c r="BAQ40" s="66"/>
      <c r="BAR40" s="66"/>
      <c r="BAS40" s="66"/>
      <c r="BAT40" s="66"/>
      <c r="BAU40" s="66"/>
      <c r="BAV40" s="66"/>
      <c r="BAW40" s="66"/>
      <c r="BAX40" s="66"/>
      <c r="BAY40" s="66"/>
      <c r="BAZ40" s="66"/>
      <c r="BBA40" s="66"/>
      <c r="BBB40" s="66"/>
      <c r="BBC40" s="66"/>
      <c r="BBD40" s="66"/>
      <c r="BBE40" s="66"/>
      <c r="BBF40" s="66"/>
      <c r="BBG40" s="66"/>
      <c r="BBH40" s="66"/>
      <c r="BBI40" s="66"/>
      <c r="BBJ40" s="66"/>
      <c r="BBK40" s="66"/>
      <c r="BBL40" s="66"/>
      <c r="BBM40" s="66"/>
      <c r="BBN40" s="66"/>
      <c r="BBO40" s="66"/>
      <c r="BBP40" s="66"/>
      <c r="BBQ40" s="66"/>
      <c r="BBR40" s="66"/>
      <c r="BBS40" s="66"/>
      <c r="BBT40" s="66"/>
      <c r="BBU40" s="66"/>
      <c r="BBV40" s="66"/>
      <c r="BBW40" s="66"/>
      <c r="BBX40" s="66"/>
      <c r="BBY40" s="66"/>
      <c r="BBZ40" s="66"/>
      <c r="BCA40" s="66"/>
      <c r="BCB40" s="66"/>
      <c r="BCC40" s="66"/>
      <c r="BCD40" s="66"/>
      <c r="BCE40" s="66"/>
      <c r="BCF40" s="66"/>
      <c r="BCG40" s="66"/>
      <c r="BCH40" s="66"/>
      <c r="BCI40" s="66"/>
      <c r="BCJ40" s="66"/>
      <c r="BCK40" s="66"/>
      <c r="BCL40" s="66"/>
      <c r="BCM40" s="66"/>
      <c r="BCN40" s="66"/>
      <c r="BCO40" s="66"/>
      <c r="BCP40" s="66"/>
      <c r="BCQ40" s="66"/>
      <c r="BCR40" s="66"/>
      <c r="BCS40" s="66"/>
      <c r="BCT40" s="66"/>
      <c r="BCU40" s="66"/>
      <c r="BCV40" s="66"/>
      <c r="BCW40" s="66"/>
      <c r="BCX40" s="66"/>
      <c r="BCY40" s="66"/>
      <c r="BCZ40" s="66"/>
      <c r="BDA40" s="66"/>
      <c r="BDB40" s="66"/>
      <c r="BDC40" s="66"/>
      <c r="BDD40" s="66"/>
      <c r="BDE40" s="66"/>
      <c r="BDF40" s="66"/>
      <c r="BDG40" s="66"/>
      <c r="BDH40" s="66"/>
      <c r="BDI40" s="66"/>
      <c r="BDJ40" s="66"/>
      <c r="BDK40" s="66"/>
      <c r="BDL40" s="66"/>
      <c r="BDM40" s="66"/>
      <c r="BDN40" s="66"/>
      <c r="BDO40" s="66"/>
      <c r="BDP40" s="66"/>
      <c r="BDQ40" s="66"/>
      <c r="BDR40" s="66"/>
      <c r="BDS40" s="66"/>
      <c r="BDT40" s="66"/>
      <c r="BDU40" s="66"/>
      <c r="BDV40" s="66"/>
      <c r="BDW40" s="66"/>
      <c r="BDX40" s="66"/>
      <c r="BDY40" s="66"/>
      <c r="BDZ40" s="66"/>
      <c r="BEA40" s="66"/>
      <c r="BEB40" s="66"/>
      <c r="BEC40" s="66"/>
      <c r="BED40" s="66"/>
      <c r="BEE40" s="66"/>
      <c r="BEF40" s="66"/>
      <c r="BEG40" s="66"/>
      <c r="BEH40" s="66"/>
      <c r="BEI40" s="66"/>
      <c r="BEJ40" s="66"/>
      <c r="BEK40" s="66"/>
      <c r="BEL40" s="66"/>
      <c r="BEM40" s="66"/>
      <c r="BEN40" s="66"/>
      <c r="BEO40" s="66"/>
      <c r="BEP40" s="66"/>
      <c r="BEQ40" s="66"/>
      <c r="BER40" s="66"/>
      <c r="BES40" s="66"/>
      <c r="BET40" s="66"/>
      <c r="BEU40" s="66"/>
      <c r="BEV40" s="66"/>
      <c r="BEW40" s="66"/>
      <c r="BEX40" s="66"/>
      <c r="BEY40" s="66"/>
      <c r="BEZ40" s="66"/>
      <c r="BFA40" s="66"/>
      <c r="BFB40" s="66"/>
      <c r="BFC40" s="66"/>
      <c r="BFD40" s="66"/>
      <c r="BFE40" s="66"/>
      <c r="BFF40" s="66"/>
      <c r="BFG40" s="66"/>
      <c r="BFH40" s="66"/>
      <c r="BFI40" s="66"/>
      <c r="BFJ40" s="66"/>
      <c r="BFK40" s="66"/>
      <c r="BFL40" s="66"/>
      <c r="BFM40" s="66"/>
      <c r="BFN40" s="66"/>
      <c r="BFO40" s="66"/>
      <c r="BFP40" s="66"/>
      <c r="BFQ40" s="66"/>
      <c r="BFR40" s="66"/>
      <c r="BFS40" s="66"/>
      <c r="BFT40" s="66"/>
      <c r="BFU40" s="66"/>
      <c r="BFV40" s="66"/>
      <c r="BFW40" s="66"/>
      <c r="BFX40" s="66"/>
      <c r="BFY40" s="66"/>
      <c r="BFZ40" s="66"/>
      <c r="BGA40" s="66"/>
      <c r="BGB40" s="66"/>
      <c r="BGC40" s="66"/>
      <c r="BGD40" s="66"/>
      <c r="BGE40" s="66"/>
      <c r="BGF40" s="66"/>
      <c r="BGG40" s="66"/>
      <c r="BGH40" s="66"/>
      <c r="BGI40" s="66"/>
      <c r="BGJ40" s="66"/>
      <c r="BGK40" s="66"/>
      <c r="BGL40" s="66"/>
      <c r="BGM40" s="66"/>
      <c r="BGN40" s="66"/>
      <c r="BGO40" s="66"/>
      <c r="BGP40" s="66"/>
      <c r="BGQ40" s="66"/>
      <c r="BGR40" s="66"/>
      <c r="BGS40" s="66"/>
      <c r="BGT40" s="66"/>
      <c r="BGU40" s="66"/>
      <c r="BGV40" s="66"/>
      <c r="BGW40" s="66"/>
      <c r="BGX40" s="66"/>
      <c r="BGY40" s="66"/>
      <c r="BGZ40" s="66"/>
      <c r="BHA40" s="66"/>
      <c r="BHB40" s="66"/>
      <c r="BHC40" s="66"/>
      <c r="BHD40" s="66"/>
      <c r="BHE40" s="66"/>
      <c r="BHF40" s="66"/>
      <c r="BHG40" s="66"/>
      <c r="BHH40" s="66"/>
      <c r="BHI40" s="66"/>
      <c r="BHJ40" s="66"/>
      <c r="BHK40" s="66"/>
      <c r="BHL40" s="66"/>
      <c r="BHM40" s="66"/>
      <c r="BHN40" s="66"/>
      <c r="BHO40" s="66"/>
      <c r="BHP40" s="66"/>
      <c r="BHQ40" s="66"/>
      <c r="BHR40" s="66"/>
      <c r="BHS40" s="66"/>
      <c r="BHT40" s="66"/>
      <c r="BHU40" s="66"/>
      <c r="BHV40" s="66"/>
      <c r="BHW40" s="66"/>
      <c r="BHX40" s="66"/>
      <c r="BHY40" s="66"/>
      <c r="BHZ40" s="66"/>
      <c r="BIA40" s="66"/>
      <c r="BIB40" s="66"/>
      <c r="BIC40" s="66"/>
      <c r="BID40" s="66"/>
      <c r="BIE40" s="66"/>
      <c r="BIF40" s="66"/>
      <c r="BIG40" s="66"/>
      <c r="BIH40" s="66"/>
      <c r="BII40" s="66"/>
      <c r="BIJ40" s="66"/>
      <c r="BIK40" s="66"/>
      <c r="BIL40" s="66"/>
      <c r="BIM40" s="66"/>
      <c r="BIN40" s="66"/>
      <c r="BIO40" s="66"/>
      <c r="BIP40" s="66"/>
      <c r="BIQ40" s="66"/>
      <c r="BIR40" s="66"/>
      <c r="BIS40" s="66"/>
      <c r="BIT40" s="66"/>
      <c r="BIU40" s="66"/>
      <c r="BIV40" s="66"/>
      <c r="BIW40" s="66"/>
      <c r="BIX40" s="66"/>
      <c r="BIY40" s="66"/>
      <c r="BIZ40" s="66"/>
      <c r="BJA40" s="66"/>
      <c r="BJB40" s="66"/>
      <c r="BJC40" s="66"/>
      <c r="BJD40" s="66"/>
      <c r="BJE40" s="66"/>
      <c r="BJF40" s="66"/>
      <c r="BJG40" s="66"/>
      <c r="BJH40" s="66"/>
      <c r="BJI40" s="66"/>
      <c r="BJJ40" s="66"/>
      <c r="BJK40" s="66"/>
      <c r="BJL40" s="66"/>
      <c r="BJM40" s="66"/>
      <c r="BJN40" s="66"/>
      <c r="BJO40" s="66"/>
      <c r="BJP40" s="66"/>
      <c r="BJQ40" s="66"/>
      <c r="BJR40" s="66"/>
      <c r="BJS40" s="66"/>
      <c r="BJT40" s="66"/>
      <c r="BJU40" s="66"/>
      <c r="BJV40" s="66"/>
      <c r="BJW40" s="66"/>
      <c r="BJX40" s="66"/>
      <c r="BJY40" s="66"/>
      <c r="BJZ40" s="66"/>
      <c r="BKA40" s="66"/>
      <c r="BKB40" s="66"/>
      <c r="BKC40" s="66"/>
      <c r="BKD40" s="66"/>
      <c r="BKE40" s="66"/>
      <c r="BKF40" s="66"/>
      <c r="BKG40" s="66"/>
      <c r="BKH40" s="66"/>
      <c r="BKI40" s="66"/>
      <c r="BKJ40" s="66"/>
      <c r="BKK40" s="66"/>
      <c r="BKL40" s="66"/>
      <c r="BKM40" s="66"/>
      <c r="BKN40" s="66"/>
      <c r="BKO40" s="66"/>
      <c r="BKP40" s="66"/>
      <c r="BKQ40" s="66"/>
      <c r="BKR40" s="66"/>
      <c r="BKS40" s="66"/>
      <c r="BKT40" s="66"/>
      <c r="BKU40" s="66"/>
      <c r="BKV40" s="66"/>
      <c r="BKW40" s="66"/>
      <c r="BKX40" s="66"/>
      <c r="BKY40" s="66"/>
      <c r="BKZ40" s="66"/>
      <c r="BLA40" s="66"/>
      <c r="BLB40" s="66"/>
      <c r="BLC40" s="66"/>
      <c r="BLD40" s="66"/>
      <c r="BLE40" s="66"/>
      <c r="BLF40" s="66"/>
      <c r="BLG40" s="66"/>
      <c r="BLH40" s="66"/>
      <c r="BLI40" s="66"/>
      <c r="BLJ40" s="66"/>
      <c r="BLK40" s="66"/>
      <c r="BLL40" s="66"/>
      <c r="BLM40" s="66"/>
      <c r="BLN40" s="66"/>
      <c r="BLO40" s="66"/>
      <c r="BLP40" s="66"/>
      <c r="BLQ40" s="66"/>
      <c r="BLR40" s="66"/>
      <c r="BLS40" s="66"/>
      <c r="BLT40" s="66"/>
      <c r="BLU40" s="66"/>
      <c r="BLV40" s="66"/>
      <c r="BLW40" s="66"/>
      <c r="BLX40" s="66"/>
      <c r="BLY40" s="66"/>
      <c r="BLZ40" s="66"/>
      <c r="BMA40" s="66"/>
      <c r="BMB40" s="66"/>
      <c r="BMC40" s="66"/>
      <c r="BMD40" s="66"/>
      <c r="BME40" s="66"/>
      <c r="BMF40" s="66"/>
      <c r="BMG40" s="66"/>
      <c r="BMH40" s="66"/>
      <c r="BMI40" s="66"/>
      <c r="BMJ40" s="66"/>
      <c r="BMK40" s="66"/>
      <c r="BML40" s="66"/>
      <c r="BMM40" s="66"/>
      <c r="BMN40" s="66"/>
      <c r="BMO40" s="66"/>
      <c r="BMP40" s="66"/>
      <c r="BMQ40" s="66"/>
      <c r="BMR40" s="66"/>
      <c r="BMS40" s="66"/>
      <c r="BMT40" s="66"/>
      <c r="BMU40" s="66"/>
      <c r="BMV40" s="66"/>
      <c r="BMW40" s="66"/>
      <c r="BMX40" s="66"/>
      <c r="BMY40" s="66"/>
      <c r="BMZ40" s="66"/>
      <c r="BNA40" s="66"/>
      <c r="BNB40" s="66"/>
      <c r="BNC40" s="66"/>
      <c r="BND40" s="66"/>
      <c r="BNE40" s="66"/>
      <c r="BNF40" s="66"/>
      <c r="BNG40" s="66"/>
      <c r="BNH40" s="66"/>
      <c r="BNI40" s="66"/>
      <c r="BNJ40" s="66"/>
      <c r="BNK40" s="66"/>
      <c r="BNL40" s="66"/>
      <c r="BNM40" s="66"/>
      <c r="BNN40" s="66"/>
      <c r="BNO40" s="66"/>
      <c r="BNP40" s="66"/>
      <c r="BNQ40" s="66"/>
      <c r="BNR40" s="66"/>
      <c r="BNS40" s="66"/>
      <c r="BNT40" s="66"/>
      <c r="BNU40" s="66"/>
      <c r="BNV40" s="66"/>
      <c r="BNW40" s="66"/>
      <c r="BNX40" s="66"/>
      <c r="BNY40" s="66"/>
      <c r="BNZ40" s="66"/>
      <c r="BOA40" s="66"/>
      <c r="BOB40" s="66"/>
      <c r="BOC40" s="66"/>
      <c r="BOD40" s="66"/>
      <c r="BOE40" s="66"/>
      <c r="BOF40" s="66"/>
      <c r="BOG40" s="66"/>
      <c r="BOH40" s="66"/>
      <c r="BOI40" s="66"/>
      <c r="BOJ40" s="66"/>
      <c r="BOK40" s="66"/>
      <c r="BOL40" s="66"/>
      <c r="BOM40" s="66"/>
      <c r="BON40" s="66"/>
      <c r="BOO40" s="66"/>
      <c r="BOP40" s="66"/>
      <c r="BOQ40" s="66"/>
      <c r="BOR40" s="66"/>
      <c r="BOS40" s="66"/>
      <c r="BOT40" s="66"/>
      <c r="BOU40" s="66"/>
      <c r="BOV40" s="66"/>
      <c r="BOW40" s="66"/>
      <c r="BOX40" s="66"/>
      <c r="BOY40" s="66"/>
      <c r="BOZ40" s="66"/>
      <c r="BPA40" s="66"/>
      <c r="BPB40" s="66"/>
      <c r="BPC40" s="66"/>
      <c r="BPD40" s="66"/>
      <c r="BPE40" s="66"/>
      <c r="BPF40" s="66"/>
      <c r="BPG40" s="66"/>
      <c r="BPH40" s="66"/>
      <c r="BPI40" s="66"/>
      <c r="BPJ40" s="66"/>
      <c r="BPK40" s="66"/>
      <c r="BPL40" s="66"/>
      <c r="BPM40" s="66"/>
      <c r="BPN40" s="66"/>
      <c r="BPO40" s="66"/>
      <c r="BPP40" s="66"/>
      <c r="BPQ40" s="66"/>
      <c r="BPR40" s="66"/>
      <c r="BPS40" s="66"/>
      <c r="BPT40" s="66"/>
      <c r="BPU40" s="66"/>
      <c r="BPV40" s="66"/>
      <c r="BPW40" s="66"/>
      <c r="BPX40" s="66"/>
      <c r="BPY40" s="66"/>
      <c r="BPZ40" s="66"/>
      <c r="BQA40" s="66"/>
      <c r="BQB40" s="66"/>
      <c r="BQC40" s="66"/>
      <c r="BQD40" s="66"/>
      <c r="BQE40" s="66"/>
      <c r="BQF40" s="66"/>
      <c r="BQG40" s="66"/>
      <c r="BQH40" s="66"/>
      <c r="BQI40" s="66"/>
      <c r="BQJ40" s="66"/>
      <c r="BQK40" s="66"/>
      <c r="BQL40" s="66"/>
      <c r="BQM40" s="66"/>
      <c r="BQN40" s="66"/>
      <c r="BQO40" s="66"/>
      <c r="BQP40" s="66"/>
      <c r="BQQ40" s="66"/>
      <c r="BQR40" s="66"/>
      <c r="BQS40" s="66"/>
      <c r="BQT40" s="66"/>
      <c r="BQU40" s="66"/>
      <c r="BQV40" s="66"/>
      <c r="BQW40" s="66"/>
      <c r="BQX40" s="66"/>
      <c r="BQY40" s="66"/>
      <c r="BQZ40" s="66"/>
      <c r="BRA40" s="66"/>
      <c r="BRB40" s="66"/>
      <c r="BRC40" s="66"/>
      <c r="BRD40" s="66"/>
      <c r="BRE40" s="66"/>
      <c r="BRF40" s="66"/>
      <c r="BRG40" s="66"/>
      <c r="BRH40" s="66"/>
      <c r="BRI40" s="66"/>
      <c r="BRJ40" s="66"/>
      <c r="BRK40" s="66"/>
      <c r="BRL40" s="66"/>
      <c r="BRM40" s="66"/>
      <c r="BRN40" s="66"/>
      <c r="BRO40" s="66"/>
      <c r="BRP40" s="66"/>
      <c r="BRQ40" s="66"/>
      <c r="BRR40" s="66"/>
      <c r="BRS40" s="66"/>
      <c r="BRT40" s="66"/>
      <c r="BRU40" s="66"/>
      <c r="BRV40" s="66"/>
      <c r="BRW40" s="66"/>
      <c r="BRX40" s="66"/>
      <c r="BRY40" s="66"/>
      <c r="BRZ40" s="66"/>
      <c r="BSA40" s="66"/>
      <c r="BSB40" s="66"/>
      <c r="BSC40" s="66"/>
      <c r="BSD40" s="66"/>
      <c r="BSE40" s="66"/>
      <c r="BSF40" s="66"/>
      <c r="BSG40" s="66"/>
      <c r="BSH40" s="66"/>
      <c r="BSI40" s="66"/>
      <c r="BSJ40" s="66"/>
      <c r="BSK40" s="66"/>
      <c r="BSL40" s="66"/>
      <c r="BSM40" s="66"/>
      <c r="BSN40" s="66"/>
      <c r="BSO40" s="66"/>
      <c r="BSP40" s="66"/>
      <c r="BSQ40" s="66"/>
      <c r="BSR40" s="66"/>
      <c r="BSS40" s="66"/>
      <c r="BST40" s="66"/>
      <c r="BSU40" s="66"/>
      <c r="BSV40" s="66"/>
      <c r="BSW40" s="66"/>
      <c r="BSX40" s="66"/>
      <c r="BSY40" s="66"/>
      <c r="BSZ40" s="66"/>
      <c r="BTA40" s="66"/>
      <c r="BTB40" s="66"/>
      <c r="BTC40" s="66"/>
      <c r="BTD40" s="66"/>
      <c r="BTE40" s="66"/>
      <c r="BTF40" s="66"/>
      <c r="BTG40" s="66"/>
      <c r="BTH40" s="66"/>
      <c r="BTI40" s="66"/>
      <c r="BTJ40" s="66"/>
      <c r="BTK40" s="66"/>
      <c r="BTL40" s="66"/>
      <c r="BTM40" s="66"/>
      <c r="BTN40" s="66"/>
      <c r="BTO40" s="66"/>
      <c r="BTP40" s="66"/>
      <c r="BTQ40" s="66"/>
      <c r="BTR40" s="66"/>
      <c r="BTS40" s="66"/>
      <c r="BTT40" s="66"/>
      <c r="BTU40" s="66"/>
      <c r="BTV40" s="66"/>
      <c r="BTW40" s="66"/>
      <c r="BTX40" s="66"/>
      <c r="BTY40" s="66"/>
      <c r="BTZ40" s="66"/>
      <c r="BUA40" s="66"/>
      <c r="BUB40" s="66"/>
      <c r="BUC40" s="66"/>
      <c r="BUD40" s="66"/>
      <c r="BUE40" s="66"/>
      <c r="BUF40" s="66"/>
      <c r="BUG40" s="66"/>
      <c r="BUH40" s="66"/>
      <c r="BUI40" s="66"/>
      <c r="BUJ40" s="66"/>
      <c r="BUK40" s="66"/>
      <c r="BUL40" s="66"/>
      <c r="BUM40" s="66"/>
      <c r="BUN40" s="66"/>
      <c r="BUO40" s="66"/>
      <c r="BUP40" s="66"/>
      <c r="BUQ40" s="66"/>
      <c r="BUR40" s="66"/>
      <c r="BUS40" s="66"/>
      <c r="BUT40" s="66"/>
      <c r="BUU40" s="66"/>
      <c r="BUV40" s="66"/>
      <c r="BUW40" s="66"/>
      <c r="BUX40" s="66"/>
      <c r="BUY40" s="66"/>
      <c r="BUZ40" s="66"/>
      <c r="BVA40" s="66"/>
      <c r="BVB40" s="66"/>
      <c r="BVC40" s="66"/>
      <c r="BVD40" s="66"/>
      <c r="BVE40" s="66"/>
      <c r="BVF40" s="66"/>
      <c r="BVG40" s="66"/>
      <c r="BVH40" s="66"/>
      <c r="BVI40" s="66"/>
      <c r="BVJ40" s="66"/>
      <c r="BVK40" s="66"/>
      <c r="BVL40" s="66"/>
      <c r="BVM40" s="66"/>
      <c r="BVN40" s="66"/>
      <c r="BVO40" s="66"/>
      <c r="BVP40" s="66"/>
      <c r="BVQ40" s="66"/>
      <c r="BVR40" s="66"/>
      <c r="BVS40" s="66"/>
      <c r="BVT40" s="66"/>
      <c r="BVU40" s="66"/>
      <c r="BVV40" s="66"/>
      <c r="BVW40" s="66"/>
      <c r="BVX40" s="66"/>
      <c r="BVY40" s="66"/>
      <c r="BVZ40" s="66"/>
      <c r="BWA40" s="66"/>
      <c r="BWB40" s="66"/>
      <c r="BWC40" s="66"/>
      <c r="BWD40" s="66"/>
      <c r="BWE40" s="66"/>
      <c r="BWF40" s="66"/>
      <c r="BWG40" s="66"/>
      <c r="BWH40" s="66"/>
      <c r="BWI40" s="66"/>
      <c r="BWJ40" s="66"/>
      <c r="BWK40" s="66"/>
      <c r="BWL40" s="66"/>
      <c r="BWM40" s="66"/>
      <c r="BWN40" s="66"/>
      <c r="BWO40" s="66"/>
      <c r="BWP40" s="66"/>
      <c r="BWQ40" s="66"/>
      <c r="BWR40" s="66"/>
      <c r="BWS40" s="66"/>
      <c r="BWT40" s="66"/>
      <c r="BWU40" s="66"/>
      <c r="BWV40" s="66"/>
      <c r="BWW40" s="66"/>
      <c r="BWX40" s="66"/>
      <c r="BWY40" s="66"/>
      <c r="BWZ40" s="66"/>
      <c r="BXA40" s="66"/>
      <c r="BXB40" s="66"/>
      <c r="BXC40" s="66"/>
      <c r="BXD40" s="66"/>
      <c r="BXE40" s="66"/>
      <c r="BXF40" s="66"/>
      <c r="BXG40" s="66"/>
      <c r="BXH40" s="66"/>
      <c r="BXI40" s="66"/>
      <c r="BXJ40" s="66"/>
      <c r="BXK40" s="66"/>
      <c r="BXL40" s="66"/>
      <c r="BXM40" s="66"/>
      <c r="BXN40" s="66"/>
      <c r="BXO40" s="66"/>
      <c r="BXP40" s="66"/>
      <c r="BXQ40" s="66"/>
      <c r="BXR40" s="66"/>
      <c r="BXS40" s="66"/>
      <c r="BXT40" s="66"/>
      <c r="BXU40" s="66"/>
      <c r="BXV40" s="66"/>
      <c r="BXW40" s="66"/>
      <c r="BXX40" s="66"/>
      <c r="BXY40" s="66"/>
      <c r="BXZ40" s="66"/>
      <c r="BYA40" s="66"/>
      <c r="BYB40" s="66"/>
      <c r="BYC40" s="66"/>
      <c r="BYD40" s="66"/>
      <c r="BYE40" s="66"/>
      <c r="BYF40" s="66"/>
      <c r="BYG40" s="66"/>
      <c r="BYH40" s="66"/>
      <c r="BYI40" s="66"/>
      <c r="BYJ40" s="66"/>
      <c r="BYK40" s="66"/>
      <c r="BYL40" s="66"/>
      <c r="BYM40" s="66"/>
      <c r="BYN40" s="66"/>
      <c r="BYO40" s="66"/>
      <c r="BYP40" s="66"/>
      <c r="BYQ40" s="66"/>
      <c r="BYR40" s="66"/>
      <c r="BYS40" s="66"/>
      <c r="BYT40" s="66"/>
      <c r="BYU40" s="66"/>
      <c r="BYV40" s="66"/>
      <c r="BYW40" s="66"/>
      <c r="BYX40" s="66"/>
      <c r="BYY40" s="66"/>
      <c r="BYZ40" s="66"/>
      <c r="BZA40" s="66"/>
      <c r="BZB40" s="66"/>
      <c r="BZC40" s="66"/>
      <c r="BZD40" s="66"/>
      <c r="BZE40" s="66"/>
      <c r="BZF40" s="66"/>
      <c r="BZG40" s="66"/>
      <c r="BZH40" s="66"/>
      <c r="BZI40" s="66"/>
      <c r="BZJ40" s="66"/>
      <c r="BZK40" s="66"/>
      <c r="BZL40" s="66"/>
      <c r="BZM40" s="66"/>
      <c r="BZN40" s="66"/>
      <c r="BZO40" s="66"/>
      <c r="BZP40" s="66"/>
      <c r="BZQ40" s="66"/>
      <c r="BZR40" s="66"/>
      <c r="BZS40" s="66"/>
      <c r="BZT40" s="66"/>
      <c r="BZU40" s="66"/>
      <c r="BZV40" s="66"/>
      <c r="BZW40" s="66"/>
      <c r="BZX40" s="66"/>
      <c r="BZY40" s="66"/>
      <c r="BZZ40" s="66"/>
      <c r="CAA40" s="66"/>
      <c r="CAB40" s="66"/>
      <c r="CAC40" s="66"/>
      <c r="CAD40" s="66"/>
      <c r="CAE40" s="66"/>
      <c r="CAF40" s="66"/>
      <c r="CAG40" s="66"/>
      <c r="CAH40" s="66"/>
      <c r="CAI40" s="66"/>
      <c r="CAJ40" s="66"/>
      <c r="CAK40" s="66"/>
      <c r="CAL40" s="66"/>
      <c r="CAM40" s="66"/>
      <c r="CAN40" s="66"/>
      <c r="CAO40" s="66"/>
      <c r="CAP40" s="66"/>
      <c r="CAQ40" s="66"/>
      <c r="CAR40" s="66"/>
      <c r="CAS40" s="66"/>
      <c r="CAT40" s="66"/>
      <c r="CAU40" s="66"/>
      <c r="CAV40" s="66"/>
      <c r="CAW40" s="66"/>
      <c r="CAX40" s="66"/>
      <c r="CAY40" s="66"/>
      <c r="CAZ40" s="66"/>
      <c r="CBA40" s="66"/>
      <c r="CBB40" s="66"/>
      <c r="CBC40" s="66"/>
      <c r="CBD40" s="66"/>
      <c r="CBE40" s="66"/>
      <c r="CBF40" s="66"/>
      <c r="CBG40" s="66"/>
      <c r="CBH40" s="66"/>
      <c r="CBI40" s="66"/>
      <c r="CBJ40" s="66"/>
      <c r="CBK40" s="66"/>
      <c r="CBL40" s="66"/>
      <c r="CBM40" s="66"/>
      <c r="CBN40" s="66"/>
      <c r="CBO40" s="66"/>
      <c r="CBP40" s="66"/>
      <c r="CBQ40" s="66"/>
      <c r="CBR40" s="66"/>
      <c r="CBS40" s="66"/>
      <c r="CBT40" s="66"/>
      <c r="CBU40" s="66"/>
      <c r="CBV40" s="66"/>
      <c r="CBW40" s="66"/>
      <c r="CBX40" s="66"/>
      <c r="CBY40" s="66"/>
      <c r="CBZ40" s="66"/>
      <c r="CCA40" s="66"/>
      <c r="CCB40" s="66"/>
      <c r="CCC40" s="66"/>
      <c r="CCD40" s="66"/>
      <c r="CCE40" s="66"/>
      <c r="CCF40" s="66"/>
      <c r="CCG40" s="66"/>
      <c r="CCH40" s="66"/>
      <c r="CCI40" s="66"/>
      <c r="CCJ40" s="66"/>
      <c r="CCK40" s="66"/>
      <c r="CCL40" s="66"/>
      <c r="CCM40" s="66"/>
      <c r="CCN40" s="66"/>
      <c r="CCO40" s="66"/>
      <c r="CCP40" s="66"/>
      <c r="CCQ40" s="66"/>
      <c r="CCR40" s="66"/>
      <c r="CCS40" s="66"/>
      <c r="CCT40" s="66"/>
      <c r="CCU40" s="66"/>
      <c r="CCV40" s="66"/>
      <c r="CCW40" s="66"/>
      <c r="CCX40" s="66"/>
      <c r="CCY40" s="66"/>
      <c r="CCZ40" s="66"/>
      <c r="CDA40" s="66"/>
      <c r="CDB40" s="66"/>
      <c r="CDC40" s="66"/>
      <c r="CDD40" s="66"/>
      <c r="CDE40" s="66"/>
      <c r="CDF40" s="66"/>
      <c r="CDG40" s="66"/>
      <c r="CDH40" s="66"/>
      <c r="CDI40" s="66"/>
      <c r="CDJ40" s="66"/>
      <c r="CDK40" s="66"/>
      <c r="CDL40" s="66"/>
      <c r="CDM40" s="66"/>
      <c r="CDN40" s="66"/>
      <c r="CDO40" s="66"/>
      <c r="CDP40" s="66"/>
      <c r="CDQ40" s="66"/>
      <c r="CDR40" s="66"/>
      <c r="CDS40" s="66"/>
      <c r="CDT40" s="66"/>
      <c r="CDU40" s="66"/>
      <c r="CDV40" s="66"/>
      <c r="CDW40" s="66"/>
      <c r="CDX40" s="66"/>
      <c r="CDY40" s="66"/>
      <c r="CDZ40" s="66"/>
      <c r="CEA40" s="66"/>
      <c r="CEB40" s="66"/>
      <c r="CEC40" s="66"/>
      <c r="CED40" s="66"/>
      <c r="CEE40" s="66"/>
      <c r="CEF40" s="66"/>
      <c r="CEG40" s="66"/>
      <c r="CEH40" s="66"/>
      <c r="CEI40" s="66"/>
      <c r="CEJ40" s="66"/>
      <c r="CEK40" s="66"/>
      <c r="CEL40" s="66"/>
      <c r="CEM40" s="66"/>
      <c r="CEN40" s="66"/>
      <c r="CEO40" s="66"/>
      <c r="CEP40" s="66"/>
      <c r="CEQ40" s="66"/>
      <c r="CER40" s="66"/>
      <c r="CES40" s="66"/>
      <c r="CET40" s="66"/>
      <c r="CEU40" s="66"/>
      <c r="CEV40" s="66"/>
      <c r="CEW40" s="66"/>
      <c r="CEX40" s="66"/>
      <c r="CEY40" s="66"/>
      <c r="CEZ40" s="66"/>
      <c r="CFA40" s="66"/>
      <c r="CFB40" s="66"/>
      <c r="CFC40" s="66"/>
      <c r="CFD40" s="66"/>
      <c r="CFE40" s="66"/>
      <c r="CFF40" s="66"/>
      <c r="CFG40" s="66"/>
      <c r="CFH40" s="66"/>
      <c r="CFI40" s="66"/>
      <c r="CFJ40" s="66"/>
      <c r="CFK40" s="66"/>
      <c r="CFL40" s="66"/>
      <c r="CFM40" s="66"/>
      <c r="CFN40" s="66"/>
      <c r="CFO40" s="66"/>
      <c r="CFP40" s="66"/>
      <c r="CFQ40" s="66"/>
      <c r="CFR40" s="66"/>
      <c r="CFS40" s="66"/>
      <c r="CFT40" s="66"/>
      <c r="CFU40" s="66"/>
      <c r="CFV40" s="66"/>
      <c r="CFW40" s="66"/>
      <c r="CFX40" s="66"/>
      <c r="CFY40" s="66"/>
      <c r="CFZ40" s="66"/>
      <c r="CGA40" s="66"/>
      <c r="CGB40" s="66"/>
      <c r="CGC40" s="66"/>
      <c r="CGD40" s="66"/>
      <c r="CGE40" s="66"/>
      <c r="CGF40" s="66"/>
      <c r="CGG40" s="66"/>
      <c r="CGH40" s="66"/>
      <c r="CGI40" s="66"/>
      <c r="CGJ40" s="66"/>
      <c r="CGK40" s="66"/>
      <c r="CGL40" s="66"/>
      <c r="CGM40" s="66"/>
      <c r="CGN40" s="66"/>
      <c r="CGO40" s="66"/>
      <c r="CGP40" s="66"/>
      <c r="CGQ40" s="66"/>
      <c r="CGR40" s="66"/>
      <c r="CGS40" s="66"/>
      <c r="CGT40" s="66"/>
      <c r="CGU40" s="66"/>
      <c r="CGV40" s="66"/>
      <c r="CGW40" s="66"/>
      <c r="CGX40" s="66"/>
      <c r="CGY40" s="66"/>
      <c r="CGZ40" s="66"/>
      <c r="CHA40" s="66"/>
      <c r="CHB40" s="66"/>
      <c r="CHC40" s="66"/>
      <c r="CHD40" s="66"/>
      <c r="CHE40" s="66"/>
      <c r="CHF40" s="66"/>
      <c r="CHG40" s="66"/>
      <c r="CHH40" s="66"/>
      <c r="CHI40" s="66"/>
      <c r="CHJ40" s="66"/>
      <c r="CHK40" s="66"/>
      <c r="CHL40" s="66"/>
      <c r="CHM40" s="66"/>
      <c r="CHN40" s="66"/>
      <c r="CHO40" s="66"/>
      <c r="CHP40" s="66"/>
      <c r="CHQ40" s="66"/>
      <c r="CHR40" s="66"/>
      <c r="CHS40" s="66"/>
      <c r="CHT40" s="66"/>
      <c r="CHU40" s="66"/>
      <c r="CHV40" s="66"/>
      <c r="CHW40" s="66"/>
      <c r="CHX40" s="66"/>
      <c r="CHY40" s="66"/>
      <c r="CHZ40" s="66"/>
      <c r="CIA40" s="66"/>
      <c r="CIB40" s="66"/>
      <c r="CIC40" s="66"/>
      <c r="CID40" s="66"/>
      <c r="CIE40" s="66"/>
      <c r="CIF40" s="66"/>
      <c r="CIG40" s="66"/>
      <c r="CIH40" s="66"/>
      <c r="CII40" s="66"/>
      <c r="CIJ40" s="66"/>
      <c r="CIK40" s="66"/>
      <c r="CIL40" s="66"/>
      <c r="CIM40" s="66"/>
      <c r="CIN40" s="66"/>
      <c r="CIO40" s="66"/>
      <c r="CIP40" s="66"/>
      <c r="CIQ40" s="66"/>
      <c r="CIR40" s="66"/>
      <c r="CIS40" s="66"/>
      <c r="CIT40" s="66"/>
      <c r="CIU40" s="66"/>
      <c r="CIV40" s="66"/>
      <c r="CIW40" s="66"/>
      <c r="CIX40" s="66"/>
      <c r="CIY40" s="66"/>
      <c r="CIZ40" s="66"/>
      <c r="CJA40" s="66"/>
      <c r="CJB40" s="66"/>
      <c r="CJC40" s="66"/>
      <c r="CJD40" s="66"/>
      <c r="CJE40" s="66"/>
      <c r="CJF40" s="66"/>
      <c r="CJG40" s="66"/>
      <c r="CJH40" s="66"/>
      <c r="CJI40" s="66"/>
      <c r="CJJ40" s="66"/>
      <c r="CJK40" s="66"/>
      <c r="CJL40" s="66"/>
      <c r="CJM40" s="66"/>
      <c r="CJN40" s="66"/>
      <c r="CJO40" s="66"/>
      <c r="CJP40" s="66"/>
      <c r="CJQ40" s="66"/>
      <c r="CJR40" s="66"/>
      <c r="CJS40" s="66"/>
      <c r="CJT40" s="66"/>
      <c r="CJU40" s="66"/>
      <c r="CJV40" s="66"/>
      <c r="CJW40" s="66"/>
      <c r="CJX40" s="66"/>
      <c r="CJY40" s="66"/>
      <c r="CJZ40" s="66"/>
      <c r="CKA40" s="66"/>
      <c r="CKB40" s="66"/>
      <c r="CKC40" s="66"/>
      <c r="CKD40" s="66"/>
      <c r="CKE40" s="66"/>
      <c r="CKF40" s="66"/>
      <c r="CKG40" s="66"/>
      <c r="CKH40" s="66"/>
      <c r="CKI40" s="66"/>
      <c r="CKJ40" s="66"/>
      <c r="CKK40" s="66"/>
      <c r="CKL40" s="66"/>
      <c r="CKM40" s="66"/>
      <c r="CKN40" s="66"/>
      <c r="CKO40" s="66"/>
      <c r="CKP40" s="66"/>
      <c r="CKQ40" s="66"/>
      <c r="CKR40" s="66"/>
      <c r="CKS40" s="66"/>
      <c r="CKT40" s="66"/>
      <c r="CKU40" s="66"/>
      <c r="CKV40" s="66"/>
      <c r="CKW40" s="66"/>
      <c r="CKX40" s="66"/>
      <c r="CKY40" s="66"/>
      <c r="CKZ40" s="66"/>
      <c r="CLA40" s="66"/>
      <c r="CLB40" s="66"/>
      <c r="CLC40" s="66"/>
      <c r="CLD40" s="66"/>
      <c r="CLE40" s="66"/>
      <c r="CLF40" s="66"/>
      <c r="CLG40" s="66"/>
      <c r="CLH40" s="66"/>
      <c r="CLI40" s="66"/>
      <c r="CLJ40" s="66"/>
      <c r="CLK40" s="66"/>
      <c r="CLL40" s="66"/>
      <c r="CLM40" s="66"/>
      <c r="CLN40" s="66"/>
      <c r="CLO40" s="66"/>
      <c r="CLP40" s="66"/>
      <c r="CLQ40" s="66"/>
      <c r="CLR40" s="66"/>
      <c r="CLS40" s="66"/>
      <c r="CLT40" s="66"/>
      <c r="CLU40" s="66"/>
      <c r="CLV40" s="66"/>
      <c r="CLW40" s="66"/>
      <c r="CLX40" s="66"/>
      <c r="CLY40" s="66"/>
      <c r="CLZ40" s="66"/>
      <c r="CMA40" s="66"/>
      <c r="CMB40" s="66"/>
      <c r="CMC40" s="66"/>
      <c r="CMD40" s="66"/>
      <c r="CME40" s="66"/>
      <c r="CMF40" s="66"/>
      <c r="CMG40" s="66"/>
      <c r="CMH40" s="66"/>
      <c r="CMI40" s="66"/>
      <c r="CMJ40" s="66"/>
      <c r="CMK40" s="66"/>
      <c r="CML40" s="66"/>
      <c r="CMM40" s="66"/>
      <c r="CMN40" s="66"/>
      <c r="CMO40" s="66"/>
      <c r="CMP40" s="66"/>
      <c r="CMQ40" s="66"/>
      <c r="CMR40" s="66"/>
      <c r="CMS40" s="66"/>
      <c r="CMT40" s="66"/>
      <c r="CMU40" s="66"/>
      <c r="CMV40" s="66"/>
      <c r="CMW40" s="66"/>
      <c r="CMX40" s="66"/>
      <c r="CMY40" s="66"/>
      <c r="CMZ40" s="66"/>
      <c r="CNA40" s="66"/>
      <c r="CNB40" s="66"/>
      <c r="CNC40" s="66"/>
      <c r="CND40" s="66"/>
      <c r="CNE40" s="66"/>
      <c r="CNF40" s="66"/>
      <c r="CNG40" s="66"/>
      <c r="CNH40" s="66"/>
      <c r="CNI40" s="66"/>
      <c r="CNJ40" s="66"/>
      <c r="CNK40" s="66"/>
      <c r="CNL40" s="66"/>
      <c r="CNM40" s="66"/>
      <c r="CNN40" s="66"/>
      <c r="CNO40" s="66"/>
      <c r="CNP40" s="66"/>
      <c r="CNQ40" s="66"/>
      <c r="CNR40" s="66"/>
      <c r="CNS40" s="66"/>
      <c r="CNT40" s="66"/>
      <c r="CNU40" s="66"/>
      <c r="CNV40" s="66"/>
      <c r="CNW40" s="66"/>
      <c r="CNX40" s="66"/>
      <c r="CNY40" s="66"/>
      <c r="CNZ40" s="66"/>
      <c r="COA40" s="66"/>
      <c r="COB40" s="66"/>
      <c r="COC40" s="66"/>
      <c r="COD40" s="66"/>
      <c r="COE40" s="66"/>
      <c r="COF40" s="66"/>
      <c r="COG40" s="66"/>
      <c r="COH40" s="66"/>
      <c r="COI40" s="66"/>
      <c r="COJ40" s="66"/>
      <c r="COK40" s="66"/>
      <c r="COL40" s="66"/>
      <c r="COM40" s="66"/>
      <c r="CON40" s="66"/>
      <c r="COO40" s="66"/>
      <c r="COP40" s="66"/>
      <c r="COQ40" s="66"/>
      <c r="COR40" s="66"/>
      <c r="COS40" s="66"/>
      <c r="COT40" s="66"/>
      <c r="COU40" s="66"/>
      <c r="COV40" s="66"/>
      <c r="COW40" s="66"/>
      <c r="COX40" s="66"/>
      <c r="COY40" s="66"/>
      <c r="COZ40" s="66"/>
      <c r="CPA40" s="66"/>
      <c r="CPB40" s="66"/>
      <c r="CPC40" s="66"/>
      <c r="CPD40" s="66"/>
      <c r="CPE40" s="66"/>
      <c r="CPF40" s="66"/>
      <c r="CPG40" s="66"/>
      <c r="CPH40" s="66"/>
      <c r="CPI40" s="66"/>
      <c r="CPJ40" s="66"/>
      <c r="CPK40" s="66"/>
      <c r="CPL40" s="66"/>
      <c r="CPM40" s="66"/>
      <c r="CPN40" s="66"/>
      <c r="CPO40" s="66"/>
      <c r="CPP40" s="66"/>
      <c r="CPQ40" s="66"/>
      <c r="CPR40" s="66"/>
      <c r="CPS40" s="66"/>
      <c r="CPT40" s="66"/>
      <c r="CPU40" s="66"/>
      <c r="CPV40" s="66"/>
      <c r="CPW40" s="66"/>
      <c r="CPX40" s="66"/>
      <c r="CPY40" s="66"/>
      <c r="CPZ40" s="66"/>
      <c r="CQA40" s="66"/>
      <c r="CQB40" s="66"/>
      <c r="CQC40" s="66"/>
      <c r="CQD40" s="66"/>
      <c r="CQE40" s="66"/>
      <c r="CQF40" s="66"/>
      <c r="CQG40" s="66"/>
      <c r="CQH40" s="66"/>
      <c r="CQI40" s="66"/>
      <c r="CQJ40" s="66"/>
      <c r="CQK40" s="66"/>
      <c r="CQL40" s="66"/>
      <c r="CQM40" s="66"/>
      <c r="CQN40" s="66"/>
      <c r="CQO40" s="66"/>
      <c r="CQP40" s="66"/>
      <c r="CQQ40" s="66"/>
      <c r="CQR40" s="66"/>
      <c r="CQS40" s="66"/>
      <c r="CQT40" s="66"/>
      <c r="CQU40" s="66"/>
      <c r="CQV40" s="66"/>
      <c r="CQW40" s="66"/>
      <c r="CQX40" s="66"/>
      <c r="CQY40" s="66"/>
      <c r="CQZ40" s="66"/>
      <c r="CRA40" s="66"/>
      <c r="CRB40" s="66"/>
      <c r="CRC40" s="66"/>
      <c r="CRD40" s="66"/>
      <c r="CRE40" s="66"/>
      <c r="CRF40" s="66"/>
      <c r="CRG40" s="66"/>
      <c r="CRH40" s="66"/>
      <c r="CRI40" s="66"/>
      <c r="CRJ40" s="66"/>
      <c r="CRK40" s="66"/>
      <c r="CRL40" s="66"/>
      <c r="CRM40" s="66"/>
      <c r="CRN40" s="66"/>
      <c r="CRO40" s="66"/>
      <c r="CRP40" s="66"/>
      <c r="CRQ40" s="66"/>
      <c r="CRR40" s="66"/>
      <c r="CRS40" s="66"/>
      <c r="CRT40" s="66"/>
      <c r="CRU40" s="66"/>
      <c r="CRV40" s="66"/>
      <c r="CRW40" s="66"/>
      <c r="CRX40" s="66"/>
      <c r="CRY40" s="66"/>
      <c r="CRZ40" s="66"/>
      <c r="CSA40" s="66"/>
      <c r="CSB40" s="66"/>
      <c r="CSC40" s="66"/>
      <c r="CSD40" s="66"/>
      <c r="CSE40" s="66"/>
      <c r="CSF40" s="66"/>
      <c r="CSG40" s="66"/>
      <c r="CSH40" s="66"/>
      <c r="CSI40" s="66"/>
      <c r="CSJ40" s="66"/>
      <c r="CSK40" s="66"/>
      <c r="CSL40" s="66"/>
      <c r="CSM40" s="66"/>
      <c r="CSN40" s="66"/>
      <c r="CSO40" s="66"/>
      <c r="CSP40" s="66"/>
      <c r="CSQ40" s="66"/>
      <c r="CSR40" s="66"/>
      <c r="CSS40" s="66"/>
      <c r="CST40" s="66"/>
      <c r="CSU40" s="66"/>
      <c r="CSV40" s="66"/>
      <c r="CSW40" s="66"/>
      <c r="CSX40" s="66"/>
      <c r="CSY40" s="66"/>
      <c r="CSZ40" s="66"/>
      <c r="CTA40" s="66"/>
      <c r="CTB40" s="66"/>
      <c r="CTC40" s="66"/>
      <c r="CTD40" s="66"/>
      <c r="CTE40" s="66"/>
      <c r="CTF40" s="66"/>
      <c r="CTG40" s="66"/>
      <c r="CTH40" s="66"/>
      <c r="CTI40" s="66"/>
      <c r="CTJ40" s="66"/>
      <c r="CTK40" s="66"/>
      <c r="CTL40" s="66"/>
      <c r="CTM40" s="66"/>
      <c r="CTN40" s="66"/>
      <c r="CTO40" s="66"/>
      <c r="CTP40" s="66"/>
      <c r="CTQ40" s="66"/>
      <c r="CTR40" s="66"/>
      <c r="CTS40" s="66"/>
      <c r="CTT40" s="66"/>
      <c r="CTU40" s="66"/>
      <c r="CTV40" s="66"/>
      <c r="CTW40" s="66"/>
      <c r="CTX40" s="66"/>
      <c r="CTY40" s="66"/>
      <c r="CTZ40" s="66"/>
      <c r="CUA40" s="66"/>
      <c r="CUB40" s="66"/>
      <c r="CUC40" s="66"/>
      <c r="CUD40" s="66"/>
      <c r="CUE40" s="66"/>
      <c r="CUF40" s="66"/>
      <c r="CUG40" s="66"/>
      <c r="CUH40" s="66"/>
      <c r="CUI40" s="66"/>
      <c r="CUJ40" s="66"/>
      <c r="CUK40" s="66"/>
      <c r="CUL40" s="66"/>
      <c r="CUM40" s="66"/>
      <c r="CUN40" s="66"/>
      <c r="CUO40" s="66"/>
      <c r="CUP40" s="66"/>
      <c r="CUQ40" s="66"/>
      <c r="CUR40" s="66"/>
      <c r="CUS40" s="66"/>
      <c r="CUT40" s="66"/>
      <c r="CUU40" s="66"/>
      <c r="CUV40" s="66"/>
      <c r="CUW40" s="66"/>
      <c r="CUX40" s="66"/>
      <c r="CUY40" s="66"/>
      <c r="CUZ40" s="66"/>
      <c r="CVA40" s="66"/>
      <c r="CVB40" s="66"/>
      <c r="CVC40" s="66"/>
      <c r="CVD40" s="66"/>
      <c r="CVE40" s="66"/>
      <c r="CVF40" s="66"/>
      <c r="CVG40" s="66"/>
      <c r="CVH40" s="66"/>
      <c r="CVI40" s="66"/>
      <c r="CVJ40" s="66"/>
      <c r="CVK40" s="66"/>
      <c r="CVL40" s="66"/>
      <c r="CVM40" s="66"/>
      <c r="CVN40" s="66"/>
      <c r="CVO40" s="66"/>
      <c r="CVP40" s="66"/>
      <c r="CVQ40" s="66"/>
      <c r="CVR40" s="66"/>
      <c r="CVS40" s="66"/>
      <c r="CVT40" s="66"/>
      <c r="CVU40" s="66"/>
      <c r="CVV40" s="66"/>
      <c r="CVW40" s="66"/>
      <c r="CVX40" s="66"/>
      <c r="CVY40" s="66"/>
      <c r="CVZ40" s="66"/>
      <c r="CWA40" s="66"/>
      <c r="CWB40" s="66"/>
      <c r="CWC40" s="66"/>
      <c r="CWD40" s="66"/>
      <c r="CWE40" s="66"/>
      <c r="CWF40" s="66"/>
      <c r="CWG40" s="66"/>
      <c r="CWH40" s="66"/>
      <c r="CWI40" s="66"/>
      <c r="CWJ40" s="66"/>
      <c r="CWK40" s="66"/>
      <c r="CWL40" s="66"/>
      <c r="CWM40" s="66"/>
      <c r="CWN40" s="66"/>
      <c r="CWO40" s="66"/>
      <c r="CWP40" s="66"/>
      <c r="CWQ40" s="66"/>
      <c r="CWR40" s="66"/>
      <c r="CWS40" s="66"/>
      <c r="CWT40" s="66"/>
      <c r="CWU40" s="66"/>
      <c r="CWV40" s="66"/>
      <c r="CWW40" s="66"/>
      <c r="CWX40" s="66"/>
      <c r="CWY40" s="66"/>
      <c r="CWZ40" s="66"/>
      <c r="CXA40" s="66"/>
      <c r="CXB40" s="66"/>
      <c r="CXC40" s="66"/>
      <c r="CXD40" s="66"/>
      <c r="CXE40" s="66"/>
      <c r="CXF40" s="66"/>
      <c r="CXG40" s="66"/>
      <c r="CXH40" s="66"/>
      <c r="CXI40" s="66"/>
      <c r="CXJ40" s="66"/>
      <c r="CXK40" s="66"/>
      <c r="CXL40" s="66"/>
      <c r="CXM40" s="66"/>
      <c r="CXN40" s="66"/>
      <c r="CXO40" s="66"/>
      <c r="CXP40" s="66"/>
      <c r="CXQ40" s="66"/>
      <c r="CXR40" s="66"/>
      <c r="CXS40" s="66"/>
      <c r="CXT40" s="66"/>
      <c r="CXU40" s="66"/>
      <c r="CXV40" s="66"/>
      <c r="CXW40" s="66"/>
      <c r="CXX40" s="66"/>
      <c r="CXY40" s="66"/>
      <c r="CXZ40" s="66"/>
      <c r="CYA40" s="66"/>
      <c r="CYB40" s="66"/>
      <c r="CYC40" s="66"/>
      <c r="CYD40" s="66"/>
      <c r="CYE40" s="66"/>
      <c r="CYF40" s="66"/>
      <c r="CYG40" s="66"/>
      <c r="CYH40" s="66"/>
      <c r="CYI40" s="66"/>
      <c r="CYJ40" s="66"/>
      <c r="CYK40" s="66"/>
      <c r="CYL40" s="66"/>
      <c r="CYM40" s="66"/>
      <c r="CYN40" s="66"/>
      <c r="CYO40" s="66"/>
      <c r="CYP40" s="66"/>
      <c r="CYQ40" s="66"/>
      <c r="CYR40" s="66"/>
      <c r="CYS40" s="66"/>
      <c r="CYT40" s="66"/>
      <c r="CYU40" s="66"/>
      <c r="CYV40" s="66"/>
      <c r="CYW40" s="66"/>
      <c r="CYX40" s="66"/>
      <c r="CYY40" s="66"/>
      <c r="CYZ40" s="66"/>
      <c r="CZA40" s="66"/>
      <c r="CZB40" s="66"/>
      <c r="CZC40" s="66"/>
      <c r="CZD40" s="66"/>
      <c r="CZE40" s="66"/>
      <c r="CZF40" s="66"/>
      <c r="CZG40" s="66"/>
      <c r="CZH40" s="66"/>
      <c r="CZI40" s="66"/>
      <c r="CZJ40" s="66"/>
      <c r="CZK40" s="66"/>
      <c r="CZL40" s="66"/>
      <c r="CZM40" s="66"/>
      <c r="CZN40" s="66"/>
      <c r="CZO40" s="66"/>
      <c r="CZP40" s="66"/>
      <c r="CZQ40" s="66"/>
      <c r="CZR40" s="66"/>
      <c r="CZS40" s="66"/>
      <c r="CZT40" s="66"/>
      <c r="CZU40" s="66"/>
      <c r="CZV40" s="66"/>
      <c r="CZW40" s="66"/>
      <c r="CZX40" s="66"/>
      <c r="CZY40" s="66"/>
      <c r="CZZ40" s="66"/>
      <c r="DAA40" s="66"/>
      <c r="DAB40" s="66"/>
      <c r="DAC40" s="66"/>
      <c r="DAD40" s="66"/>
      <c r="DAE40" s="66"/>
      <c r="DAF40" s="66"/>
      <c r="DAG40" s="66"/>
      <c r="DAH40" s="66"/>
      <c r="DAI40" s="66"/>
      <c r="DAJ40" s="66"/>
      <c r="DAK40" s="66"/>
      <c r="DAL40" s="66"/>
      <c r="DAM40" s="66"/>
      <c r="DAN40" s="66"/>
      <c r="DAO40" s="66"/>
      <c r="DAP40" s="66"/>
      <c r="DAQ40" s="66"/>
      <c r="DAR40" s="66"/>
      <c r="DAS40" s="66"/>
      <c r="DAT40" s="66"/>
      <c r="DAU40" s="66"/>
      <c r="DAV40" s="66"/>
      <c r="DAW40" s="66"/>
      <c r="DAX40" s="66"/>
      <c r="DAY40" s="66"/>
      <c r="DAZ40" s="66"/>
      <c r="DBA40" s="66"/>
      <c r="DBB40" s="66"/>
      <c r="DBC40" s="66"/>
      <c r="DBD40" s="66"/>
      <c r="DBE40" s="66"/>
      <c r="DBF40" s="66"/>
      <c r="DBG40" s="66"/>
      <c r="DBH40" s="66"/>
      <c r="DBI40" s="66"/>
      <c r="DBJ40" s="66"/>
      <c r="DBK40" s="66"/>
      <c r="DBL40" s="66"/>
      <c r="DBM40" s="66"/>
      <c r="DBN40" s="66"/>
      <c r="DBO40" s="66"/>
      <c r="DBP40" s="66"/>
      <c r="DBQ40" s="66"/>
      <c r="DBR40" s="66"/>
      <c r="DBS40" s="66"/>
      <c r="DBT40" s="66"/>
      <c r="DBU40" s="66"/>
      <c r="DBV40" s="66"/>
      <c r="DBW40" s="66"/>
      <c r="DBX40" s="66"/>
      <c r="DBY40" s="66"/>
      <c r="DBZ40" s="66"/>
      <c r="DCA40" s="66"/>
      <c r="DCB40" s="66"/>
      <c r="DCC40" s="66"/>
      <c r="DCD40" s="66"/>
      <c r="DCE40" s="66"/>
      <c r="DCF40" s="66"/>
      <c r="DCG40" s="66"/>
      <c r="DCH40" s="66"/>
      <c r="DCI40" s="66"/>
      <c r="DCJ40" s="66"/>
      <c r="DCK40" s="66"/>
      <c r="DCL40" s="66"/>
      <c r="DCM40" s="66"/>
      <c r="DCN40" s="66"/>
      <c r="DCO40" s="66"/>
      <c r="DCP40" s="66"/>
      <c r="DCQ40" s="66"/>
      <c r="DCR40" s="66"/>
      <c r="DCS40" s="66"/>
      <c r="DCT40" s="66"/>
      <c r="DCU40" s="66"/>
      <c r="DCV40" s="66"/>
      <c r="DCW40" s="66"/>
      <c r="DCX40" s="66"/>
      <c r="DCY40" s="66"/>
      <c r="DCZ40" s="66"/>
      <c r="DDA40" s="66"/>
      <c r="DDB40" s="66"/>
      <c r="DDC40" s="66"/>
      <c r="DDD40" s="66"/>
      <c r="DDE40" s="66"/>
      <c r="DDF40" s="66"/>
      <c r="DDG40" s="66"/>
      <c r="DDH40" s="66"/>
      <c r="DDI40" s="66"/>
      <c r="DDJ40" s="66"/>
      <c r="DDK40" s="66"/>
      <c r="DDL40" s="66"/>
      <c r="DDM40" s="66"/>
      <c r="DDN40" s="66"/>
      <c r="DDO40" s="66"/>
      <c r="DDP40" s="66"/>
      <c r="DDQ40" s="66"/>
      <c r="DDR40" s="66"/>
      <c r="DDS40" s="66"/>
      <c r="DDT40" s="66"/>
      <c r="DDU40" s="66"/>
      <c r="DDV40" s="66"/>
      <c r="DDW40" s="66"/>
      <c r="DDX40" s="66"/>
      <c r="DDY40" s="66"/>
      <c r="DDZ40" s="66"/>
      <c r="DEA40" s="66"/>
      <c r="DEB40" s="66"/>
      <c r="DEC40" s="66"/>
      <c r="DED40" s="66"/>
      <c r="DEE40" s="66"/>
      <c r="DEF40" s="66"/>
      <c r="DEG40" s="66"/>
      <c r="DEH40" s="66"/>
      <c r="DEI40" s="66"/>
      <c r="DEJ40" s="66"/>
      <c r="DEK40" s="66"/>
      <c r="DEL40" s="66"/>
      <c r="DEM40" s="66"/>
      <c r="DEN40" s="66"/>
      <c r="DEO40" s="66"/>
      <c r="DEP40" s="66"/>
      <c r="DEQ40" s="66"/>
      <c r="DER40" s="66"/>
      <c r="DES40" s="66"/>
      <c r="DET40" s="66"/>
      <c r="DEU40" s="66"/>
      <c r="DEV40" s="66"/>
      <c r="DEW40" s="66"/>
      <c r="DEX40" s="66"/>
      <c r="DEY40" s="66"/>
      <c r="DEZ40" s="66"/>
      <c r="DFA40" s="66"/>
      <c r="DFB40" s="66"/>
      <c r="DFC40" s="66"/>
      <c r="DFD40" s="66"/>
      <c r="DFE40" s="66"/>
      <c r="DFF40" s="66"/>
      <c r="DFG40" s="66"/>
      <c r="DFH40" s="66"/>
      <c r="DFI40" s="66"/>
      <c r="DFJ40" s="66"/>
      <c r="DFK40" s="66"/>
      <c r="DFL40" s="66"/>
      <c r="DFM40" s="66"/>
      <c r="DFN40" s="66"/>
      <c r="DFO40" s="66"/>
      <c r="DFP40" s="66"/>
      <c r="DFQ40" s="66"/>
      <c r="DFR40" s="66"/>
      <c r="DFS40" s="66"/>
      <c r="DFT40" s="66"/>
      <c r="DFU40" s="66"/>
      <c r="DFV40" s="66"/>
      <c r="DFW40" s="66"/>
      <c r="DFX40" s="66"/>
      <c r="DFY40" s="66"/>
      <c r="DFZ40" s="66"/>
      <c r="DGA40" s="66"/>
      <c r="DGB40" s="66"/>
      <c r="DGC40" s="66"/>
      <c r="DGD40" s="66"/>
      <c r="DGE40" s="66"/>
      <c r="DGF40" s="66"/>
      <c r="DGG40" s="66"/>
      <c r="DGH40" s="66"/>
      <c r="DGI40" s="66"/>
      <c r="DGJ40" s="66"/>
      <c r="DGK40" s="66"/>
      <c r="DGL40" s="66"/>
      <c r="DGM40" s="66"/>
      <c r="DGN40" s="66"/>
      <c r="DGO40" s="66"/>
      <c r="DGP40" s="66"/>
      <c r="DGQ40" s="66"/>
      <c r="DGR40" s="66"/>
      <c r="DGS40" s="66"/>
      <c r="DGT40" s="66"/>
      <c r="DGU40" s="66"/>
      <c r="DGV40" s="66"/>
      <c r="DGW40" s="66"/>
      <c r="DGX40" s="66"/>
      <c r="DGY40" s="66"/>
      <c r="DGZ40" s="66"/>
      <c r="DHA40" s="66"/>
      <c r="DHB40" s="66"/>
      <c r="DHC40" s="66"/>
      <c r="DHD40" s="66"/>
      <c r="DHE40" s="66"/>
      <c r="DHF40" s="66"/>
      <c r="DHG40" s="66"/>
      <c r="DHH40" s="66"/>
      <c r="DHI40" s="66"/>
      <c r="DHJ40" s="66"/>
      <c r="DHK40" s="66"/>
      <c r="DHL40" s="66"/>
      <c r="DHM40" s="66"/>
      <c r="DHN40" s="66"/>
      <c r="DHO40" s="66"/>
      <c r="DHP40" s="66"/>
      <c r="DHQ40" s="66"/>
      <c r="DHR40" s="66"/>
      <c r="DHS40" s="66"/>
      <c r="DHT40" s="66"/>
      <c r="DHU40" s="66"/>
      <c r="DHV40" s="66"/>
      <c r="DHW40" s="66"/>
      <c r="DHX40" s="66"/>
      <c r="DHY40" s="66"/>
      <c r="DHZ40" s="66"/>
      <c r="DIA40" s="66"/>
      <c r="DIB40" s="66"/>
      <c r="DIC40" s="66"/>
      <c r="DID40" s="66"/>
      <c r="DIE40" s="66"/>
      <c r="DIF40" s="66"/>
      <c r="DIG40" s="66"/>
      <c r="DIH40" s="66"/>
      <c r="DII40" s="66"/>
      <c r="DIJ40" s="66"/>
      <c r="DIK40" s="66"/>
      <c r="DIL40" s="66"/>
      <c r="DIM40" s="66"/>
      <c r="DIN40" s="66"/>
      <c r="DIO40" s="66"/>
      <c r="DIP40" s="66"/>
      <c r="DIQ40" s="66"/>
      <c r="DIR40" s="66"/>
      <c r="DIS40" s="66"/>
      <c r="DIT40" s="66"/>
      <c r="DIU40" s="66"/>
      <c r="DIV40" s="66"/>
      <c r="DIW40" s="66"/>
      <c r="DIX40" s="66"/>
      <c r="DIY40" s="66"/>
      <c r="DIZ40" s="66"/>
      <c r="DJA40" s="66"/>
      <c r="DJB40" s="66"/>
      <c r="DJC40" s="66"/>
      <c r="DJD40" s="66"/>
      <c r="DJE40" s="66"/>
      <c r="DJF40" s="66"/>
      <c r="DJG40" s="66"/>
      <c r="DJH40" s="66"/>
      <c r="DJI40" s="66"/>
      <c r="DJJ40" s="66"/>
      <c r="DJK40" s="66"/>
      <c r="DJL40" s="66"/>
      <c r="DJM40" s="66"/>
      <c r="DJN40" s="66"/>
      <c r="DJO40" s="66"/>
      <c r="DJP40" s="66"/>
      <c r="DJQ40" s="66"/>
      <c r="DJR40" s="66"/>
      <c r="DJS40" s="66"/>
      <c r="DJT40" s="66"/>
      <c r="DJU40" s="66"/>
      <c r="DJV40" s="66"/>
      <c r="DJW40" s="66"/>
      <c r="DJX40" s="66"/>
      <c r="DJY40" s="66"/>
      <c r="DJZ40" s="66"/>
      <c r="DKA40" s="66"/>
      <c r="DKB40" s="66"/>
      <c r="DKC40" s="66"/>
      <c r="DKD40" s="66"/>
      <c r="DKE40" s="66"/>
      <c r="DKF40" s="66"/>
      <c r="DKG40" s="66"/>
      <c r="DKH40" s="66"/>
      <c r="DKI40" s="66"/>
      <c r="DKJ40" s="66"/>
      <c r="DKK40" s="66"/>
      <c r="DKL40" s="66"/>
      <c r="DKM40" s="66"/>
      <c r="DKN40" s="66"/>
      <c r="DKO40" s="66"/>
      <c r="DKP40" s="66"/>
      <c r="DKQ40" s="66"/>
      <c r="DKR40" s="66"/>
      <c r="DKS40" s="66"/>
      <c r="DKT40" s="66"/>
      <c r="DKU40" s="66"/>
      <c r="DKV40" s="66"/>
      <c r="DKW40" s="66"/>
      <c r="DKX40" s="66"/>
      <c r="DKY40" s="66"/>
      <c r="DKZ40" s="66"/>
      <c r="DLA40" s="66"/>
      <c r="DLB40" s="66"/>
      <c r="DLC40" s="66"/>
      <c r="DLD40" s="66"/>
      <c r="DLE40" s="66"/>
      <c r="DLF40" s="66"/>
      <c r="DLG40" s="66"/>
      <c r="DLH40" s="66"/>
      <c r="DLI40" s="66"/>
      <c r="DLJ40" s="66"/>
      <c r="DLK40" s="66"/>
      <c r="DLL40" s="66"/>
      <c r="DLM40" s="66"/>
      <c r="DLN40" s="66"/>
      <c r="DLO40" s="66"/>
      <c r="DLP40" s="66"/>
      <c r="DLQ40" s="66"/>
      <c r="DLR40" s="66"/>
      <c r="DLS40" s="66"/>
      <c r="DLT40" s="66"/>
      <c r="DLU40" s="66"/>
      <c r="DLV40" s="66"/>
      <c r="DLW40" s="66"/>
      <c r="DLX40" s="66"/>
      <c r="DLY40" s="66"/>
      <c r="DLZ40" s="66"/>
      <c r="DMA40" s="66"/>
      <c r="DMB40" s="66"/>
      <c r="DMC40" s="66"/>
      <c r="DMD40" s="66"/>
      <c r="DME40" s="66"/>
      <c r="DMF40" s="66"/>
      <c r="DMG40" s="66"/>
      <c r="DMH40" s="66"/>
      <c r="DMI40" s="66"/>
      <c r="DMJ40" s="66"/>
      <c r="DMK40" s="66"/>
      <c r="DML40" s="66"/>
      <c r="DMM40" s="66"/>
      <c r="DMN40" s="66"/>
      <c r="DMO40" s="66"/>
      <c r="DMP40" s="66"/>
      <c r="DMQ40" s="66"/>
      <c r="DMR40" s="66"/>
      <c r="DMS40" s="66"/>
      <c r="DMT40" s="66"/>
      <c r="DMU40" s="66"/>
      <c r="DMV40" s="66"/>
      <c r="DMW40" s="66"/>
      <c r="DMX40" s="66"/>
      <c r="DMY40" s="66"/>
      <c r="DMZ40" s="66"/>
      <c r="DNA40" s="66"/>
      <c r="DNB40" s="66"/>
      <c r="DNC40" s="66"/>
      <c r="DND40" s="66"/>
      <c r="DNE40" s="66"/>
      <c r="DNF40" s="66"/>
      <c r="DNG40" s="66"/>
      <c r="DNH40" s="66"/>
      <c r="DNI40" s="66"/>
      <c r="DNJ40" s="66"/>
      <c r="DNK40" s="66"/>
      <c r="DNL40" s="66"/>
      <c r="DNM40" s="66"/>
      <c r="DNN40" s="66"/>
      <c r="DNO40" s="66"/>
      <c r="DNP40" s="66"/>
      <c r="DNQ40" s="66"/>
      <c r="DNR40" s="66"/>
      <c r="DNS40" s="66"/>
      <c r="DNT40" s="66"/>
      <c r="DNU40" s="66"/>
      <c r="DNV40" s="66"/>
      <c r="DNW40" s="66"/>
      <c r="DNX40" s="66"/>
      <c r="DNY40" s="66"/>
      <c r="DNZ40" s="66"/>
      <c r="DOA40" s="66"/>
      <c r="DOB40" s="66"/>
      <c r="DOC40" s="66"/>
      <c r="DOD40" s="66"/>
      <c r="DOE40" s="66"/>
      <c r="DOF40" s="66"/>
      <c r="DOG40" s="66"/>
      <c r="DOH40" s="66"/>
      <c r="DOI40" s="66"/>
      <c r="DOJ40" s="66"/>
      <c r="DOK40" s="66"/>
      <c r="DOL40" s="66"/>
      <c r="DOM40" s="66"/>
      <c r="DON40" s="66"/>
      <c r="DOO40" s="66"/>
      <c r="DOP40" s="66"/>
      <c r="DOQ40" s="66"/>
      <c r="DOR40" s="66"/>
      <c r="DOS40" s="66"/>
      <c r="DOT40" s="66"/>
      <c r="DOU40" s="66"/>
      <c r="DOV40" s="66"/>
      <c r="DOW40" s="66"/>
      <c r="DOX40" s="66"/>
      <c r="DOY40" s="66"/>
      <c r="DOZ40" s="66"/>
      <c r="DPA40" s="66"/>
      <c r="DPB40" s="66"/>
      <c r="DPC40" s="66"/>
      <c r="DPD40" s="66"/>
      <c r="DPE40" s="66"/>
      <c r="DPF40" s="66"/>
      <c r="DPG40" s="66"/>
      <c r="DPH40" s="66"/>
      <c r="DPI40" s="66"/>
      <c r="DPJ40" s="66"/>
      <c r="DPK40" s="66"/>
      <c r="DPL40" s="66"/>
      <c r="DPM40" s="66"/>
      <c r="DPN40" s="66"/>
      <c r="DPO40" s="66"/>
      <c r="DPP40" s="66"/>
      <c r="DPQ40" s="66"/>
      <c r="DPR40" s="66"/>
      <c r="DPS40" s="66"/>
      <c r="DPT40" s="66"/>
      <c r="DPU40" s="66"/>
      <c r="DPV40" s="66"/>
      <c r="DPW40" s="66"/>
      <c r="DPX40" s="66"/>
      <c r="DPY40" s="66"/>
      <c r="DPZ40" s="66"/>
      <c r="DQA40" s="66"/>
      <c r="DQB40" s="66"/>
      <c r="DQC40" s="66"/>
      <c r="DQD40" s="66"/>
      <c r="DQE40" s="66"/>
      <c r="DQF40" s="66"/>
      <c r="DQG40" s="66"/>
      <c r="DQH40" s="66"/>
      <c r="DQI40" s="66"/>
      <c r="DQJ40" s="66"/>
      <c r="DQK40" s="66"/>
      <c r="DQL40" s="66"/>
      <c r="DQM40" s="66"/>
      <c r="DQN40" s="66"/>
      <c r="DQO40" s="66"/>
      <c r="DQP40" s="66"/>
      <c r="DQQ40" s="66"/>
      <c r="DQR40" s="66"/>
      <c r="DQS40" s="66"/>
      <c r="DQT40" s="66"/>
      <c r="DQU40" s="66"/>
      <c r="DQV40" s="66"/>
      <c r="DQW40" s="66"/>
      <c r="DQX40" s="66"/>
      <c r="DQY40" s="66"/>
      <c r="DQZ40" s="66"/>
      <c r="DRA40" s="66"/>
      <c r="DRB40" s="66"/>
      <c r="DRC40" s="66"/>
      <c r="DRD40" s="66"/>
      <c r="DRE40" s="66"/>
      <c r="DRF40" s="66"/>
      <c r="DRG40" s="66"/>
      <c r="DRH40" s="66"/>
      <c r="DRI40" s="66"/>
      <c r="DRJ40" s="66"/>
      <c r="DRK40" s="66"/>
      <c r="DRL40" s="66"/>
      <c r="DRM40" s="66"/>
      <c r="DRN40" s="66"/>
      <c r="DRO40" s="66"/>
      <c r="DRP40" s="66"/>
      <c r="DRQ40" s="66"/>
      <c r="DRR40" s="66"/>
      <c r="DRS40" s="66"/>
      <c r="DRT40" s="66"/>
      <c r="DRU40" s="66"/>
      <c r="DRV40" s="66"/>
      <c r="DRW40" s="66"/>
      <c r="DRX40" s="66"/>
      <c r="DRY40" s="66"/>
      <c r="DRZ40" s="66"/>
      <c r="DSA40" s="66"/>
      <c r="DSB40" s="66"/>
      <c r="DSC40" s="66"/>
      <c r="DSD40" s="66"/>
      <c r="DSE40" s="66"/>
      <c r="DSF40" s="66"/>
      <c r="DSG40" s="66"/>
      <c r="DSH40" s="66"/>
      <c r="DSI40" s="66"/>
      <c r="DSJ40" s="66"/>
      <c r="DSK40" s="66"/>
      <c r="DSL40" s="66"/>
      <c r="DSM40" s="66"/>
      <c r="DSN40" s="66"/>
      <c r="DSO40" s="66"/>
      <c r="DSP40" s="66"/>
      <c r="DSQ40" s="66"/>
      <c r="DSR40" s="66"/>
      <c r="DSS40" s="66"/>
      <c r="DST40" s="66"/>
      <c r="DSU40" s="66"/>
      <c r="DSV40" s="66"/>
      <c r="DSW40" s="66"/>
      <c r="DSX40" s="66"/>
      <c r="DSY40" s="66"/>
      <c r="DSZ40" s="66"/>
      <c r="DTA40" s="66"/>
      <c r="DTB40" s="66"/>
      <c r="DTC40" s="66"/>
      <c r="DTD40" s="66"/>
      <c r="DTE40" s="66"/>
      <c r="DTF40" s="66"/>
      <c r="DTG40" s="66"/>
      <c r="DTH40" s="66"/>
      <c r="DTI40" s="66"/>
      <c r="DTJ40" s="66"/>
      <c r="DTK40" s="66"/>
      <c r="DTL40" s="66"/>
      <c r="DTM40" s="66"/>
      <c r="DTN40" s="66"/>
      <c r="DTO40" s="66"/>
      <c r="DTP40" s="66"/>
      <c r="DTQ40" s="66"/>
      <c r="DTR40" s="66"/>
      <c r="DTS40" s="66"/>
      <c r="DTT40" s="66"/>
      <c r="DTU40" s="66"/>
      <c r="DTV40" s="66"/>
      <c r="DTW40" s="66"/>
      <c r="DTX40" s="66"/>
      <c r="DTY40" s="66"/>
      <c r="DTZ40" s="66"/>
      <c r="DUA40" s="66"/>
      <c r="DUB40" s="66"/>
      <c r="DUC40" s="66"/>
      <c r="DUD40" s="66"/>
      <c r="DUE40" s="66"/>
      <c r="DUF40" s="66"/>
      <c r="DUG40" s="66"/>
      <c r="DUH40" s="66"/>
      <c r="DUI40" s="66"/>
      <c r="DUJ40" s="66"/>
      <c r="DUK40" s="66"/>
      <c r="DUL40" s="66"/>
      <c r="DUM40" s="66"/>
      <c r="DUN40" s="66"/>
      <c r="DUO40" s="66"/>
      <c r="DUP40" s="66"/>
      <c r="DUQ40" s="66"/>
      <c r="DUR40" s="66"/>
      <c r="DUS40" s="66"/>
      <c r="DUT40" s="66"/>
      <c r="DUU40" s="66"/>
      <c r="DUV40" s="66"/>
      <c r="DUW40" s="66"/>
      <c r="DUX40" s="66"/>
      <c r="DUY40" s="66"/>
      <c r="DUZ40" s="66"/>
      <c r="DVA40" s="66"/>
      <c r="DVB40" s="66"/>
      <c r="DVC40" s="66"/>
      <c r="DVD40" s="66"/>
      <c r="DVE40" s="66"/>
      <c r="DVF40" s="66"/>
      <c r="DVG40" s="66"/>
      <c r="DVH40" s="66"/>
      <c r="DVI40" s="66"/>
      <c r="DVJ40" s="66"/>
      <c r="DVK40" s="66"/>
      <c r="DVL40" s="66"/>
      <c r="DVM40" s="66"/>
      <c r="DVN40" s="66"/>
      <c r="DVO40" s="66"/>
      <c r="DVP40" s="66"/>
      <c r="DVQ40" s="66"/>
      <c r="DVR40" s="66"/>
      <c r="DVS40" s="66"/>
      <c r="DVT40" s="66"/>
      <c r="DVU40" s="66"/>
      <c r="DVV40" s="66"/>
      <c r="DVW40" s="66"/>
      <c r="DVX40" s="66"/>
      <c r="DVY40" s="66"/>
      <c r="DVZ40" s="66"/>
      <c r="DWA40" s="66"/>
      <c r="DWB40" s="66"/>
      <c r="DWC40" s="66"/>
      <c r="DWD40" s="66"/>
      <c r="DWE40" s="66"/>
      <c r="DWF40" s="66"/>
      <c r="DWG40" s="66"/>
      <c r="DWH40" s="66"/>
      <c r="DWI40" s="66"/>
      <c r="DWJ40" s="66"/>
      <c r="DWK40" s="66"/>
      <c r="DWL40" s="66"/>
      <c r="DWM40" s="66"/>
      <c r="DWN40" s="66"/>
      <c r="DWO40" s="66"/>
      <c r="DWP40" s="66"/>
      <c r="DWQ40" s="66"/>
      <c r="DWR40" s="66"/>
      <c r="DWS40" s="66"/>
      <c r="DWT40" s="66"/>
      <c r="DWU40" s="66"/>
      <c r="DWV40" s="66"/>
      <c r="DWW40" s="66"/>
      <c r="DWX40" s="66"/>
      <c r="DWY40" s="66"/>
      <c r="DWZ40" s="66"/>
      <c r="DXA40" s="66"/>
      <c r="DXB40" s="66"/>
      <c r="DXC40" s="66"/>
      <c r="DXD40" s="66"/>
      <c r="DXE40" s="66"/>
      <c r="DXF40" s="66"/>
      <c r="DXG40" s="66"/>
      <c r="DXH40" s="66"/>
      <c r="DXI40" s="66"/>
      <c r="DXJ40" s="66"/>
      <c r="DXK40" s="66"/>
      <c r="DXL40" s="66"/>
      <c r="DXM40" s="66"/>
      <c r="DXN40" s="66"/>
      <c r="DXO40" s="66"/>
      <c r="DXP40" s="66"/>
      <c r="DXQ40" s="66"/>
      <c r="DXR40" s="66"/>
      <c r="DXS40" s="66"/>
      <c r="DXT40" s="66"/>
      <c r="DXU40" s="66"/>
      <c r="DXV40" s="66"/>
      <c r="DXW40" s="66"/>
      <c r="DXX40" s="66"/>
      <c r="DXY40" s="66"/>
      <c r="DXZ40" s="66"/>
      <c r="DYA40" s="66"/>
      <c r="DYB40" s="66"/>
      <c r="DYC40" s="66"/>
      <c r="DYD40" s="66"/>
      <c r="DYE40" s="66"/>
      <c r="DYF40" s="66"/>
      <c r="DYG40" s="66"/>
      <c r="DYH40" s="66"/>
      <c r="DYI40" s="66"/>
      <c r="DYJ40" s="66"/>
      <c r="DYK40" s="66"/>
      <c r="DYL40" s="66"/>
      <c r="DYM40" s="66"/>
      <c r="DYN40" s="66"/>
      <c r="DYO40" s="66"/>
      <c r="DYP40" s="66"/>
      <c r="DYQ40" s="66"/>
      <c r="DYR40" s="66"/>
      <c r="DYS40" s="66"/>
      <c r="DYT40" s="66"/>
      <c r="DYU40" s="66"/>
      <c r="DYV40" s="66"/>
      <c r="DYW40" s="66"/>
      <c r="DYX40" s="66"/>
      <c r="DYY40" s="66"/>
      <c r="DYZ40" s="66"/>
      <c r="DZA40" s="66"/>
      <c r="DZB40" s="66"/>
      <c r="DZC40" s="66"/>
      <c r="DZD40" s="66"/>
      <c r="DZE40" s="66"/>
      <c r="DZF40" s="66"/>
      <c r="DZG40" s="66"/>
      <c r="DZH40" s="66"/>
      <c r="DZI40" s="66"/>
      <c r="DZJ40" s="66"/>
      <c r="DZK40" s="66"/>
      <c r="DZL40" s="66"/>
      <c r="DZM40" s="66"/>
      <c r="DZN40" s="66"/>
      <c r="DZO40" s="66"/>
      <c r="DZP40" s="66"/>
      <c r="DZQ40" s="66"/>
      <c r="DZR40" s="66"/>
      <c r="DZS40" s="66"/>
      <c r="DZT40" s="66"/>
      <c r="DZU40" s="66"/>
      <c r="DZV40" s="66"/>
      <c r="DZW40" s="66"/>
      <c r="DZX40" s="66"/>
      <c r="DZY40" s="66"/>
      <c r="DZZ40" s="66"/>
      <c r="EAA40" s="66"/>
      <c r="EAB40" s="66"/>
      <c r="EAC40" s="66"/>
      <c r="EAD40" s="66"/>
      <c r="EAE40" s="66"/>
      <c r="EAF40" s="66"/>
      <c r="EAG40" s="66"/>
      <c r="EAH40" s="66"/>
      <c r="EAI40" s="66"/>
      <c r="EAJ40" s="66"/>
      <c r="EAK40" s="66"/>
      <c r="EAL40" s="66"/>
      <c r="EAM40" s="66"/>
      <c r="EAN40" s="66"/>
      <c r="EAO40" s="66"/>
      <c r="EAP40" s="66"/>
      <c r="EAQ40" s="66"/>
      <c r="EAR40" s="66"/>
      <c r="EAS40" s="66"/>
      <c r="EAT40" s="66"/>
      <c r="EAU40" s="66"/>
      <c r="EAV40" s="66"/>
      <c r="EAW40" s="66"/>
      <c r="EAX40" s="66"/>
      <c r="EAY40" s="66"/>
      <c r="EAZ40" s="66"/>
      <c r="EBA40" s="66"/>
      <c r="EBB40" s="66"/>
      <c r="EBC40" s="66"/>
      <c r="EBD40" s="66"/>
      <c r="EBE40" s="66"/>
      <c r="EBF40" s="66"/>
      <c r="EBG40" s="66"/>
      <c r="EBH40" s="66"/>
      <c r="EBI40" s="66"/>
      <c r="EBJ40" s="66"/>
      <c r="EBK40" s="66"/>
      <c r="EBL40" s="66"/>
      <c r="EBM40" s="66"/>
      <c r="EBN40" s="66"/>
      <c r="EBO40" s="66"/>
      <c r="EBP40" s="66"/>
      <c r="EBQ40" s="66"/>
      <c r="EBR40" s="66"/>
      <c r="EBS40" s="66"/>
      <c r="EBT40" s="66"/>
      <c r="EBU40" s="66"/>
      <c r="EBV40" s="66"/>
      <c r="EBW40" s="66"/>
      <c r="EBX40" s="66"/>
      <c r="EBY40" s="66"/>
      <c r="EBZ40" s="66"/>
      <c r="ECA40" s="66"/>
      <c r="ECB40" s="66"/>
      <c r="ECC40" s="66"/>
      <c r="ECD40" s="66"/>
      <c r="ECE40" s="66"/>
      <c r="ECF40" s="66"/>
      <c r="ECG40" s="66"/>
      <c r="ECH40" s="66"/>
      <c r="ECI40" s="66"/>
      <c r="ECJ40" s="66"/>
      <c r="ECK40" s="66"/>
      <c r="ECL40" s="66"/>
      <c r="ECM40" s="66"/>
      <c r="ECN40" s="66"/>
      <c r="ECO40" s="66"/>
      <c r="ECP40" s="66"/>
      <c r="ECQ40" s="66"/>
      <c r="ECR40" s="66"/>
      <c r="ECS40" s="66"/>
      <c r="ECT40" s="66"/>
      <c r="ECU40" s="66"/>
      <c r="ECV40" s="66"/>
      <c r="ECW40" s="66"/>
      <c r="ECX40" s="66"/>
      <c r="ECY40" s="66"/>
      <c r="ECZ40" s="66"/>
      <c r="EDA40" s="66"/>
      <c r="EDB40" s="66"/>
      <c r="EDC40" s="66"/>
      <c r="EDD40" s="66"/>
      <c r="EDE40" s="66"/>
      <c r="EDF40" s="66"/>
      <c r="EDG40" s="66"/>
      <c r="EDH40" s="66"/>
      <c r="EDI40" s="66"/>
      <c r="EDJ40" s="66"/>
      <c r="EDK40" s="66"/>
      <c r="EDL40" s="66"/>
      <c r="EDM40" s="66"/>
      <c r="EDN40" s="66"/>
      <c r="EDO40" s="66"/>
      <c r="EDP40" s="66"/>
      <c r="EDQ40" s="66"/>
      <c r="EDR40" s="66"/>
      <c r="EDS40" s="66"/>
      <c r="EDT40" s="66"/>
      <c r="EDU40" s="66"/>
      <c r="EDV40" s="66"/>
      <c r="EDW40" s="66"/>
      <c r="EDX40" s="66"/>
      <c r="EDY40" s="66"/>
      <c r="EDZ40" s="66"/>
      <c r="EEA40" s="66"/>
      <c r="EEB40" s="66"/>
      <c r="EEC40" s="66"/>
      <c r="EED40" s="66"/>
      <c r="EEE40" s="66"/>
      <c r="EEF40" s="66"/>
      <c r="EEG40" s="66"/>
      <c r="EEH40" s="66"/>
      <c r="EEI40" s="66"/>
      <c r="EEJ40" s="66"/>
      <c r="EEK40" s="66"/>
      <c r="EEL40" s="66"/>
      <c r="EEM40" s="66"/>
      <c r="EEN40" s="66"/>
      <c r="EEO40" s="66"/>
      <c r="EEP40" s="66"/>
      <c r="EEQ40" s="66"/>
      <c r="EER40" s="66"/>
      <c r="EES40" s="66"/>
      <c r="EET40" s="66"/>
      <c r="EEU40" s="66"/>
      <c r="EEV40" s="66"/>
      <c r="EEW40" s="66"/>
      <c r="EEX40" s="66"/>
      <c r="EEY40" s="66"/>
      <c r="EEZ40" s="66"/>
      <c r="EFA40" s="66"/>
      <c r="EFB40" s="66"/>
      <c r="EFC40" s="66"/>
      <c r="EFD40" s="66"/>
      <c r="EFE40" s="66"/>
      <c r="EFF40" s="66"/>
      <c r="EFG40" s="66"/>
      <c r="EFH40" s="66"/>
      <c r="EFI40" s="66"/>
      <c r="EFJ40" s="66"/>
      <c r="EFK40" s="66"/>
      <c r="EFL40" s="66"/>
      <c r="EFM40" s="66"/>
      <c r="EFN40" s="66"/>
      <c r="EFO40" s="66"/>
      <c r="EFP40" s="66"/>
      <c r="EFQ40" s="66"/>
      <c r="EFR40" s="66"/>
      <c r="EFS40" s="66"/>
      <c r="EFT40" s="66"/>
      <c r="EFU40" s="66"/>
      <c r="EFV40" s="66"/>
      <c r="EFW40" s="66"/>
      <c r="EFX40" s="66"/>
      <c r="EFY40" s="66"/>
      <c r="EFZ40" s="66"/>
      <c r="EGA40" s="66"/>
      <c r="EGB40" s="66"/>
      <c r="EGC40" s="66"/>
      <c r="EGD40" s="66"/>
      <c r="EGE40" s="66"/>
      <c r="EGF40" s="66"/>
      <c r="EGG40" s="66"/>
      <c r="EGH40" s="66"/>
      <c r="EGI40" s="66"/>
      <c r="EGJ40" s="66"/>
      <c r="EGK40" s="66"/>
      <c r="EGL40" s="66"/>
      <c r="EGM40" s="66"/>
      <c r="EGN40" s="66"/>
      <c r="EGO40" s="66"/>
      <c r="EGP40" s="66"/>
      <c r="EGQ40" s="66"/>
      <c r="EGR40" s="66"/>
      <c r="EGS40" s="66"/>
      <c r="EGT40" s="66"/>
      <c r="EGU40" s="66"/>
      <c r="EGV40" s="66"/>
      <c r="EGW40" s="66"/>
      <c r="EGX40" s="66"/>
      <c r="EGY40" s="66"/>
      <c r="EGZ40" s="66"/>
      <c r="EHA40" s="66"/>
      <c r="EHB40" s="66"/>
      <c r="EHC40" s="66"/>
      <c r="EHD40" s="66"/>
      <c r="EHE40" s="66"/>
      <c r="EHF40" s="66"/>
      <c r="EHG40" s="66"/>
      <c r="EHH40" s="66"/>
      <c r="EHI40" s="66"/>
      <c r="EHJ40" s="66"/>
      <c r="EHK40" s="66"/>
      <c r="EHL40" s="66"/>
      <c r="EHM40" s="66"/>
      <c r="EHN40" s="66"/>
      <c r="EHO40" s="66"/>
      <c r="EHP40" s="66"/>
      <c r="EHQ40" s="66"/>
      <c r="EHR40" s="66"/>
      <c r="EHS40" s="66"/>
      <c r="EHT40" s="66"/>
      <c r="EHU40" s="66"/>
      <c r="EHV40" s="66"/>
      <c r="EHW40" s="66"/>
      <c r="EHX40" s="66"/>
      <c r="EHY40" s="66"/>
      <c r="EHZ40" s="66"/>
      <c r="EIA40" s="66"/>
      <c r="EIB40" s="66"/>
      <c r="EIC40" s="66"/>
      <c r="EID40" s="66"/>
      <c r="EIE40" s="66"/>
      <c r="EIF40" s="66"/>
      <c r="EIG40" s="66"/>
      <c r="EIH40" s="66"/>
      <c r="EII40" s="66"/>
      <c r="EIJ40" s="66"/>
      <c r="EIK40" s="66"/>
      <c r="EIL40" s="66"/>
      <c r="EIM40" s="66"/>
      <c r="EIN40" s="66"/>
      <c r="EIO40" s="66"/>
      <c r="EIP40" s="66"/>
      <c r="EIQ40" s="66"/>
      <c r="EIR40" s="66"/>
      <c r="EIS40" s="66"/>
      <c r="EIT40" s="66"/>
      <c r="EIU40" s="66"/>
      <c r="EIV40" s="66"/>
      <c r="EIW40" s="66"/>
      <c r="EIX40" s="66"/>
      <c r="EIY40" s="66"/>
      <c r="EIZ40" s="66"/>
      <c r="EJA40" s="66"/>
      <c r="EJB40" s="66"/>
      <c r="EJC40" s="66"/>
      <c r="EJD40" s="66"/>
      <c r="EJE40" s="66"/>
      <c r="EJF40" s="66"/>
      <c r="EJG40" s="66"/>
      <c r="EJH40" s="66"/>
      <c r="EJI40" s="66"/>
      <c r="EJJ40" s="66"/>
      <c r="EJK40" s="66"/>
      <c r="EJL40" s="66"/>
      <c r="EJM40" s="66"/>
      <c r="EJN40" s="66"/>
      <c r="EJO40" s="66"/>
      <c r="EJP40" s="66"/>
      <c r="EJQ40" s="66"/>
      <c r="EJR40" s="66"/>
      <c r="EJS40" s="66"/>
      <c r="EJT40" s="66"/>
      <c r="EJU40" s="66"/>
      <c r="EJV40" s="66"/>
      <c r="EJW40" s="66"/>
      <c r="EJX40" s="66"/>
      <c r="EJY40" s="66"/>
      <c r="EJZ40" s="66"/>
      <c r="EKA40" s="66"/>
      <c r="EKB40" s="66"/>
      <c r="EKC40" s="66"/>
      <c r="EKD40" s="66"/>
      <c r="EKE40" s="66"/>
      <c r="EKF40" s="66"/>
      <c r="EKG40" s="66"/>
      <c r="EKH40" s="66"/>
      <c r="EKI40" s="66"/>
      <c r="EKJ40" s="66"/>
      <c r="EKK40" s="66"/>
      <c r="EKL40" s="66"/>
      <c r="EKM40" s="66"/>
      <c r="EKN40" s="66"/>
      <c r="EKO40" s="66"/>
      <c r="EKP40" s="66"/>
      <c r="EKQ40" s="66"/>
      <c r="EKR40" s="66"/>
      <c r="EKS40" s="66"/>
      <c r="EKT40" s="66"/>
      <c r="EKU40" s="66"/>
      <c r="EKV40" s="66"/>
      <c r="EKW40" s="66"/>
      <c r="EKX40" s="66"/>
      <c r="EKY40" s="66"/>
      <c r="EKZ40" s="66"/>
      <c r="ELA40" s="66"/>
      <c r="ELB40" s="66"/>
      <c r="ELC40" s="66"/>
      <c r="ELD40" s="66"/>
      <c r="ELE40" s="66"/>
      <c r="ELF40" s="66"/>
      <c r="ELG40" s="66"/>
      <c r="ELH40" s="66"/>
      <c r="ELI40" s="66"/>
      <c r="ELJ40" s="66"/>
      <c r="ELK40" s="66"/>
      <c r="ELL40" s="66"/>
      <c r="ELM40" s="66"/>
      <c r="ELN40" s="66"/>
      <c r="ELO40" s="66"/>
      <c r="ELP40" s="66"/>
      <c r="ELQ40" s="66"/>
      <c r="ELR40" s="66"/>
      <c r="ELS40" s="66"/>
      <c r="ELT40" s="66"/>
      <c r="ELU40" s="66"/>
      <c r="ELV40" s="66"/>
      <c r="ELW40" s="66"/>
      <c r="ELX40" s="66"/>
      <c r="ELY40" s="66"/>
      <c r="ELZ40" s="66"/>
      <c r="EMA40" s="66"/>
      <c r="EMB40" s="66"/>
      <c r="EMC40" s="66"/>
      <c r="EMD40" s="66"/>
      <c r="EME40" s="66"/>
      <c r="EMF40" s="66"/>
      <c r="EMG40" s="66"/>
      <c r="EMH40" s="66"/>
      <c r="EMI40" s="66"/>
      <c r="EMJ40" s="66"/>
      <c r="EMK40" s="66"/>
      <c r="EML40" s="66"/>
      <c r="EMM40" s="66"/>
      <c r="EMN40" s="66"/>
      <c r="EMO40" s="66"/>
      <c r="EMP40" s="66"/>
      <c r="EMQ40" s="66"/>
      <c r="EMR40" s="66"/>
      <c r="EMS40" s="66"/>
      <c r="EMT40" s="66"/>
      <c r="EMU40" s="66"/>
      <c r="EMV40" s="66"/>
      <c r="EMW40" s="66"/>
      <c r="EMX40" s="66"/>
      <c r="EMY40" s="66"/>
      <c r="EMZ40" s="66"/>
      <c r="ENA40" s="66"/>
      <c r="ENB40" s="66"/>
      <c r="ENC40" s="66"/>
      <c r="END40" s="66"/>
      <c r="ENE40" s="66"/>
      <c r="ENF40" s="66"/>
      <c r="ENG40" s="66"/>
      <c r="ENH40" s="66"/>
      <c r="ENI40" s="66"/>
      <c r="ENJ40" s="66"/>
      <c r="ENK40" s="66"/>
      <c r="ENL40" s="66"/>
      <c r="ENM40" s="66"/>
      <c r="ENN40" s="66"/>
      <c r="ENO40" s="66"/>
      <c r="ENP40" s="66"/>
      <c r="ENQ40" s="66"/>
      <c r="ENR40" s="66"/>
      <c r="ENS40" s="66"/>
      <c r="ENT40" s="66"/>
      <c r="ENU40" s="66"/>
      <c r="ENV40" s="66"/>
      <c r="ENW40" s="66"/>
      <c r="ENX40" s="66"/>
      <c r="ENY40" s="66"/>
      <c r="ENZ40" s="66"/>
      <c r="EOA40" s="66"/>
      <c r="EOB40" s="66"/>
      <c r="EOC40" s="66"/>
      <c r="EOD40" s="66"/>
      <c r="EOE40" s="66"/>
      <c r="EOF40" s="66"/>
      <c r="EOG40" s="66"/>
      <c r="EOH40" s="66"/>
      <c r="EOI40" s="66"/>
      <c r="EOJ40" s="66"/>
      <c r="EOK40" s="66"/>
      <c r="EOL40" s="66"/>
      <c r="EOM40" s="66"/>
      <c r="EON40" s="66"/>
      <c r="EOO40" s="66"/>
      <c r="EOP40" s="66"/>
      <c r="EOQ40" s="66"/>
      <c r="EOR40" s="66"/>
      <c r="EOS40" s="66"/>
      <c r="EOT40" s="66"/>
      <c r="EOU40" s="66"/>
      <c r="EOV40" s="66"/>
      <c r="EOW40" s="66"/>
      <c r="EOX40" s="66"/>
      <c r="EOY40" s="66"/>
      <c r="EOZ40" s="66"/>
      <c r="EPA40" s="66"/>
      <c r="EPB40" s="66"/>
      <c r="EPC40" s="66"/>
      <c r="EPD40" s="66"/>
      <c r="EPE40" s="66"/>
      <c r="EPF40" s="66"/>
      <c r="EPG40" s="66"/>
      <c r="EPH40" s="66"/>
      <c r="EPI40" s="66"/>
      <c r="EPJ40" s="66"/>
      <c r="EPK40" s="66"/>
      <c r="EPL40" s="66"/>
      <c r="EPM40" s="66"/>
      <c r="EPN40" s="66"/>
      <c r="EPO40" s="66"/>
      <c r="EPP40" s="66"/>
      <c r="EPQ40" s="66"/>
      <c r="EPR40" s="66"/>
      <c r="EPS40" s="66"/>
      <c r="EPT40" s="66"/>
      <c r="EPU40" s="66"/>
      <c r="EPV40" s="66"/>
      <c r="EPW40" s="66"/>
      <c r="EPX40" s="66"/>
      <c r="EPY40" s="66"/>
      <c r="EPZ40" s="66"/>
      <c r="EQA40" s="66"/>
      <c r="EQB40" s="66"/>
      <c r="EQC40" s="66"/>
      <c r="EQD40" s="66"/>
      <c r="EQE40" s="66"/>
      <c r="EQF40" s="66"/>
      <c r="EQG40" s="66"/>
      <c r="EQH40" s="66"/>
      <c r="EQI40" s="66"/>
      <c r="EQJ40" s="66"/>
      <c r="EQK40" s="66"/>
      <c r="EQL40" s="66"/>
      <c r="EQM40" s="66"/>
      <c r="EQN40" s="66"/>
      <c r="EQO40" s="66"/>
      <c r="EQP40" s="66"/>
      <c r="EQQ40" s="66"/>
      <c r="EQR40" s="66"/>
      <c r="EQS40" s="66"/>
      <c r="EQT40" s="66"/>
      <c r="EQU40" s="66"/>
      <c r="EQV40" s="66"/>
      <c r="EQW40" s="66"/>
      <c r="EQX40" s="66"/>
      <c r="EQY40" s="66"/>
      <c r="EQZ40" s="66"/>
      <c r="ERA40" s="66"/>
      <c r="ERB40" s="66"/>
      <c r="ERC40" s="66"/>
      <c r="ERD40" s="66"/>
      <c r="ERE40" s="66"/>
      <c r="ERF40" s="66"/>
      <c r="ERG40" s="66"/>
      <c r="ERH40" s="66"/>
      <c r="ERI40" s="66"/>
      <c r="ERJ40" s="66"/>
      <c r="ERK40" s="66"/>
      <c r="ERL40" s="66"/>
      <c r="ERM40" s="66"/>
      <c r="ERN40" s="66"/>
      <c r="ERO40" s="66"/>
      <c r="ERP40" s="66"/>
      <c r="ERQ40" s="66"/>
      <c r="ERR40" s="66"/>
      <c r="ERS40" s="66"/>
      <c r="ERT40" s="66"/>
      <c r="ERU40" s="66"/>
      <c r="ERV40" s="66"/>
      <c r="ERW40" s="66"/>
      <c r="ERX40" s="66"/>
      <c r="ERY40" s="66"/>
      <c r="ERZ40" s="66"/>
      <c r="ESA40" s="66"/>
      <c r="ESB40" s="66"/>
      <c r="ESC40" s="66"/>
      <c r="ESD40" s="66"/>
      <c r="ESE40" s="66"/>
      <c r="ESF40" s="66"/>
      <c r="ESG40" s="66"/>
      <c r="ESH40" s="66"/>
      <c r="ESI40" s="66"/>
      <c r="ESJ40" s="66"/>
      <c r="ESK40" s="66"/>
      <c r="ESL40" s="66"/>
      <c r="ESM40" s="66"/>
      <c r="ESN40" s="66"/>
      <c r="ESO40" s="66"/>
      <c r="ESP40" s="66"/>
      <c r="ESQ40" s="66"/>
      <c r="ESR40" s="66"/>
      <c r="ESS40" s="66"/>
      <c r="EST40" s="66"/>
      <c r="ESU40" s="66"/>
      <c r="ESV40" s="66"/>
      <c r="ESW40" s="66"/>
      <c r="ESX40" s="66"/>
      <c r="ESY40" s="66"/>
      <c r="ESZ40" s="66"/>
      <c r="ETA40" s="66"/>
      <c r="ETB40" s="66"/>
      <c r="ETC40" s="66"/>
      <c r="ETD40" s="66"/>
      <c r="ETE40" s="66"/>
      <c r="ETF40" s="66"/>
      <c r="ETG40" s="66"/>
      <c r="ETH40" s="66"/>
      <c r="ETI40" s="66"/>
      <c r="ETJ40" s="66"/>
      <c r="ETK40" s="66"/>
      <c r="ETL40" s="66"/>
      <c r="ETM40" s="66"/>
      <c r="ETN40" s="66"/>
      <c r="ETO40" s="66"/>
      <c r="ETP40" s="66"/>
      <c r="ETQ40" s="66"/>
      <c r="ETR40" s="66"/>
      <c r="ETS40" s="66"/>
      <c r="ETT40" s="66"/>
      <c r="ETU40" s="66"/>
      <c r="ETV40" s="66"/>
      <c r="ETW40" s="66"/>
      <c r="ETX40" s="66"/>
      <c r="ETY40" s="66"/>
      <c r="ETZ40" s="66"/>
      <c r="EUA40" s="66"/>
      <c r="EUB40" s="66"/>
      <c r="EUC40" s="66"/>
      <c r="EUD40" s="66"/>
      <c r="EUE40" s="66"/>
      <c r="EUF40" s="66"/>
      <c r="EUG40" s="66"/>
      <c r="EUH40" s="66"/>
      <c r="EUI40" s="66"/>
      <c r="EUJ40" s="66"/>
      <c r="EUK40" s="66"/>
      <c r="EUL40" s="66"/>
      <c r="EUM40" s="66"/>
      <c r="EUN40" s="66"/>
      <c r="EUO40" s="66"/>
      <c r="EUP40" s="66"/>
      <c r="EUQ40" s="66"/>
      <c r="EUR40" s="66"/>
      <c r="EUS40" s="66"/>
      <c r="EUT40" s="66"/>
      <c r="EUU40" s="66"/>
      <c r="EUV40" s="66"/>
      <c r="EUW40" s="66"/>
      <c r="EUX40" s="66"/>
      <c r="EUY40" s="66"/>
      <c r="EUZ40" s="66"/>
      <c r="EVA40" s="66"/>
      <c r="EVB40" s="66"/>
      <c r="EVC40" s="66"/>
      <c r="EVD40" s="66"/>
      <c r="EVE40" s="66"/>
      <c r="EVF40" s="66"/>
      <c r="EVG40" s="66"/>
      <c r="EVH40" s="66"/>
      <c r="EVI40" s="66"/>
      <c r="EVJ40" s="66"/>
      <c r="EVK40" s="66"/>
      <c r="EVL40" s="66"/>
      <c r="EVM40" s="66"/>
      <c r="EVN40" s="66"/>
      <c r="EVO40" s="66"/>
      <c r="EVP40" s="66"/>
      <c r="EVQ40" s="66"/>
      <c r="EVR40" s="66"/>
      <c r="EVS40" s="66"/>
      <c r="EVT40" s="66"/>
      <c r="EVU40" s="66"/>
      <c r="EVV40" s="66"/>
      <c r="EVW40" s="66"/>
      <c r="EVX40" s="66"/>
      <c r="EVY40" s="66"/>
      <c r="EVZ40" s="66"/>
      <c r="EWA40" s="66"/>
      <c r="EWB40" s="66"/>
      <c r="EWC40" s="66"/>
      <c r="EWD40" s="66"/>
      <c r="EWE40" s="66"/>
      <c r="EWF40" s="66"/>
      <c r="EWG40" s="66"/>
      <c r="EWH40" s="66"/>
      <c r="EWI40" s="66"/>
      <c r="EWJ40" s="66"/>
      <c r="EWK40" s="66"/>
      <c r="EWL40" s="66"/>
      <c r="EWM40" s="66"/>
      <c r="EWN40" s="66"/>
      <c r="EWO40" s="66"/>
      <c r="EWP40" s="66"/>
      <c r="EWQ40" s="66"/>
      <c r="EWR40" s="66"/>
      <c r="EWS40" s="66"/>
      <c r="EWT40" s="66"/>
      <c r="EWU40" s="66"/>
      <c r="EWV40" s="66"/>
      <c r="EWW40" s="66"/>
      <c r="EWX40" s="66"/>
      <c r="EWY40" s="66"/>
      <c r="EWZ40" s="66"/>
      <c r="EXA40" s="66"/>
      <c r="EXB40" s="66"/>
      <c r="EXC40" s="66"/>
      <c r="EXD40" s="66"/>
      <c r="EXE40" s="66"/>
      <c r="EXF40" s="66"/>
      <c r="EXG40" s="66"/>
      <c r="EXH40" s="66"/>
      <c r="EXI40" s="66"/>
      <c r="EXJ40" s="66"/>
      <c r="EXK40" s="66"/>
      <c r="EXL40" s="66"/>
      <c r="EXM40" s="66"/>
      <c r="EXN40" s="66"/>
      <c r="EXO40" s="66"/>
      <c r="EXP40" s="66"/>
      <c r="EXQ40" s="66"/>
      <c r="EXR40" s="66"/>
      <c r="EXS40" s="66"/>
      <c r="EXT40" s="66"/>
      <c r="EXU40" s="66"/>
      <c r="EXV40" s="66"/>
      <c r="EXW40" s="66"/>
      <c r="EXX40" s="66"/>
      <c r="EXY40" s="66"/>
      <c r="EXZ40" s="66"/>
      <c r="EYA40" s="66"/>
      <c r="EYB40" s="66"/>
      <c r="EYC40" s="66"/>
      <c r="EYD40" s="66"/>
      <c r="EYE40" s="66"/>
      <c r="EYF40" s="66"/>
      <c r="EYG40" s="66"/>
      <c r="EYH40" s="66"/>
      <c r="EYI40" s="66"/>
      <c r="EYJ40" s="66"/>
      <c r="EYK40" s="66"/>
      <c r="EYL40" s="66"/>
      <c r="EYM40" s="66"/>
      <c r="EYN40" s="66"/>
      <c r="EYO40" s="66"/>
      <c r="EYP40" s="66"/>
      <c r="EYQ40" s="66"/>
      <c r="EYR40" s="66"/>
      <c r="EYS40" s="66"/>
      <c r="EYT40" s="66"/>
      <c r="EYU40" s="66"/>
      <c r="EYV40" s="66"/>
      <c r="EYW40" s="66"/>
      <c r="EYX40" s="66"/>
      <c r="EYY40" s="66"/>
      <c r="EYZ40" s="66"/>
      <c r="EZA40" s="66"/>
      <c r="EZB40" s="66"/>
      <c r="EZC40" s="66"/>
      <c r="EZD40" s="66"/>
      <c r="EZE40" s="66"/>
      <c r="EZF40" s="66"/>
      <c r="EZG40" s="66"/>
      <c r="EZH40" s="66"/>
      <c r="EZI40" s="66"/>
      <c r="EZJ40" s="66"/>
      <c r="EZK40" s="66"/>
      <c r="EZL40" s="66"/>
      <c r="EZM40" s="66"/>
      <c r="EZN40" s="66"/>
      <c r="EZO40" s="66"/>
      <c r="EZP40" s="66"/>
      <c r="EZQ40" s="66"/>
      <c r="EZR40" s="66"/>
      <c r="EZS40" s="66"/>
      <c r="EZT40" s="66"/>
      <c r="EZU40" s="66"/>
      <c r="EZV40" s="66"/>
      <c r="EZW40" s="66"/>
      <c r="EZX40" s="66"/>
      <c r="EZY40" s="66"/>
      <c r="EZZ40" s="66"/>
      <c r="FAA40" s="66"/>
      <c r="FAB40" s="66"/>
      <c r="FAC40" s="66"/>
      <c r="FAD40" s="66"/>
      <c r="FAE40" s="66"/>
      <c r="FAF40" s="66"/>
      <c r="FAG40" s="66"/>
      <c r="FAH40" s="66"/>
      <c r="FAI40" s="66"/>
      <c r="FAJ40" s="66"/>
      <c r="FAK40" s="66"/>
      <c r="FAL40" s="66"/>
      <c r="FAM40" s="66"/>
      <c r="FAN40" s="66"/>
      <c r="FAO40" s="66"/>
      <c r="FAP40" s="66"/>
      <c r="FAQ40" s="66"/>
      <c r="FAR40" s="66"/>
      <c r="FAS40" s="66"/>
      <c r="FAT40" s="66"/>
      <c r="FAU40" s="66"/>
      <c r="FAV40" s="66"/>
      <c r="FAW40" s="66"/>
      <c r="FAX40" s="66"/>
      <c r="FAY40" s="66"/>
      <c r="FAZ40" s="66"/>
      <c r="FBA40" s="66"/>
      <c r="FBB40" s="66"/>
      <c r="FBC40" s="66"/>
      <c r="FBD40" s="66"/>
      <c r="FBE40" s="66"/>
      <c r="FBF40" s="66"/>
      <c r="FBG40" s="66"/>
      <c r="FBH40" s="66"/>
      <c r="FBI40" s="66"/>
      <c r="FBJ40" s="66"/>
      <c r="FBK40" s="66"/>
      <c r="FBL40" s="66"/>
      <c r="FBM40" s="66"/>
      <c r="FBN40" s="66"/>
      <c r="FBO40" s="66"/>
      <c r="FBP40" s="66"/>
      <c r="FBQ40" s="66"/>
      <c r="FBR40" s="66"/>
      <c r="FBS40" s="66"/>
      <c r="FBT40" s="66"/>
      <c r="FBU40" s="66"/>
      <c r="FBV40" s="66"/>
      <c r="FBW40" s="66"/>
      <c r="FBX40" s="66"/>
      <c r="FBY40" s="66"/>
      <c r="FBZ40" s="66"/>
      <c r="FCA40" s="66"/>
      <c r="FCB40" s="66"/>
      <c r="FCC40" s="66"/>
      <c r="FCD40" s="66"/>
      <c r="FCE40" s="66"/>
      <c r="FCF40" s="66"/>
      <c r="FCG40" s="66"/>
      <c r="FCH40" s="66"/>
      <c r="FCI40" s="66"/>
      <c r="FCJ40" s="66"/>
      <c r="FCK40" s="66"/>
      <c r="FCL40" s="66"/>
      <c r="FCM40" s="66"/>
      <c r="FCN40" s="66"/>
      <c r="FCO40" s="66"/>
      <c r="FCP40" s="66"/>
      <c r="FCQ40" s="66"/>
      <c r="FCR40" s="66"/>
      <c r="FCS40" s="66"/>
      <c r="FCT40" s="66"/>
      <c r="FCU40" s="66"/>
      <c r="FCV40" s="66"/>
      <c r="FCW40" s="66"/>
      <c r="FCX40" s="66"/>
      <c r="FCY40" s="66"/>
      <c r="FCZ40" s="66"/>
      <c r="FDA40" s="66"/>
      <c r="FDB40" s="66"/>
      <c r="FDC40" s="66"/>
      <c r="FDD40" s="66"/>
      <c r="FDE40" s="66"/>
      <c r="FDF40" s="66"/>
      <c r="FDG40" s="66"/>
      <c r="FDH40" s="66"/>
      <c r="FDI40" s="66"/>
      <c r="FDJ40" s="66"/>
      <c r="FDK40" s="66"/>
      <c r="FDL40" s="66"/>
      <c r="FDM40" s="66"/>
      <c r="FDN40" s="66"/>
      <c r="FDO40" s="66"/>
      <c r="FDP40" s="66"/>
      <c r="FDQ40" s="66"/>
      <c r="FDR40" s="66"/>
      <c r="FDS40" s="66"/>
      <c r="FDT40" s="66"/>
      <c r="FDU40" s="66"/>
      <c r="FDV40" s="66"/>
      <c r="FDW40" s="66"/>
      <c r="FDX40" s="66"/>
      <c r="FDY40" s="66"/>
      <c r="FDZ40" s="66"/>
      <c r="FEA40" s="66"/>
      <c r="FEB40" s="66"/>
      <c r="FEC40" s="66"/>
      <c r="FED40" s="66"/>
      <c r="FEE40" s="66"/>
      <c r="FEF40" s="66"/>
      <c r="FEG40" s="66"/>
      <c r="FEH40" s="66"/>
      <c r="FEI40" s="66"/>
      <c r="FEJ40" s="66"/>
      <c r="FEK40" s="66"/>
      <c r="FEL40" s="66"/>
      <c r="FEM40" s="66"/>
      <c r="FEN40" s="66"/>
      <c r="FEO40" s="66"/>
      <c r="FEP40" s="66"/>
      <c r="FEQ40" s="66"/>
      <c r="FER40" s="66"/>
      <c r="FES40" s="66"/>
      <c r="FET40" s="66"/>
      <c r="FEU40" s="66"/>
      <c r="FEV40" s="66"/>
      <c r="FEW40" s="66"/>
      <c r="FEX40" s="66"/>
      <c r="FEY40" s="66"/>
      <c r="FEZ40" s="66"/>
      <c r="FFA40" s="66"/>
      <c r="FFB40" s="66"/>
      <c r="FFC40" s="66"/>
      <c r="FFD40" s="66"/>
      <c r="FFE40" s="66"/>
      <c r="FFF40" s="66"/>
      <c r="FFG40" s="66"/>
      <c r="FFH40" s="66"/>
      <c r="FFI40" s="66"/>
      <c r="FFJ40" s="66"/>
      <c r="FFK40" s="66"/>
      <c r="FFL40" s="66"/>
      <c r="FFM40" s="66"/>
      <c r="FFN40" s="66"/>
      <c r="FFO40" s="66"/>
      <c r="FFP40" s="66"/>
      <c r="FFQ40" s="66"/>
      <c r="FFR40" s="66"/>
      <c r="FFS40" s="66"/>
      <c r="FFT40" s="66"/>
      <c r="FFU40" s="66"/>
      <c r="FFV40" s="66"/>
      <c r="FFW40" s="66"/>
      <c r="FFX40" s="66"/>
      <c r="FFY40" s="66"/>
      <c r="FFZ40" s="66"/>
      <c r="FGA40" s="66"/>
      <c r="FGB40" s="66"/>
      <c r="FGC40" s="66"/>
      <c r="FGD40" s="66"/>
      <c r="FGE40" s="66"/>
      <c r="FGF40" s="66"/>
      <c r="FGG40" s="66"/>
      <c r="FGH40" s="66"/>
      <c r="FGI40" s="66"/>
      <c r="FGJ40" s="66"/>
      <c r="FGK40" s="66"/>
      <c r="FGL40" s="66"/>
      <c r="FGM40" s="66"/>
      <c r="FGN40" s="66"/>
      <c r="FGO40" s="66"/>
      <c r="FGP40" s="66"/>
      <c r="FGQ40" s="66"/>
      <c r="FGR40" s="66"/>
      <c r="FGS40" s="66"/>
      <c r="FGT40" s="66"/>
      <c r="FGU40" s="66"/>
      <c r="FGV40" s="66"/>
      <c r="FGW40" s="66"/>
      <c r="FGX40" s="66"/>
      <c r="FGY40" s="66"/>
      <c r="FGZ40" s="66"/>
      <c r="FHA40" s="66"/>
      <c r="FHB40" s="66"/>
      <c r="FHC40" s="66"/>
      <c r="FHD40" s="66"/>
      <c r="FHE40" s="66"/>
      <c r="FHF40" s="66"/>
      <c r="FHG40" s="66"/>
      <c r="FHH40" s="66"/>
      <c r="FHI40" s="66"/>
      <c r="FHJ40" s="66"/>
      <c r="FHK40" s="66"/>
      <c r="FHL40" s="66"/>
      <c r="FHM40" s="66"/>
      <c r="FHN40" s="66"/>
      <c r="FHO40" s="66"/>
      <c r="FHP40" s="66"/>
      <c r="FHQ40" s="66"/>
      <c r="FHR40" s="66"/>
      <c r="FHS40" s="66"/>
      <c r="FHT40" s="66"/>
      <c r="FHU40" s="66"/>
      <c r="FHV40" s="66"/>
      <c r="FHW40" s="66"/>
      <c r="FHX40" s="66"/>
      <c r="FHY40" s="66"/>
      <c r="FHZ40" s="66"/>
      <c r="FIA40" s="66"/>
      <c r="FIB40" s="66"/>
      <c r="FIC40" s="66"/>
      <c r="FID40" s="66"/>
      <c r="FIE40" s="66"/>
      <c r="FIF40" s="66"/>
      <c r="FIG40" s="66"/>
      <c r="FIH40" s="66"/>
      <c r="FII40" s="66"/>
      <c r="FIJ40" s="66"/>
      <c r="FIK40" s="66"/>
      <c r="FIL40" s="66"/>
      <c r="FIM40" s="66"/>
      <c r="FIN40" s="66"/>
      <c r="FIO40" s="66"/>
      <c r="FIP40" s="66"/>
      <c r="FIQ40" s="66"/>
      <c r="FIR40" s="66"/>
      <c r="FIS40" s="66"/>
      <c r="FIT40" s="66"/>
      <c r="FIU40" s="66"/>
      <c r="FIV40" s="66"/>
      <c r="FIW40" s="66"/>
      <c r="FIX40" s="66"/>
      <c r="FIY40" s="66"/>
      <c r="FIZ40" s="66"/>
      <c r="FJA40" s="66"/>
      <c r="FJB40" s="66"/>
      <c r="FJC40" s="66"/>
      <c r="FJD40" s="66"/>
      <c r="FJE40" s="66"/>
      <c r="FJF40" s="66"/>
      <c r="FJG40" s="66"/>
      <c r="FJH40" s="66"/>
      <c r="FJI40" s="66"/>
      <c r="FJJ40" s="66"/>
      <c r="FJK40" s="66"/>
      <c r="FJL40" s="66"/>
      <c r="FJM40" s="66"/>
      <c r="FJN40" s="66"/>
      <c r="FJO40" s="66"/>
      <c r="FJP40" s="66"/>
      <c r="FJQ40" s="66"/>
      <c r="FJR40" s="66"/>
      <c r="FJS40" s="66"/>
      <c r="FJT40" s="66"/>
      <c r="FJU40" s="66"/>
      <c r="FJV40" s="66"/>
      <c r="FJW40" s="66"/>
      <c r="FJX40" s="66"/>
      <c r="FJY40" s="66"/>
      <c r="FJZ40" s="66"/>
      <c r="FKA40" s="66"/>
      <c r="FKB40" s="66"/>
      <c r="FKC40" s="66"/>
      <c r="FKD40" s="66"/>
      <c r="FKE40" s="66"/>
      <c r="FKF40" s="66"/>
      <c r="FKG40" s="66"/>
      <c r="FKH40" s="66"/>
      <c r="FKI40" s="66"/>
      <c r="FKJ40" s="66"/>
      <c r="FKK40" s="66"/>
      <c r="FKL40" s="66"/>
      <c r="FKM40" s="66"/>
      <c r="FKN40" s="66"/>
      <c r="FKO40" s="66"/>
      <c r="FKP40" s="66"/>
      <c r="FKQ40" s="66"/>
      <c r="FKR40" s="66"/>
      <c r="FKS40" s="66"/>
      <c r="FKT40" s="66"/>
      <c r="FKU40" s="66"/>
      <c r="FKV40" s="66"/>
      <c r="FKW40" s="66"/>
      <c r="FKX40" s="66"/>
      <c r="FKY40" s="66"/>
      <c r="FKZ40" s="66"/>
      <c r="FLA40" s="66"/>
      <c r="FLB40" s="66"/>
      <c r="FLC40" s="66"/>
      <c r="FLD40" s="66"/>
      <c r="FLE40" s="66"/>
      <c r="FLF40" s="66"/>
      <c r="FLG40" s="66"/>
      <c r="FLH40" s="66"/>
      <c r="FLI40" s="66"/>
      <c r="FLJ40" s="66"/>
      <c r="FLK40" s="66"/>
      <c r="FLL40" s="66"/>
      <c r="FLM40" s="66"/>
      <c r="FLN40" s="66"/>
      <c r="FLO40" s="66"/>
      <c r="FLP40" s="66"/>
      <c r="FLQ40" s="66"/>
      <c r="FLR40" s="66"/>
      <c r="FLS40" s="66"/>
      <c r="FLT40" s="66"/>
      <c r="FLU40" s="66"/>
      <c r="FLV40" s="66"/>
      <c r="FLW40" s="66"/>
      <c r="FLX40" s="66"/>
      <c r="FLY40" s="66"/>
      <c r="FLZ40" s="66"/>
      <c r="FMA40" s="66"/>
      <c r="FMB40" s="66"/>
      <c r="FMC40" s="66"/>
      <c r="FMD40" s="66"/>
      <c r="FME40" s="66"/>
      <c r="FMF40" s="66"/>
      <c r="FMG40" s="66"/>
      <c r="FMH40" s="66"/>
      <c r="FMI40" s="66"/>
      <c r="FMJ40" s="66"/>
      <c r="FMK40" s="66"/>
      <c r="FML40" s="66"/>
      <c r="FMM40" s="66"/>
      <c r="FMN40" s="66"/>
      <c r="FMO40" s="66"/>
      <c r="FMP40" s="66"/>
      <c r="FMQ40" s="66"/>
      <c r="FMR40" s="66"/>
      <c r="FMS40" s="66"/>
      <c r="FMT40" s="66"/>
      <c r="FMU40" s="66"/>
      <c r="FMV40" s="66"/>
      <c r="FMW40" s="66"/>
      <c r="FMX40" s="66"/>
      <c r="FMY40" s="66"/>
      <c r="FMZ40" s="66"/>
      <c r="FNA40" s="66"/>
      <c r="FNB40" s="66"/>
      <c r="FNC40" s="66"/>
      <c r="FND40" s="66"/>
      <c r="FNE40" s="66"/>
      <c r="FNF40" s="66"/>
      <c r="FNG40" s="66"/>
      <c r="FNH40" s="66"/>
      <c r="FNI40" s="66"/>
      <c r="FNJ40" s="66"/>
      <c r="FNK40" s="66"/>
      <c r="FNL40" s="66"/>
      <c r="FNM40" s="66"/>
      <c r="FNN40" s="66"/>
      <c r="FNO40" s="66"/>
      <c r="FNP40" s="66"/>
      <c r="FNQ40" s="66"/>
      <c r="FNR40" s="66"/>
      <c r="FNS40" s="66"/>
      <c r="FNT40" s="66"/>
      <c r="FNU40" s="66"/>
      <c r="FNV40" s="66"/>
      <c r="FNW40" s="66"/>
      <c r="FNX40" s="66"/>
      <c r="FNY40" s="66"/>
      <c r="FNZ40" s="66"/>
      <c r="FOA40" s="66"/>
      <c r="FOB40" s="66"/>
      <c r="FOC40" s="66"/>
      <c r="FOD40" s="66"/>
      <c r="FOE40" s="66"/>
      <c r="FOF40" s="66"/>
      <c r="FOG40" s="66"/>
      <c r="FOH40" s="66"/>
      <c r="FOI40" s="66"/>
      <c r="FOJ40" s="66"/>
      <c r="FOK40" s="66"/>
      <c r="FOL40" s="66"/>
      <c r="FOM40" s="66"/>
      <c r="FON40" s="66"/>
      <c r="FOO40" s="66"/>
      <c r="FOP40" s="66"/>
      <c r="FOQ40" s="66"/>
      <c r="FOR40" s="66"/>
      <c r="FOS40" s="66"/>
      <c r="FOT40" s="66"/>
      <c r="FOU40" s="66"/>
      <c r="FOV40" s="66"/>
      <c r="FOW40" s="66"/>
      <c r="FOX40" s="66"/>
      <c r="FOY40" s="66"/>
      <c r="FOZ40" s="66"/>
      <c r="FPA40" s="66"/>
      <c r="FPB40" s="66"/>
      <c r="FPC40" s="66"/>
      <c r="FPD40" s="66"/>
      <c r="FPE40" s="66"/>
      <c r="FPF40" s="66"/>
      <c r="FPG40" s="66"/>
      <c r="FPH40" s="66"/>
      <c r="FPI40" s="66"/>
      <c r="FPJ40" s="66"/>
      <c r="FPK40" s="66"/>
      <c r="FPL40" s="66"/>
      <c r="FPM40" s="66"/>
      <c r="FPN40" s="66"/>
      <c r="FPO40" s="66"/>
      <c r="FPP40" s="66"/>
      <c r="FPQ40" s="66"/>
      <c r="FPR40" s="66"/>
      <c r="FPS40" s="66"/>
      <c r="FPT40" s="66"/>
      <c r="FPU40" s="66"/>
      <c r="FPV40" s="66"/>
      <c r="FPW40" s="66"/>
      <c r="FPX40" s="66"/>
      <c r="FPY40" s="66"/>
      <c r="FPZ40" s="66"/>
      <c r="FQA40" s="66"/>
      <c r="FQB40" s="66"/>
      <c r="FQC40" s="66"/>
      <c r="FQD40" s="66"/>
      <c r="FQE40" s="66"/>
      <c r="FQF40" s="66"/>
      <c r="FQG40" s="66"/>
      <c r="FQH40" s="66"/>
      <c r="FQI40" s="66"/>
      <c r="FQJ40" s="66"/>
      <c r="FQK40" s="66"/>
      <c r="FQL40" s="66"/>
      <c r="FQM40" s="66"/>
      <c r="FQN40" s="66"/>
      <c r="FQO40" s="66"/>
      <c r="FQP40" s="66"/>
      <c r="FQQ40" s="66"/>
      <c r="FQR40" s="66"/>
      <c r="FQS40" s="66"/>
      <c r="FQT40" s="66"/>
      <c r="FQU40" s="66"/>
      <c r="FQV40" s="66"/>
      <c r="FQW40" s="66"/>
      <c r="FQX40" s="66"/>
      <c r="FQY40" s="66"/>
      <c r="FQZ40" s="66"/>
      <c r="FRA40" s="66"/>
      <c r="FRB40" s="66"/>
      <c r="FRC40" s="66"/>
      <c r="FRD40" s="66"/>
      <c r="FRE40" s="66"/>
      <c r="FRF40" s="66"/>
      <c r="FRG40" s="66"/>
      <c r="FRH40" s="66"/>
      <c r="FRI40" s="66"/>
      <c r="FRJ40" s="66"/>
      <c r="FRK40" s="66"/>
      <c r="FRL40" s="66"/>
      <c r="FRM40" s="66"/>
      <c r="FRN40" s="66"/>
      <c r="FRO40" s="66"/>
      <c r="FRP40" s="66"/>
      <c r="FRQ40" s="66"/>
      <c r="FRR40" s="66"/>
      <c r="FRS40" s="66"/>
      <c r="FRT40" s="66"/>
      <c r="FRU40" s="66"/>
      <c r="FRV40" s="66"/>
      <c r="FRW40" s="66"/>
      <c r="FRX40" s="66"/>
      <c r="FRY40" s="66"/>
      <c r="FRZ40" s="66"/>
      <c r="FSA40" s="66"/>
      <c r="FSB40" s="66"/>
      <c r="FSC40" s="66"/>
      <c r="FSD40" s="66"/>
      <c r="FSE40" s="66"/>
      <c r="FSF40" s="66"/>
      <c r="FSG40" s="66"/>
      <c r="FSH40" s="66"/>
      <c r="FSI40" s="66"/>
      <c r="FSJ40" s="66"/>
      <c r="FSK40" s="66"/>
      <c r="FSL40" s="66"/>
      <c r="FSM40" s="66"/>
      <c r="FSN40" s="66"/>
      <c r="FSO40" s="66"/>
      <c r="FSP40" s="66"/>
      <c r="FSQ40" s="66"/>
      <c r="FSR40" s="66"/>
      <c r="FSS40" s="66"/>
      <c r="FST40" s="66"/>
      <c r="FSU40" s="66"/>
      <c r="FSV40" s="66"/>
      <c r="FSW40" s="66"/>
      <c r="FSX40" s="66"/>
      <c r="FSY40" s="66"/>
      <c r="FSZ40" s="66"/>
      <c r="FTA40" s="66"/>
      <c r="FTB40" s="66"/>
      <c r="FTC40" s="66"/>
      <c r="FTD40" s="66"/>
      <c r="FTE40" s="66"/>
      <c r="FTF40" s="66"/>
      <c r="FTG40" s="66"/>
      <c r="FTH40" s="66"/>
      <c r="FTI40" s="66"/>
      <c r="FTJ40" s="66"/>
      <c r="FTK40" s="66"/>
      <c r="FTL40" s="66"/>
      <c r="FTM40" s="66"/>
      <c r="FTN40" s="66"/>
      <c r="FTO40" s="66"/>
      <c r="FTP40" s="66"/>
      <c r="FTQ40" s="66"/>
      <c r="FTR40" s="66"/>
      <c r="FTS40" s="66"/>
      <c r="FTT40" s="66"/>
      <c r="FTU40" s="66"/>
      <c r="FTV40" s="66"/>
      <c r="FTW40" s="66"/>
      <c r="FTX40" s="66"/>
      <c r="FTY40" s="66"/>
      <c r="FTZ40" s="66"/>
      <c r="FUA40" s="66"/>
      <c r="FUB40" s="66"/>
      <c r="FUC40" s="66"/>
      <c r="FUD40" s="66"/>
      <c r="FUE40" s="66"/>
      <c r="FUF40" s="66"/>
      <c r="FUG40" s="66"/>
      <c r="FUH40" s="66"/>
      <c r="FUI40" s="66"/>
      <c r="FUJ40" s="66"/>
      <c r="FUK40" s="66"/>
      <c r="FUL40" s="66"/>
      <c r="FUM40" s="66"/>
      <c r="FUN40" s="66"/>
      <c r="FUO40" s="66"/>
      <c r="FUP40" s="66"/>
      <c r="FUQ40" s="66"/>
      <c r="FUR40" s="66"/>
      <c r="FUS40" s="66"/>
      <c r="FUT40" s="66"/>
      <c r="FUU40" s="66"/>
      <c r="FUV40" s="66"/>
      <c r="FUW40" s="66"/>
      <c r="FUX40" s="66"/>
      <c r="FUY40" s="66"/>
      <c r="FUZ40" s="66"/>
      <c r="FVA40" s="66"/>
      <c r="FVB40" s="66"/>
      <c r="FVC40" s="66"/>
      <c r="FVD40" s="66"/>
      <c r="FVE40" s="66"/>
      <c r="FVF40" s="66"/>
      <c r="FVG40" s="66"/>
      <c r="FVH40" s="66"/>
      <c r="FVI40" s="66"/>
      <c r="FVJ40" s="66"/>
      <c r="FVK40" s="66"/>
      <c r="FVL40" s="66"/>
      <c r="FVM40" s="66"/>
      <c r="FVN40" s="66"/>
      <c r="FVO40" s="66"/>
      <c r="FVP40" s="66"/>
      <c r="FVQ40" s="66"/>
      <c r="FVR40" s="66"/>
      <c r="FVS40" s="66"/>
      <c r="FVT40" s="66"/>
      <c r="FVU40" s="66"/>
      <c r="FVV40" s="66"/>
      <c r="FVW40" s="66"/>
      <c r="FVX40" s="66"/>
      <c r="FVY40" s="66"/>
      <c r="FVZ40" s="66"/>
      <c r="FWA40" s="66"/>
      <c r="FWB40" s="66"/>
      <c r="FWC40" s="66"/>
      <c r="FWD40" s="66"/>
      <c r="FWE40" s="66"/>
      <c r="FWF40" s="66"/>
      <c r="FWG40" s="66"/>
      <c r="FWH40" s="66"/>
      <c r="FWI40" s="66"/>
      <c r="FWJ40" s="66"/>
      <c r="FWK40" s="66"/>
      <c r="FWL40" s="66"/>
      <c r="FWM40" s="66"/>
      <c r="FWN40" s="66"/>
      <c r="FWO40" s="66"/>
      <c r="FWP40" s="66"/>
      <c r="FWQ40" s="66"/>
      <c r="FWR40" s="66"/>
      <c r="FWS40" s="66"/>
      <c r="FWT40" s="66"/>
      <c r="FWU40" s="66"/>
      <c r="FWV40" s="66"/>
      <c r="FWW40" s="66"/>
      <c r="FWX40" s="66"/>
      <c r="FWY40" s="66"/>
      <c r="FWZ40" s="66"/>
      <c r="FXA40" s="66"/>
      <c r="FXB40" s="66"/>
      <c r="FXC40" s="66"/>
      <c r="FXD40" s="66"/>
      <c r="FXE40" s="66"/>
      <c r="FXF40" s="66"/>
      <c r="FXG40" s="66"/>
      <c r="FXH40" s="66"/>
      <c r="FXI40" s="66"/>
      <c r="FXJ40" s="66"/>
      <c r="FXK40" s="66"/>
      <c r="FXL40" s="66"/>
      <c r="FXM40" s="66"/>
      <c r="FXN40" s="66"/>
      <c r="FXO40" s="66"/>
      <c r="FXP40" s="66"/>
      <c r="FXQ40" s="66"/>
      <c r="FXR40" s="66"/>
      <c r="FXS40" s="66"/>
      <c r="FXT40" s="66"/>
      <c r="FXU40" s="66"/>
      <c r="FXV40" s="66"/>
      <c r="FXW40" s="66"/>
      <c r="FXX40" s="66"/>
      <c r="FXY40" s="66"/>
      <c r="FXZ40" s="66"/>
      <c r="FYA40" s="66"/>
      <c r="FYB40" s="66"/>
      <c r="FYC40" s="66"/>
      <c r="FYD40" s="66"/>
      <c r="FYE40" s="66"/>
      <c r="FYF40" s="66"/>
      <c r="FYG40" s="66"/>
      <c r="FYH40" s="66"/>
      <c r="FYI40" s="66"/>
      <c r="FYJ40" s="66"/>
      <c r="FYK40" s="66"/>
      <c r="FYL40" s="66"/>
      <c r="FYM40" s="66"/>
      <c r="FYN40" s="66"/>
      <c r="FYO40" s="66"/>
      <c r="FYP40" s="66"/>
      <c r="FYQ40" s="66"/>
      <c r="FYR40" s="66"/>
      <c r="FYS40" s="66"/>
      <c r="FYT40" s="66"/>
      <c r="FYU40" s="66"/>
      <c r="FYV40" s="66"/>
      <c r="FYW40" s="66"/>
      <c r="FYX40" s="66"/>
      <c r="FYY40" s="66"/>
      <c r="FYZ40" s="66"/>
      <c r="FZA40" s="66"/>
      <c r="FZB40" s="66"/>
      <c r="FZC40" s="66"/>
      <c r="FZD40" s="66"/>
      <c r="FZE40" s="66"/>
      <c r="FZF40" s="66"/>
      <c r="FZG40" s="66"/>
      <c r="FZH40" s="66"/>
      <c r="FZI40" s="66"/>
      <c r="FZJ40" s="66"/>
      <c r="FZK40" s="66"/>
      <c r="FZL40" s="66"/>
      <c r="FZM40" s="66"/>
      <c r="FZN40" s="66"/>
      <c r="FZO40" s="66"/>
      <c r="FZP40" s="66"/>
      <c r="FZQ40" s="66"/>
      <c r="FZR40" s="66"/>
      <c r="FZS40" s="66"/>
      <c r="FZT40" s="66"/>
      <c r="FZU40" s="66"/>
      <c r="FZV40" s="66"/>
      <c r="FZW40" s="66"/>
      <c r="FZX40" s="66"/>
      <c r="FZY40" s="66"/>
      <c r="FZZ40" s="66"/>
      <c r="GAA40" s="66"/>
      <c r="GAB40" s="66"/>
      <c r="GAC40" s="66"/>
      <c r="GAD40" s="66"/>
      <c r="GAE40" s="66"/>
      <c r="GAF40" s="66"/>
      <c r="GAG40" s="66"/>
      <c r="GAH40" s="66"/>
      <c r="GAI40" s="66"/>
      <c r="GAJ40" s="66"/>
      <c r="GAK40" s="66"/>
      <c r="GAL40" s="66"/>
      <c r="GAM40" s="66"/>
      <c r="GAN40" s="66"/>
      <c r="GAO40" s="66"/>
      <c r="GAP40" s="66"/>
      <c r="GAQ40" s="66"/>
      <c r="GAR40" s="66"/>
      <c r="GAS40" s="66"/>
      <c r="GAT40" s="66"/>
      <c r="GAU40" s="66"/>
      <c r="GAV40" s="66"/>
      <c r="GAW40" s="66"/>
      <c r="GAX40" s="66"/>
      <c r="GAY40" s="66"/>
      <c r="GAZ40" s="66"/>
      <c r="GBA40" s="66"/>
      <c r="GBB40" s="66"/>
      <c r="GBC40" s="66"/>
      <c r="GBD40" s="66"/>
      <c r="GBE40" s="66"/>
      <c r="GBF40" s="66"/>
      <c r="GBG40" s="66"/>
      <c r="GBH40" s="66"/>
      <c r="GBI40" s="66"/>
      <c r="GBJ40" s="66"/>
      <c r="GBK40" s="66"/>
      <c r="GBL40" s="66"/>
      <c r="GBM40" s="66"/>
      <c r="GBN40" s="66"/>
      <c r="GBO40" s="66"/>
      <c r="GBP40" s="66"/>
      <c r="GBQ40" s="66"/>
      <c r="GBR40" s="66"/>
      <c r="GBS40" s="66"/>
      <c r="GBT40" s="66"/>
      <c r="GBU40" s="66"/>
      <c r="GBV40" s="66"/>
      <c r="GBW40" s="66"/>
      <c r="GBX40" s="66"/>
      <c r="GBY40" s="66"/>
      <c r="GBZ40" s="66"/>
      <c r="GCA40" s="66"/>
      <c r="GCB40" s="66"/>
      <c r="GCC40" s="66"/>
      <c r="GCD40" s="66"/>
      <c r="GCE40" s="66"/>
      <c r="GCF40" s="66"/>
      <c r="GCG40" s="66"/>
      <c r="GCH40" s="66"/>
      <c r="GCI40" s="66"/>
      <c r="GCJ40" s="66"/>
      <c r="GCK40" s="66"/>
      <c r="GCL40" s="66"/>
      <c r="GCM40" s="66"/>
      <c r="GCN40" s="66"/>
      <c r="GCO40" s="66"/>
      <c r="GCP40" s="66"/>
      <c r="GCQ40" s="66"/>
      <c r="GCR40" s="66"/>
      <c r="GCS40" s="66"/>
      <c r="GCT40" s="66"/>
      <c r="GCU40" s="66"/>
      <c r="GCV40" s="66"/>
      <c r="GCW40" s="66"/>
      <c r="GCX40" s="66"/>
      <c r="GCY40" s="66"/>
      <c r="GCZ40" s="66"/>
      <c r="GDA40" s="66"/>
      <c r="GDB40" s="66"/>
      <c r="GDC40" s="66"/>
      <c r="GDD40" s="66"/>
      <c r="GDE40" s="66"/>
      <c r="GDF40" s="66"/>
      <c r="GDG40" s="66"/>
      <c r="GDH40" s="66"/>
      <c r="GDI40" s="66"/>
      <c r="GDJ40" s="66"/>
      <c r="GDK40" s="66"/>
      <c r="GDL40" s="66"/>
      <c r="GDM40" s="66"/>
      <c r="GDN40" s="66"/>
      <c r="GDO40" s="66"/>
      <c r="GDP40" s="66"/>
      <c r="GDQ40" s="66"/>
      <c r="GDR40" s="66"/>
      <c r="GDS40" s="66"/>
      <c r="GDT40" s="66"/>
      <c r="GDU40" s="66"/>
      <c r="GDV40" s="66"/>
      <c r="GDW40" s="66"/>
      <c r="GDX40" s="66"/>
      <c r="GDY40" s="66"/>
      <c r="GDZ40" s="66"/>
      <c r="GEA40" s="66"/>
      <c r="GEB40" s="66"/>
      <c r="GEC40" s="66"/>
      <c r="GED40" s="66"/>
      <c r="GEE40" s="66"/>
      <c r="GEF40" s="66"/>
      <c r="GEG40" s="66"/>
      <c r="GEH40" s="66"/>
      <c r="GEI40" s="66"/>
      <c r="GEJ40" s="66"/>
      <c r="GEK40" s="66"/>
      <c r="GEL40" s="66"/>
      <c r="GEM40" s="66"/>
      <c r="GEN40" s="66"/>
      <c r="GEO40" s="66"/>
      <c r="GEP40" s="66"/>
      <c r="GEQ40" s="66"/>
      <c r="GER40" s="66"/>
      <c r="GES40" s="66"/>
      <c r="GET40" s="66"/>
      <c r="GEU40" s="66"/>
      <c r="GEV40" s="66"/>
      <c r="GEW40" s="66"/>
      <c r="GEX40" s="66"/>
      <c r="GEY40" s="66"/>
      <c r="GEZ40" s="66"/>
      <c r="GFA40" s="66"/>
      <c r="GFB40" s="66"/>
      <c r="GFC40" s="66"/>
      <c r="GFD40" s="66"/>
      <c r="GFE40" s="66"/>
      <c r="GFF40" s="66"/>
      <c r="GFG40" s="66"/>
      <c r="GFH40" s="66"/>
      <c r="GFI40" s="66"/>
      <c r="GFJ40" s="66"/>
      <c r="GFK40" s="66"/>
      <c r="GFL40" s="66"/>
      <c r="GFM40" s="66"/>
      <c r="GFN40" s="66"/>
      <c r="GFO40" s="66"/>
      <c r="GFP40" s="66"/>
      <c r="GFQ40" s="66"/>
      <c r="GFR40" s="66"/>
      <c r="GFS40" s="66"/>
      <c r="GFT40" s="66"/>
      <c r="GFU40" s="66"/>
      <c r="GFV40" s="66"/>
      <c r="GFW40" s="66"/>
      <c r="GFX40" s="66"/>
      <c r="GFY40" s="66"/>
      <c r="GFZ40" s="66"/>
      <c r="GGA40" s="66"/>
      <c r="GGB40" s="66"/>
      <c r="GGC40" s="66"/>
      <c r="GGD40" s="66"/>
      <c r="GGE40" s="66"/>
      <c r="GGF40" s="66"/>
      <c r="GGG40" s="66"/>
      <c r="GGH40" s="66"/>
      <c r="GGI40" s="66"/>
      <c r="GGJ40" s="66"/>
      <c r="GGK40" s="66"/>
      <c r="GGL40" s="66"/>
      <c r="GGM40" s="66"/>
      <c r="GGN40" s="66"/>
      <c r="GGO40" s="66"/>
      <c r="GGP40" s="66"/>
      <c r="GGQ40" s="66"/>
      <c r="GGR40" s="66"/>
      <c r="GGS40" s="66"/>
      <c r="GGT40" s="66"/>
      <c r="GGU40" s="66"/>
      <c r="GGV40" s="66"/>
      <c r="GGW40" s="66"/>
      <c r="GGX40" s="66"/>
      <c r="GGY40" s="66"/>
      <c r="GGZ40" s="66"/>
      <c r="GHA40" s="66"/>
      <c r="GHB40" s="66"/>
      <c r="GHC40" s="66"/>
      <c r="GHD40" s="66"/>
      <c r="GHE40" s="66"/>
      <c r="GHF40" s="66"/>
      <c r="GHG40" s="66"/>
      <c r="GHH40" s="66"/>
      <c r="GHI40" s="66"/>
      <c r="GHJ40" s="66"/>
      <c r="GHK40" s="66"/>
      <c r="GHL40" s="66"/>
      <c r="GHM40" s="66"/>
      <c r="GHN40" s="66"/>
      <c r="GHO40" s="66"/>
      <c r="GHP40" s="66"/>
      <c r="GHQ40" s="66"/>
      <c r="GHR40" s="66"/>
      <c r="GHS40" s="66"/>
      <c r="GHT40" s="66"/>
      <c r="GHU40" s="66"/>
      <c r="GHV40" s="66"/>
      <c r="GHW40" s="66"/>
      <c r="GHX40" s="66"/>
      <c r="GHY40" s="66"/>
      <c r="GHZ40" s="66"/>
      <c r="GIA40" s="66"/>
      <c r="GIB40" s="66"/>
      <c r="GIC40" s="66"/>
      <c r="GID40" s="66"/>
      <c r="GIE40" s="66"/>
      <c r="GIF40" s="66"/>
      <c r="GIG40" s="66"/>
      <c r="GIH40" s="66"/>
      <c r="GII40" s="66"/>
      <c r="GIJ40" s="66"/>
      <c r="GIK40" s="66"/>
      <c r="GIL40" s="66"/>
      <c r="GIM40" s="66"/>
      <c r="GIN40" s="66"/>
      <c r="GIO40" s="66"/>
      <c r="GIP40" s="66"/>
      <c r="GIQ40" s="66"/>
      <c r="GIR40" s="66"/>
      <c r="GIS40" s="66"/>
      <c r="GIT40" s="66"/>
      <c r="GIU40" s="66"/>
      <c r="GIV40" s="66"/>
      <c r="GIW40" s="66"/>
      <c r="GIX40" s="66"/>
      <c r="GIY40" s="66"/>
      <c r="GIZ40" s="66"/>
      <c r="GJA40" s="66"/>
      <c r="GJB40" s="66"/>
      <c r="GJC40" s="66"/>
      <c r="GJD40" s="66"/>
      <c r="GJE40" s="66"/>
      <c r="GJF40" s="66"/>
      <c r="GJG40" s="66"/>
      <c r="GJH40" s="66"/>
      <c r="GJI40" s="66"/>
      <c r="GJJ40" s="66"/>
      <c r="GJK40" s="66"/>
      <c r="GJL40" s="66"/>
      <c r="GJM40" s="66"/>
      <c r="GJN40" s="66"/>
      <c r="GJO40" s="66"/>
      <c r="GJP40" s="66"/>
      <c r="GJQ40" s="66"/>
      <c r="GJR40" s="66"/>
      <c r="GJS40" s="66"/>
      <c r="GJT40" s="66"/>
      <c r="GJU40" s="66"/>
      <c r="GJV40" s="66"/>
      <c r="GJW40" s="66"/>
      <c r="GJX40" s="66"/>
      <c r="GJY40" s="66"/>
      <c r="GJZ40" s="66"/>
      <c r="GKA40" s="66"/>
      <c r="GKB40" s="66"/>
      <c r="GKC40" s="66"/>
      <c r="GKD40" s="66"/>
      <c r="GKE40" s="66"/>
      <c r="GKF40" s="66"/>
      <c r="GKG40" s="66"/>
      <c r="GKH40" s="66"/>
      <c r="GKI40" s="66"/>
      <c r="GKJ40" s="66"/>
      <c r="GKK40" s="66"/>
      <c r="GKL40" s="66"/>
      <c r="GKM40" s="66"/>
      <c r="GKN40" s="66"/>
      <c r="GKO40" s="66"/>
      <c r="GKP40" s="66"/>
      <c r="GKQ40" s="66"/>
      <c r="GKR40" s="66"/>
      <c r="GKS40" s="66"/>
      <c r="GKT40" s="66"/>
      <c r="GKU40" s="66"/>
      <c r="GKV40" s="66"/>
      <c r="GKW40" s="66"/>
      <c r="GKX40" s="66"/>
      <c r="GKY40" s="66"/>
      <c r="GKZ40" s="66"/>
      <c r="GLA40" s="66"/>
      <c r="GLB40" s="66"/>
      <c r="GLC40" s="66"/>
      <c r="GLD40" s="66"/>
      <c r="GLE40" s="66"/>
      <c r="GLF40" s="66"/>
      <c r="GLG40" s="66"/>
      <c r="GLH40" s="66"/>
      <c r="GLI40" s="66"/>
      <c r="GLJ40" s="66"/>
      <c r="GLK40" s="66"/>
      <c r="GLL40" s="66"/>
      <c r="GLM40" s="66"/>
      <c r="GLN40" s="66"/>
      <c r="GLO40" s="66"/>
      <c r="GLP40" s="66"/>
      <c r="GLQ40" s="66"/>
      <c r="GLR40" s="66"/>
      <c r="GLS40" s="66"/>
      <c r="GLT40" s="66"/>
      <c r="GLU40" s="66"/>
      <c r="GLV40" s="66"/>
      <c r="GLW40" s="66"/>
      <c r="GLX40" s="66"/>
      <c r="GLY40" s="66"/>
      <c r="GLZ40" s="66"/>
      <c r="GMA40" s="66"/>
      <c r="GMB40" s="66"/>
      <c r="GMC40" s="66"/>
      <c r="GMD40" s="66"/>
      <c r="GME40" s="66"/>
      <c r="GMF40" s="66"/>
      <c r="GMG40" s="66"/>
      <c r="GMH40" s="66"/>
      <c r="GMI40" s="66"/>
      <c r="GMJ40" s="66"/>
      <c r="GMK40" s="66"/>
      <c r="GML40" s="66"/>
      <c r="GMM40" s="66"/>
      <c r="GMN40" s="66"/>
      <c r="GMO40" s="66"/>
      <c r="GMP40" s="66"/>
      <c r="GMQ40" s="66"/>
      <c r="GMR40" s="66"/>
      <c r="GMS40" s="66"/>
      <c r="GMT40" s="66"/>
      <c r="GMU40" s="66"/>
      <c r="GMV40" s="66"/>
      <c r="GMW40" s="66"/>
      <c r="GMX40" s="66"/>
      <c r="GMY40" s="66"/>
      <c r="GMZ40" s="66"/>
      <c r="GNA40" s="66"/>
      <c r="GNB40" s="66"/>
      <c r="GNC40" s="66"/>
      <c r="GND40" s="66"/>
      <c r="GNE40" s="66"/>
      <c r="GNF40" s="66"/>
      <c r="GNG40" s="66"/>
      <c r="GNH40" s="66"/>
      <c r="GNI40" s="66"/>
      <c r="GNJ40" s="66"/>
      <c r="GNK40" s="66"/>
      <c r="GNL40" s="66"/>
      <c r="GNM40" s="66"/>
      <c r="GNN40" s="66"/>
      <c r="GNO40" s="66"/>
      <c r="GNP40" s="66"/>
      <c r="GNQ40" s="66"/>
      <c r="GNR40" s="66"/>
      <c r="GNS40" s="66"/>
      <c r="GNT40" s="66"/>
      <c r="GNU40" s="66"/>
      <c r="GNV40" s="66"/>
      <c r="GNW40" s="66"/>
      <c r="GNX40" s="66"/>
      <c r="GNY40" s="66"/>
      <c r="GNZ40" s="66"/>
      <c r="GOA40" s="66"/>
      <c r="GOB40" s="66"/>
      <c r="GOC40" s="66"/>
      <c r="GOD40" s="66"/>
      <c r="GOE40" s="66"/>
      <c r="GOF40" s="66"/>
      <c r="GOG40" s="66"/>
      <c r="GOH40" s="66"/>
      <c r="GOI40" s="66"/>
      <c r="GOJ40" s="66"/>
      <c r="GOK40" s="66"/>
      <c r="GOL40" s="66"/>
      <c r="GOM40" s="66"/>
      <c r="GON40" s="66"/>
      <c r="GOO40" s="66"/>
      <c r="GOP40" s="66"/>
      <c r="GOQ40" s="66"/>
      <c r="GOR40" s="66"/>
      <c r="GOS40" s="66"/>
      <c r="GOT40" s="66"/>
      <c r="GOU40" s="66"/>
      <c r="GOV40" s="66"/>
      <c r="GOW40" s="66"/>
      <c r="GOX40" s="66"/>
      <c r="GOY40" s="66"/>
      <c r="GOZ40" s="66"/>
      <c r="GPA40" s="66"/>
      <c r="GPB40" s="66"/>
      <c r="GPC40" s="66"/>
      <c r="GPD40" s="66"/>
      <c r="GPE40" s="66"/>
      <c r="GPF40" s="66"/>
      <c r="GPG40" s="66"/>
      <c r="GPH40" s="66"/>
      <c r="GPI40" s="66"/>
      <c r="GPJ40" s="66"/>
      <c r="GPK40" s="66"/>
      <c r="GPL40" s="66"/>
      <c r="GPM40" s="66"/>
      <c r="GPN40" s="66"/>
      <c r="GPO40" s="66"/>
      <c r="GPP40" s="66"/>
      <c r="GPQ40" s="66"/>
      <c r="GPR40" s="66"/>
      <c r="GPS40" s="66"/>
      <c r="GPT40" s="66"/>
      <c r="GPU40" s="66"/>
      <c r="GPV40" s="66"/>
      <c r="GPW40" s="66"/>
      <c r="GPX40" s="66"/>
      <c r="GPY40" s="66"/>
      <c r="GPZ40" s="66"/>
      <c r="GQA40" s="66"/>
      <c r="GQB40" s="66"/>
      <c r="GQC40" s="66"/>
      <c r="GQD40" s="66"/>
      <c r="GQE40" s="66"/>
      <c r="GQF40" s="66"/>
      <c r="GQG40" s="66"/>
      <c r="GQH40" s="66"/>
      <c r="GQI40" s="66"/>
      <c r="GQJ40" s="66"/>
      <c r="GQK40" s="66"/>
      <c r="GQL40" s="66"/>
      <c r="GQM40" s="66"/>
      <c r="GQN40" s="66"/>
      <c r="GQO40" s="66"/>
      <c r="GQP40" s="66"/>
      <c r="GQQ40" s="66"/>
      <c r="GQR40" s="66"/>
      <c r="GQS40" s="66"/>
      <c r="GQT40" s="66"/>
      <c r="GQU40" s="66"/>
      <c r="GQV40" s="66"/>
      <c r="GQW40" s="66"/>
      <c r="GQX40" s="66"/>
      <c r="GQY40" s="66"/>
      <c r="GQZ40" s="66"/>
      <c r="GRA40" s="66"/>
      <c r="GRB40" s="66"/>
      <c r="GRC40" s="66"/>
      <c r="GRD40" s="66"/>
      <c r="GRE40" s="66"/>
      <c r="GRF40" s="66"/>
      <c r="GRG40" s="66"/>
      <c r="GRH40" s="66"/>
      <c r="GRI40" s="66"/>
      <c r="GRJ40" s="66"/>
      <c r="GRK40" s="66"/>
      <c r="GRL40" s="66"/>
      <c r="GRM40" s="66"/>
      <c r="GRN40" s="66"/>
      <c r="GRO40" s="66"/>
      <c r="GRP40" s="66"/>
      <c r="GRQ40" s="66"/>
      <c r="GRR40" s="66"/>
      <c r="GRS40" s="66"/>
      <c r="GRT40" s="66"/>
      <c r="GRU40" s="66"/>
      <c r="GRV40" s="66"/>
      <c r="GRW40" s="66"/>
      <c r="GRX40" s="66"/>
      <c r="GRY40" s="66"/>
      <c r="GRZ40" s="66"/>
      <c r="GSA40" s="66"/>
      <c r="GSB40" s="66"/>
      <c r="GSC40" s="66"/>
      <c r="GSD40" s="66"/>
      <c r="GSE40" s="66"/>
      <c r="GSF40" s="66"/>
      <c r="GSG40" s="66"/>
      <c r="GSH40" s="66"/>
      <c r="GSI40" s="66"/>
      <c r="GSJ40" s="66"/>
      <c r="GSK40" s="66"/>
      <c r="GSL40" s="66"/>
      <c r="GSM40" s="66"/>
      <c r="GSN40" s="66"/>
      <c r="GSO40" s="66"/>
      <c r="GSP40" s="66"/>
      <c r="GSQ40" s="66"/>
      <c r="GSR40" s="66"/>
      <c r="GSS40" s="66"/>
      <c r="GST40" s="66"/>
      <c r="GSU40" s="66"/>
      <c r="GSV40" s="66"/>
      <c r="GSW40" s="66"/>
      <c r="GSX40" s="66"/>
      <c r="GSY40" s="66"/>
      <c r="GSZ40" s="66"/>
      <c r="GTA40" s="66"/>
      <c r="GTB40" s="66"/>
      <c r="GTC40" s="66"/>
      <c r="GTD40" s="66"/>
      <c r="GTE40" s="66"/>
      <c r="GTF40" s="66"/>
      <c r="GTG40" s="66"/>
      <c r="GTH40" s="66"/>
      <c r="GTI40" s="66"/>
      <c r="GTJ40" s="66"/>
      <c r="GTK40" s="66"/>
      <c r="GTL40" s="66"/>
      <c r="GTM40" s="66"/>
      <c r="GTN40" s="66"/>
      <c r="GTO40" s="66"/>
      <c r="GTP40" s="66"/>
      <c r="GTQ40" s="66"/>
      <c r="GTR40" s="66"/>
      <c r="GTS40" s="66"/>
      <c r="GTT40" s="66"/>
      <c r="GTU40" s="66"/>
      <c r="GTV40" s="66"/>
      <c r="GTW40" s="66"/>
      <c r="GTX40" s="66"/>
      <c r="GTY40" s="66"/>
      <c r="GTZ40" s="66"/>
      <c r="GUA40" s="66"/>
      <c r="GUB40" s="66"/>
      <c r="GUC40" s="66"/>
      <c r="GUD40" s="66"/>
      <c r="GUE40" s="66"/>
      <c r="GUF40" s="66"/>
      <c r="GUG40" s="66"/>
      <c r="GUH40" s="66"/>
      <c r="GUI40" s="66"/>
      <c r="GUJ40" s="66"/>
      <c r="GUK40" s="66"/>
      <c r="GUL40" s="66"/>
      <c r="GUM40" s="66"/>
      <c r="GUN40" s="66"/>
      <c r="GUO40" s="66"/>
      <c r="GUP40" s="66"/>
      <c r="GUQ40" s="66"/>
      <c r="GUR40" s="66"/>
      <c r="GUS40" s="66"/>
      <c r="GUT40" s="66"/>
      <c r="GUU40" s="66"/>
      <c r="GUV40" s="66"/>
      <c r="GUW40" s="66"/>
      <c r="GUX40" s="66"/>
      <c r="GUY40" s="66"/>
      <c r="GUZ40" s="66"/>
      <c r="GVA40" s="66"/>
      <c r="GVB40" s="66"/>
      <c r="GVC40" s="66"/>
      <c r="GVD40" s="66"/>
      <c r="GVE40" s="66"/>
      <c r="GVF40" s="66"/>
      <c r="GVG40" s="66"/>
      <c r="GVH40" s="66"/>
      <c r="GVI40" s="66"/>
      <c r="GVJ40" s="66"/>
      <c r="GVK40" s="66"/>
      <c r="GVL40" s="66"/>
      <c r="GVM40" s="66"/>
      <c r="GVN40" s="66"/>
      <c r="GVO40" s="66"/>
      <c r="GVP40" s="66"/>
      <c r="GVQ40" s="66"/>
      <c r="GVR40" s="66"/>
      <c r="GVS40" s="66"/>
      <c r="GVT40" s="66"/>
      <c r="GVU40" s="66"/>
      <c r="GVV40" s="66"/>
      <c r="GVW40" s="66"/>
      <c r="GVX40" s="66"/>
      <c r="GVY40" s="66"/>
      <c r="GVZ40" s="66"/>
      <c r="GWA40" s="66"/>
      <c r="GWB40" s="66"/>
      <c r="GWC40" s="66"/>
      <c r="GWD40" s="66"/>
      <c r="GWE40" s="66"/>
      <c r="GWF40" s="66"/>
      <c r="GWG40" s="66"/>
      <c r="GWH40" s="66"/>
      <c r="GWI40" s="66"/>
      <c r="GWJ40" s="66"/>
      <c r="GWK40" s="66"/>
      <c r="GWL40" s="66"/>
      <c r="GWM40" s="66"/>
      <c r="GWN40" s="66"/>
      <c r="GWO40" s="66"/>
      <c r="GWP40" s="66"/>
      <c r="GWQ40" s="66"/>
      <c r="GWR40" s="66"/>
      <c r="GWS40" s="66"/>
      <c r="GWT40" s="66"/>
      <c r="GWU40" s="66"/>
      <c r="GWV40" s="66"/>
      <c r="GWW40" s="66"/>
      <c r="GWX40" s="66"/>
      <c r="GWY40" s="66"/>
      <c r="GWZ40" s="66"/>
      <c r="GXA40" s="66"/>
      <c r="GXB40" s="66"/>
      <c r="GXC40" s="66"/>
      <c r="GXD40" s="66"/>
      <c r="GXE40" s="66"/>
      <c r="GXF40" s="66"/>
      <c r="GXG40" s="66"/>
      <c r="GXH40" s="66"/>
      <c r="GXI40" s="66"/>
      <c r="GXJ40" s="66"/>
      <c r="GXK40" s="66"/>
      <c r="GXL40" s="66"/>
      <c r="GXM40" s="66"/>
      <c r="GXN40" s="66"/>
      <c r="GXO40" s="66"/>
      <c r="GXP40" s="66"/>
      <c r="GXQ40" s="66"/>
      <c r="GXR40" s="66"/>
      <c r="GXS40" s="66"/>
      <c r="GXT40" s="66"/>
      <c r="GXU40" s="66"/>
      <c r="GXV40" s="66"/>
      <c r="GXW40" s="66"/>
      <c r="GXX40" s="66"/>
      <c r="GXY40" s="66"/>
      <c r="GXZ40" s="66"/>
      <c r="GYA40" s="66"/>
      <c r="GYB40" s="66"/>
      <c r="GYC40" s="66"/>
      <c r="GYD40" s="66"/>
      <c r="GYE40" s="66"/>
      <c r="GYF40" s="66"/>
      <c r="GYG40" s="66"/>
      <c r="GYH40" s="66"/>
      <c r="GYI40" s="66"/>
      <c r="GYJ40" s="66"/>
      <c r="GYK40" s="66"/>
      <c r="GYL40" s="66"/>
      <c r="GYM40" s="66"/>
      <c r="GYN40" s="66"/>
      <c r="GYO40" s="66"/>
      <c r="GYP40" s="66"/>
      <c r="GYQ40" s="66"/>
      <c r="GYR40" s="66"/>
      <c r="GYS40" s="66"/>
      <c r="GYT40" s="66"/>
      <c r="GYU40" s="66"/>
      <c r="GYV40" s="66"/>
      <c r="GYW40" s="66"/>
      <c r="GYX40" s="66"/>
      <c r="GYY40" s="66"/>
      <c r="GYZ40" s="66"/>
      <c r="GZA40" s="66"/>
      <c r="GZB40" s="66"/>
      <c r="GZC40" s="66"/>
      <c r="GZD40" s="66"/>
      <c r="GZE40" s="66"/>
      <c r="GZF40" s="66"/>
      <c r="GZG40" s="66"/>
      <c r="GZH40" s="66"/>
      <c r="GZI40" s="66"/>
      <c r="GZJ40" s="66"/>
      <c r="GZK40" s="66"/>
      <c r="GZL40" s="66"/>
      <c r="GZM40" s="66"/>
      <c r="GZN40" s="66"/>
      <c r="GZO40" s="66"/>
      <c r="GZP40" s="66"/>
      <c r="GZQ40" s="66"/>
      <c r="GZR40" s="66"/>
      <c r="GZS40" s="66"/>
      <c r="GZT40" s="66"/>
      <c r="GZU40" s="66"/>
      <c r="GZV40" s="66"/>
      <c r="GZW40" s="66"/>
      <c r="GZX40" s="66"/>
      <c r="GZY40" s="66"/>
      <c r="GZZ40" s="66"/>
      <c r="HAA40" s="66"/>
      <c r="HAB40" s="66"/>
      <c r="HAC40" s="66"/>
      <c r="HAD40" s="66"/>
      <c r="HAE40" s="66"/>
      <c r="HAF40" s="66"/>
      <c r="HAG40" s="66"/>
      <c r="HAH40" s="66"/>
      <c r="HAI40" s="66"/>
      <c r="HAJ40" s="66"/>
      <c r="HAK40" s="66"/>
      <c r="HAL40" s="66"/>
      <c r="HAM40" s="66"/>
      <c r="HAN40" s="66"/>
      <c r="HAO40" s="66"/>
      <c r="HAP40" s="66"/>
      <c r="HAQ40" s="66"/>
      <c r="HAR40" s="66"/>
      <c r="HAS40" s="66"/>
      <c r="HAT40" s="66"/>
      <c r="HAU40" s="66"/>
      <c r="HAV40" s="66"/>
      <c r="HAW40" s="66"/>
      <c r="HAX40" s="66"/>
      <c r="HAY40" s="66"/>
      <c r="HAZ40" s="66"/>
      <c r="HBA40" s="66"/>
      <c r="HBB40" s="66"/>
      <c r="HBC40" s="66"/>
      <c r="HBD40" s="66"/>
      <c r="HBE40" s="66"/>
      <c r="HBF40" s="66"/>
      <c r="HBG40" s="66"/>
      <c r="HBH40" s="66"/>
      <c r="HBI40" s="66"/>
      <c r="HBJ40" s="66"/>
      <c r="HBK40" s="66"/>
      <c r="HBL40" s="66"/>
      <c r="HBM40" s="66"/>
      <c r="HBN40" s="66"/>
      <c r="HBO40" s="66"/>
      <c r="HBP40" s="66"/>
      <c r="HBQ40" s="66"/>
      <c r="HBR40" s="66"/>
      <c r="HBS40" s="66"/>
      <c r="HBT40" s="66"/>
      <c r="HBU40" s="66"/>
      <c r="HBV40" s="66"/>
      <c r="HBW40" s="66"/>
      <c r="HBX40" s="66"/>
      <c r="HBY40" s="66"/>
      <c r="HBZ40" s="66"/>
      <c r="HCA40" s="66"/>
      <c r="HCB40" s="66"/>
      <c r="HCC40" s="66"/>
      <c r="HCD40" s="66"/>
      <c r="HCE40" s="66"/>
      <c r="HCF40" s="66"/>
      <c r="HCG40" s="66"/>
      <c r="HCH40" s="66"/>
      <c r="HCI40" s="66"/>
      <c r="HCJ40" s="66"/>
      <c r="HCK40" s="66"/>
      <c r="HCL40" s="66"/>
      <c r="HCM40" s="66"/>
      <c r="HCN40" s="66"/>
      <c r="HCO40" s="66"/>
      <c r="HCP40" s="66"/>
      <c r="HCQ40" s="66"/>
      <c r="HCR40" s="66"/>
      <c r="HCS40" s="66"/>
      <c r="HCT40" s="66"/>
      <c r="HCU40" s="66"/>
      <c r="HCV40" s="66"/>
      <c r="HCW40" s="66"/>
      <c r="HCX40" s="66"/>
      <c r="HCY40" s="66"/>
      <c r="HCZ40" s="66"/>
      <c r="HDA40" s="66"/>
      <c r="HDB40" s="66"/>
      <c r="HDC40" s="66"/>
      <c r="HDD40" s="66"/>
      <c r="HDE40" s="66"/>
      <c r="HDF40" s="66"/>
      <c r="HDG40" s="66"/>
      <c r="HDH40" s="66"/>
      <c r="HDI40" s="66"/>
      <c r="HDJ40" s="66"/>
      <c r="HDK40" s="66"/>
      <c r="HDL40" s="66"/>
      <c r="HDM40" s="66"/>
      <c r="HDN40" s="66"/>
      <c r="HDO40" s="66"/>
      <c r="HDP40" s="66"/>
      <c r="HDQ40" s="66"/>
      <c r="HDR40" s="66"/>
      <c r="HDS40" s="66"/>
      <c r="HDT40" s="66"/>
      <c r="HDU40" s="66"/>
      <c r="HDV40" s="66"/>
      <c r="HDW40" s="66"/>
      <c r="HDX40" s="66"/>
      <c r="HDY40" s="66"/>
      <c r="HDZ40" s="66"/>
      <c r="HEA40" s="66"/>
      <c r="HEB40" s="66"/>
      <c r="HEC40" s="66"/>
      <c r="HED40" s="66"/>
      <c r="HEE40" s="66"/>
      <c r="HEF40" s="66"/>
      <c r="HEG40" s="66"/>
      <c r="HEH40" s="66"/>
      <c r="HEI40" s="66"/>
      <c r="HEJ40" s="66"/>
      <c r="HEK40" s="66"/>
      <c r="HEL40" s="66"/>
      <c r="HEM40" s="66"/>
      <c r="HEN40" s="66"/>
      <c r="HEO40" s="66"/>
      <c r="HEP40" s="66"/>
      <c r="HEQ40" s="66"/>
      <c r="HER40" s="66"/>
      <c r="HES40" s="66"/>
      <c r="HET40" s="66"/>
      <c r="HEU40" s="66"/>
      <c r="HEV40" s="66"/>
      <c r="HEW40" s="66"/>
      <c r="HEX40" s="66"/>
      <c r="HEY40" s="66"/>
      <c r="HEZ40" s="66"/>
      <c r="HFA40" s="66"/>
      <c r="HFB40" s="66"/>
      <c r="HFC40" s="66"/>
      <c r="HFD40" s="66"/>
      <c r="HFE40" s="66"/>
      <c r="HFF40" s="66"/>
      <c r="HFG40" s="66"/>
      <c r="HFH40" s="66"/>
      <c r="HFI40" s="66"/>
      <c r="HFJ40" s="66"/>
      <c r="HFK40" s="66"/>
      <c r="HFL40" s="66"/>
      <c r="HFM40" s="66"/>
      <c r="HFN40" s="66"/>
      <c r="HFO40" s="66"/>
      <c r="HFP40" s="66"/>
      <c r="HFQ40" s="66"/>
      <c r="HFR40" s="66"/>
      <c r="HFS40" s="66"/>
      <c r="HFT40" s="66"/>
      <c r="HFU40" s="66"/>
      <c r="HFV40" s="66"/>
      <c r="HFW40" s="66"/>
      <c r="HFX40" s="66"/>
      <c r="HFY40" s="66"/>
      <c r="HFZ40" s="66"/>
      <c r="HGA40" s="66"/>
      <c r="HGB40" s="66"/>
      <c r="HGC40" s="66"/>
      <c r="HGD40" s="66"/>
      <c r="HGE40" s="66"/>
      <c r="HGF40" s="66"/>
      <c r="HGG40" s="66"/>
      <c r="HGH40" s="66"/>
      <c r="HGI40" s="66"/>
      <c r="HGJ40" s="66"/>
      <c r="HGK40" s="66"/>
      <c r="HGL40" s="66"/>
      <c r="HGM40" s="66"/>
      <c r="HGN40" s="66"/>
      <c r="HGO40" s="66"/>
      <c r="HGP40" s="66"/>
      <c r="HGQ40" s="66"/>
      <c r="HGR40" s="66"/>
      <c r="HGS40" s="66"/>
      <c r="HGT40" s="66"/>
      <c r="HGU40" s="66"/>
      <c r="HGV40" s="66"/>
      <c r="HGW40" s="66"/>
      <c r="HGX40" s="66"/>
      <c r="HGY40" s="66"/>
      <c r="HGZ40" s="66"/>
      <c r="HHA40" s="66"/>
      <c r="HHB40" s="66"/>
      <c r="HHC40" s="66"/>
      <c r="HHD40" s="66"/>
      <c r="HHE40" s="66"/>
      <c r="HHF40" s="66"/>
      <c r="HHG40" s="66"/>
      <c r="HHH40" s="66"/>
      <c r="HHI40" s="66"/>
      <c r="HHJ40" s="66"/>
      <c r="HHK40" s="66"/>
      <c r="HHL40" s="66"/>
      <c r="HHM40" s="66"/>
      <c r="HHN40" s="66"/>
      <c r="HHO40" s="66"/>
      <c r="HHP40" s="66"/>
      <c r="HHQ40" s="66"/>
      <c r="HHR40" s="66"/>
      <c r="HHS40" s="66"/>
      <c r="HHT40" s="66"/>
      <c r="HHU40" s="66"/>
      <c r="HHV40" s="66"/>
      <c r="HHW40" s="66"/>
      <c r="HHX40" s="66"/>
      <c r="HHY40" s="66"/>
      <c r="HHZ40" s="66"/>
      <c r="HIA40" s="66"/>
      <c r="HIB40" s="66"/>
      <c r="HIC40" s="66"/>
      <c r="HID40" s="66"/>
      <c r="HIE40" s="66"/>
      <c r="HIF40" s="66"/>
      <c r="HIG40" s="66"/>
      <c r="HIH40" s="66"/>
      <c r="HII40" s="66"/>
      <c r="HIJ40" s="66"/>
      <c r="HIK40" s="66"/>
      <c r="HIL40" s="66"/>
      <c r="HIM40" s="66"/>
      <c r="HIN40" s="66"/>
      <c r="HIO40" s="66"/>
      <c r="HIP40" s="66"/>
      <c r="HIQ40" s="66"/>
      <c r="HIR40" s="66"/>
      <c r="HIS40" s="66"/>
      <c r="HIT40" s="66"/>
      <c r="HIU40" s="66"/>
      <c r="HIV40" s="66"/>
      <c r="HIW40" s="66"/>
      <c r="HIX40" s="66"/>
      <c r="HIY40" s="66"/>
      <c r="HIZ40" s="66"/>
      <c r="HJA40" s="66"/>
      <c r="HJB40" s="66"/>
      <c r="HJC40" s="66"/>
      <c r="HJD40" s="66"/>
      <c r="HJE40" s="66"/>
      <c r="HJF40" s="66"/>
      <c r="HJG40" s="66"/>
      <c r="HJH40" s="66"/>
      <c r="HJI40" s="66"/>
      <c r="HJJ40" s="66"/>
      <c r="HJK40" s="66"/>
      <c r="HJL40" s="66"/>
      <c r="HJM40" s="66"/>
      <c r="HJN40" s="66"/>
      <c r="HJO40" s="66"/>
      <c r="HJP40" s="66"/>
      <c r="HJQ40" s="66"/>
      <c r="HJR40" s="66"/>
      <c r="HJS40" s="66"/>
      <c r="HJT40" s="66"/>
      <c r="HJU40" s="66"/>
      <c r="HJV40" s="66"/>
      <c r="HJW40" s="66"/>
      <c r="HJX40" s="66"/>
      <c r="HJY40" s="66"/>
      <c r="HJZ40" s="66"/>
      <c r="HKA40" s="66"/>
      <c r="HKB40" s="66"/>
      <c r="HKC40" s="66"/>
      <c r="HKD40" s="66"/>
      <c r="HKE40" s="66"/>
      <c r="HKF40" s="66"/>
      <c r="HKG40" s="66"/>
      <c r="HKH40" s="66"/>
      <c r="HKI40" s="66"/>
      <c r="HKJ40" s="66"/>
      <c r="HKK40" s="66"/>
      <c r="HKL40" s="66"/>
      <c r="HKM40" s="66"/>
      <c r="HKN40" s="66"/>
      <c r="HKO40" s="66"/>
      <c r="HKP40" s="66"/>
      <c r="HKQ40" s="66"/>
      <c r="HKR40" s="66"/>
      <c r="HKS40" s="66"/>
      <c r="HKT40" s="66"/>
      <c r="HKU40" s="66"/>
      <c r="HKV40" s="66"/>
      <c r="HKW40" s="66"/>
      <c r="HKX40" s="66"/>
      <c r="HKY40" s="66"/>
      <c r="HKZ40" s="66"/>
      <c r="HLA40" s="66"/>
      <c r="HLB40" s="66"/>
      <c r="HLC40" s="66"/>
      <c r="HLD40" s="66"/>
      <c r="HLE40" s="66"/>
      <c r="HLF40" s="66"/>
      <c r="HLG40" s="66"/>
      <c r="HLH40" s="66"/>
      <c r="HLI40" s="66"/>
      <c r="HLJ40" s="66"/>
      <c r="HLK40" s="66"/>
      <c r="HLL40" s="66"/>
      <c r="HLM40" s="66"/>
      <c r="HLN40" s="66"/>
      <c r="HLO40" s="66"/>
      <c r="HLP40" s="66"/>
      <c r="HLQ40" s="66"/>
      <c r="HLR40" s="66"/>
      <c r="HLS40" s="66"/>
      <c r="HLT40" s="66"/>
      <c r="HLU40" s="66"/>
      <c r="HLV40" s="66"/>
      <c r="HLW40" s="66"/>
      <c r="HLX40" s="66"/>
      <c r="HLY40" s="66"/>
      <c r="HLZ40" s="66"/>
      <c r="HMA40" s="66"/>
      <c r="HMB40" s="66"/>
      <c r="HMC40" s="66"/>
      <c r="HMD40" s="66"/>
      <c r="HME40" s="66"/>
      <c r="HMF40" s="66"/>
      <c r="HMG40" s="66"/>
      <c r="HMH40" s="66"/>
      <c r="HMI40" s="66"/>
      <c r="HMJ40" s="66"/>
      <c r="HMK40" s="66"/>
      <c r="HML40" s="66"/>
      <c r="HMM40" s="66"/>
      <c r="HMN40" s="66"/>
      <c r="HMO40" s="66"/>
      <c r="HMP40" s="66"/>
      <c r="HMQ40" s="66"/>
      <c r="HMR40" s="66"/>
      <c r="HMS40" s="66"/>
      <c r="HMT40" s="66"/>
      <c r="HMU40" s="66"/>
      <c r="HMV40" s="66"/>
      <c r="HMW40" s="66"/>
      <c r="HMX40" s="66"/>
      <c r="HMY40" s="66"/>
      <c r="HMZ40" s="66"/>
      <c r="HNA40" s="66"/>
      <c r="HNB40" s="66"/>
      <c r="HNC40" s="66"/>
      <c r="HND40" s="66"/>
      <c r="HNE40" s="66"/>
      <c r="HNF40" s="66"/>
      <c r="HNG40" s="66"/>
      <c r="HNH40" s="66"/>
      <c r="HNI40" s="66"/>
      <c r="HNJ40" s="66"/>
      <c r="HNK40" s="66"/>
      <c r="HNL40" s="66"/>
      <c r="HNM40" s="66"/>
      <c r="HNN40" s="66"/>
      <c r="HNO40" s="66"/>
      <c r="HNP40" s="66"/>
      <c r="HNQ40" s="66"/>
      <c r="HNR40" s="66"/>
      <c r="HNS40" s="66"/>
      <c r="HNT40" s="66"/>
      <c r="HNU40" s="66"/>
      <c r="HNV40" s="66"/>
      <c r="HNW40" s="66"/>
      <c r="HNX40" s="66"/>
      <c r="HNY40" s="66"/>
      <c r="HNZ40" s="66"/>
      <c r="HOA40" s="66"/>
      <c r="HOB40" s="66"/>
      <c r="HOC40" s="66"/>
      <c r="HOD40" s="66"/>
      <c r="HOE40" s="66"/>
      <c r="HOF40" s="66"/>
      <c r="HOG40" s="66"/>
      <c r="HOH40" s="66"/>
      <c r="HOI40" s="66"/>
      <c r="HOJ40" s="66"/>
      <c r="HOK40" s="66"/>
      <c r="HOL40" s="66"/>
      <c r="HOM40" s="66"/>
      <c r="HON40" s="66"/>
      <c r="HOO40" s="66"/>
      <c r="HOP40" s="66"/>
      <c r="HOQ40" s="66"/>
      <c r="HOR40" s="66"/>
      <c r="HOS40" s="66"/>
      <c r="HOT40" s="66"/>
      <c r="HOU40" s="66"/>
      <c r="HOV40" s="66"/>
      <c r="HOW40" s="66"/>
      <c r="HOX40" s="66"/>
      <c r="HOY40" s="66"/>
      <c r="HOZ40" s="66"/>
      <c r="HPA40" s="66"/>
      <c r="HPB40" s="66"/>
      <c r="HPC40" s="66"/>
      <c r="HPD40" s="66"/>
      <c r="HPE40" s="66"/>
      <c r="HPF40" s="66"/>
      <c r="HPG40" s="66"/>
      <c r="HPH40" s="66"/>
      <c r="HPI40" s="66"/>
      <c r="HPJ40" s="66"/>
      <c r="HPK40" s="66"/>
      <c r="HPL40" s="66"/>
      <c r="HPM40" s="66"/>
      <c r="HPN40" s="66"/>
      <c r="HPO40" s="66"/>
      <c r="HPP40" s="66"/>
      <c r="HPQ40" s="66"/>
      <c r="HPR40" s="66"/>
      <c r="HPS40" s="66"/>
      <c r="HPT40" s="66"/>
      <c r="HPU40" s="66"/>
      <c r="HPV40" s="66"/>
      <c r="HPW40" s="66"/>
      <c r="HPX40" s="66"/>
      <c r="HPY40" s="66"/>
      <c r="HPZ40" s="66"/>
      <c r="HQA40" s="66"/>
      <c r="HQB40" s="66"/>
      <c r="HQC40" s="66"/>
      <c r="HQD40" s="66"/>
      <c r="HQE40" s="66"/>
      <c r="HQF40" s="66"/>
      <c r="HQG40" s="66"/>
      <c r="HQH40" s="66"/>
      <c r="HQI40" s="66"/>
      <c r="HQJ40" s="66"/>
      <c r="HQK40" s="66"/>
      <c r="HQL40" s="66"/>
      <c r="HQM40" s="66"/>
      <c r="HQN40" s="66"/>
      <c r="HQO40" s="66"/>
      <c r="HQP40" s="66"/>
      <c r="HQQ40" s="66"/>
      <c r="HQR40" s="66"/>
      <c r="HQS40" s="66"/>
      <c r="HQT40" s="66"/>
      <c r="HQU40" s="66"/>
      <c r="HQV40" s="66"/>
      <c r="HQW40" s="66"/>
      <c r="HQX40" s="66"/>
      <c r="HQY40" s="66"/>
      <c r="HQZ40" s="66"/>
      <c r="HRA40" s="66"/>
      <c r="HRB40" s="66"/>
      <c r="HRC40" s="66"/>
      <c r="HRD40" s="66"/>
      <c r="HRE40" s="66"/>
      <c r="HRF40" s="66"/>
      <c r="HRG40" s="66"/>
      <c r="HRH40" s="66"/>
      <c r="HRI40" s="66"/>
      <c r="HRJ40" s="66"/>
      <c r="HRK40" s="66"/>
      <c r="HRL40" s="66"/>
      <c r="HRM40" s="66"/>
      <c r="HRN40" s="66"/>
      <c r="HRO40" s="66"/>
      <c r="HRP40" s="66"/>
      <c r="HRQ40" s="66"/>
      <c r="HRR40" s="66"/>
      <c r="HRS40" s="66"/>
      <c r="HRT40" s="66"/>
      <c r="HRU40" s="66"/>
      <c r="HRV40" s="66"/>
      <c r="HRW40" s="66"/>
      <c r="HRX40" s="66"/>
      <c r="HRY40" s="66"/>
      <c r="HRZ40" s="66"/>
      <c r="HSA40" s="66"/>
      <c r="HSB40" s="66"/>
      <c r="HSC40" s="66"/>
      <c r="HSD40" s="66"/>
      <c r="HSE40" s="66"/>
      <c r="HSF40" s="66"/>
      <c r="HSG40" s="66"/>
      <c r="HSH40" s="66"/>
      <c r="HSI40" s="66"/>
      <c r="HSJ40" s="66"/>
      <c r="HSK40" s="66"/>
      <c r="HSL40" s="66"/>
      <c r="HSM40" s="66"/>
      <c r="HSN40" s="66"/>
      <c r="HSO40" s="66"/>
      <c r="HSP40" s="66"/>
      <c r="HSQ40" s="66"/>
      <c r="HSR40" s="66"/>
      <c r="HSS40" s="66"/>
      <c r="HST40" s="66"/>
      <c r="HSU40" s="66"/>
      <c r="HSV40" s="66"/>
      <c r="HSW40" s="66"/>
      <c r="HSX40" s="66"/>
      <c r="HSY40" s="66"/>
      <c r="HSZ40" s="66"/>
      <c r="HTA40" s="66"/>
      <c r="HTB40" s="66"/>
      <c r="HTC40" s="66"/>
      <c r="HTD40" s="66"/>
      <c r="HTE40" s="66"/>
      <c r="HTF40" s="66"/>
      <c r="HTG40" s="66"/>
      <c r="HTH40" s="66"/>
      <c r="HTI40" s="66"/>
      <c r="HTJ40" s="66"/>
      <c r="HTK40" s="66"/>
      <c r="HTL40" s="66"/>
      <c r="HTM40" s="66"/>
      <c r="HTN40" s="66"/>
      <c r="HTO40" s="66"/>
      <c r="HTP40" s="66"/>
      <c r="HTQ40" s="66"/>
      <c r="HTR40" s="66"/>
      <c r="HTS40" s="66"/>
      <c r="HTT40" s="66"/>
      <c r="HTU40" s="66"/>
      <c r="HTV40" s="66"/>
      <c r="HTW40" s="66"/>
      <c r="HTX40" s="66"/>
      <c r="HTY40" s="66"/>
      <c r="HTZ40" s="66"/>
      <c r="HUA40" s="66"/>
      <c r="HUB40" s="66"/>
      <c r="HUC40" s="66"/>
      <c r="HUD40" s="66"/>
      <c r="HUE40" s="66"/>
      <c r="HUF40" s="66"/>
      <c r="HUG40" s="66"/>
      <c r="HUH40" s="66"/>
      <c r="HUI40" s="66"/>
      <c r="HUJ40" s="66"/>
      <c r="HUK40" s="66"/>
      <c r="HUL40" s="66"/>
      <c r="HUM40" s="66"/>
      <c r="HUN40" s="66"/>
      <c r="HUO40" s="66"/>
      <c r="HUP40" s="66"/>
      <c r="HUQ40" s="66"/>
      <c r="HUR40" s="66"/>
      <c r="HUS40" s="66"/>
      <c r="HUT40" s="66"/>
      <c r="HUU40" s="66"/>
      <c r="HUV40" s="66"/>
      <c r="HUW40" s="66"/>
      <c r="HUX40" s="66"/>
      <c r="HUY40" s="66"/>
      <c r="HUZ40" s="66"/>
      <c r="HVA40" s="66"/>
      <c r="HVB40" s="66"/>
      <c r="HVC40" s="66"/>
      <c r="HVD40" s="66"/>
      <c r="HVE40" s="66"/>
      <c r="HVF40" s="66"/>
      <c r="HVG40" s="66"/>
      <c r="HVH40" s="66"/>
      <c r="HVI40" s="66"/>
      <c r="HVJ40" s="66"/>
      <c r="HVK40" s="66"/>
      <c r="HVL40" s="66"/>
      <c r="HVM40" s="66"/>
      <c r="HVN40" s="66"/>
      <c r="HVO40" s="66"/>
      <c r="HVP40" s="66"/>
      <c r="HVQ40" s="66"/>
      <c r="HVR40" s="66"/>
      <c r="HVS40" s="66"/>
      <c r="HVT40" s="66"/>
      <c r="HVU40" s="66"/>
      <c r="HVV40" s="66"/>
      <c r="HVW40" s="66"/>
      <c r="HVX40" s="66"/>
      <c r="HVY40" s="66"/>
      <c r="HVZ40" s="66"/>
      <c r="HWA40" s="66"/>
      <c r="HWB40" s="66"/>
      <c r="HWC40" s="66"/>
      <c r="HWD40" s="66"/>
      <c r="HWE40" s="66"/>
      <c r="HWF40" s="66"/>
      <c r="HWG40" s="66"/>
      <c r="HWH40" s="66"/>
      <c r="HWI40" s="66"/>
      <c r="HWJ40" s="66"/>
      <c r="HWK40" s="66"/>
      <c r="HWL40" s="66"/>
      <c r="HWM40" s="66"/>
      <c r="HWN40" s="66"/>
      <c r="HWO40" s="66"/>
      <c r="HWP40" s="66"/>
      <c r="HWQ40" s="66"/>
      <c r="HWR40" s="66"/>
      <c r="HWS40" s="66"/>
      <c r="HWT40" s="66"/>
      <c r="HWU40" s="66"/>
      <c r="HWV40" s="66"/>
      <c r="HWW40" s="66"/>
      <c r="HWX40" s="66"/>
      <c r="HWY40" s="66"/>
      <c r="HWZ40" s="66"/>
      <c r="HXA40" s="66"/>
      <c r="HXB40" s="66"/>
      <c r="HXC40" s="66"/>
      <c r="HXD40" s="66"/>
      <c r="HXE40" s="66"/>
      <c r="HXF40" s="66"/>
      <c r="HXG40" s="66"/>
      <c r="HXH40" s="66"/>
      <c r="HXI40" s="66"/>
      <c r="HXJ40" s="66"/>
      <c r="HXK40" s="66"/>
      <c r="HXL40" s="66"/>
      <c r="HXM40" s="66"/>
      <c r="HXN40" s="66"/>
      <c r="HXO40" s="66"/>
      <c r="HXP40" s="66"/>
      <c r="HXQ40" s="66"/>
      <c r="HXR40" s="66"/>
      <c r="HXS40" s="66"/>
      <c r="HXT40" s="66"/>
      <c r="HXU40" s="66"/>
      <c r="HXV40" s="66"/>
      <c r="HXW40" s="66"/>
      <c r="HXX40" s="66"/>
      <c r="HXY40" s="66"/>
      <c r="HXZ40" s="66"/>
      <c r="HYA40" s="66"/>
      <c r="HYB40" s="66"/>
      <c r="HYC40" s="66"/>
      <c r="HYD40" s="66"/>
      <c r="HYE40" s="66"/>
      <c r="HYF40" s="66"/>
      <c r="HYG40" s="66"/>
      <c r="HYH40" s="66"/>
      <c r="HYI40" s="66"/>
      <c r="HYJ40" s="66"/>
      <c r="HYK40" s="66"/>
      <c r="HYL40" s="66"/>
      <c r="HYM40" s="66"/>
      <c r="HYN40" s="66"/>
      <c r="HYO40" s="66"/>
      <c r="HYP40" s="66"/>
      <c r="HYQ40" s="66"/>
      <c r="HYR40" s="66"/>
      <c r="HYS40" s="66"/>
      <c r="HYT40" s="66"/>
      <c r="HYU40" s="66"/>
      <c r="HYV40" s="66"/>
      <c r="HYW40" s="66"/>
      <c r="HYX40" s="66"/>
      <c r="HYY40" s="66"/>
      <c r="HYZ40" s="66"/>
      <c r="HZA40" s="66"/>
      <c r="HZB40" s="66"/>
      <c r="HZC40" s="66"/>
      <c r="HZD40" s="66"/>
      <c r="HZE40" s="66"/>
      <c r="HZF40" s="66"/>
      <c r="HZG40" s="66"/>
      <c r="HZH40" s="66"/>
      <c r="HZI40" s="66"/>
      <c r="HZJ40" s="66"/>
      <c r="HZK40" s="66"/>
      <c r="HZL40" s="66"/>
      <c r="HZM40" s="66"/>
      <c r="HZN40" s="66"/>
      <c r="HZO40" s="66"/>
      <c r="HZP40" s="66"/>
      <c r="HZQ40" s="66"/>
      <c r="HZR40" s="66"/>
      <c r="HZS40" s="66"/>
      <c r="HZT40" s="66"/>
      <c r="HZU40" s="66"/>
      <c r="HZV40" s="66"/>
      <c r="HZW40" s="66"/>
      <c r="HZX40" s="66"/>
      <c r="HZY40" s="66"/>
      <c r="HZZ40" s="66"/>
      <c r="IAA40" s="66"/>
      <c r="IAB40" s="66"/>
      <c r="IAC40" s="66"/>
      <c r="IAD40" s="66"/>
      <c r="IAE40" s="66"/>
      <c r="IAF40" s="66"/>
      <c r="IAG40" s="66"/>
      <c r="IAH40" s="66"/>
      <c r="IAI40" s="66"/>
      <c r="IAJ40" s="66"/>
      <c r="IAK40" s="66"/>
      <c r="IAL40" s="66"/>
      <c r="IAM40" s="66"/>
      <c r="IAN40" s="66"/>
      <c r="IAO40" s="66"/>
      <c r="IAP40" s="66"/>
      <c r="IAQ40" s="66"/>
      <c r="IAR40" s="66"/>
      <c r="IAS40" s="66"/>
      <c r="IAT40" s="66"/>
      <c r="IAU40" s="66"/>
      <c r="IAV40" s="66"/>
      <c r="IAW40" s="66"/>
      <c r="IAX40" s="66"/>
      <c r="IAY40" s="66"/>
      <c r="IAZ40" s="66"/>
      <c r="IBA40" s="66"/>
      <c r="IBB40" s="66"/>
      <c r="IBC40" s="66"/>
      <c r="IBD40" s="66"/>
      <c r="IBE40" s="66"/>
      <c r="IBF40" s="66"/>
      <c r="IBG40" s="66"/>
      <c r="IBH40" s="66"/>
      <c r="IBI40" s="66"/>
      <c r="IBJ40" s="66"/>
      <c r="IBK40" s="66"/>
      <c r="IBL40" s="66"/>
      <c r="IBM40" s="66"/>
      <c r="IBN40" s="66"/>
      <c r="IBO40" s="66"/>
      <c r="IBP40" s="66"/>
      <c r="IBQ40" s="66"/>
      <c r="IBR40" s="66"/>
      <c r="IBS40" s="66"/>
      <c r="IBT40" s="66"/>
      <c r="IBU40" s="66"/>
      <c r="IBV40" s="66"/>
      <c r="IBW40" s="66"/>
      <c r="IBX40" s="66"/>
      <c r="IBY40" s="66"/>
      <c r="IBZ40" s="66"/>
      <c r="ICA40" s="66"/>
      <c r="ICB40" s="66"/>
      <c r="ICC40" s="66"/>
      <c r="ICD40" s="66"/>
      <c r="ICE40" s="66"/>
      <c r="ICF40" s="66"/>
      <c r="ICG40" s="66"/>
      <c r="ICH40" s="66"/>
      <c r="ICI40" s="66"/>
      <c r="ICJ40" s="66"/>
      <c r="ICK40" s="66"/>
      <c r="ICL40" s="66"/>
      <c r="ICM40" s="66"/>
      <c r="ICN40" s="66"/>
      <c r="ICO40" s="66"/>
      <c r="ICP40" s="66"/>
      <c r="ICQ40" s="66"/>
      <c r="ICR40" s="66"/>
      <c r="ICS40" s="66"/>
      <c r="ICT40" s="66"/>
      <c r="ICU40" s="66"/>
      <c r="ICV40" s="66"/>
      <c r="ICW40" s="66"/>
      <c r="ICX40" s="66"/>
      <c r="ICY40" s="66"/>
      <c r="ICZ40" s="66"/>
      <c r="IDA40" s="66"/>
      <c r="IDB40" s="66"/>
      <c r="IDC40" s="66"/>
      <c r="IDD40" s="66"/>
      <c r="IDE40" s="66"/>
      <c r="IDF40" s="66"/>
      <c r="IDG40" s="66"/>
      <c r="IDH40" s="66"/>
      <c r="IDI40" s="66"/>
      <c r="IDJ40" s="66"/>
      <c r="IDK40" s="66"/>
      <c r="IDL40" s="66"/>
      <c r="IDM40" s="66"/>
      <c r="IDN40" s="66"/>
      <c r="IDO40" s="66"/>
      <c r="IDP40" s="66"/>
      <c r="IDQ40" s="66"/>
      <c r="IDR40" s="66"/>
      <c r="IDS40" s="66"/>
      <c r="IDT40" s="66"/>
      <c r="IDU40" s="66"/>
      <c r="IDV40" s="66"/>
      <c r="IDW40" s="66"/>
      <c r="IDX40" s="66"/>
      <c r="IDY40" s="66"/>
      <c r="IDZ40" s="66"/>
      <c r="IEA40" s="66"/>
      <c r="IEB40" s="66"/>
      <c r="IEC40" s="66"/>
      <c r="IED40" s="66"/>
      <c r="IEE40" s="66"/>
      <c r="IEF40" s="66"/>
      <c r="IEG40" s="66"/>
      <c r="IEH40" s="66"/>
      <c r="IEI40" s="66"/>
      <c r="IEJ40" s="66"/>
      <c r="IEK40" s="66"/>
      <c r="IEL40" s="66"/>
      <c r="IEM40" s="66"/>
      <c r="IEN40" s="66"/>
      <c r="IEO40" s="66"/>
      <c r="IEP40" s="66"/>
      <c r="IEQ40" s="66"/>
      <c r="IER40" s="66"/>
      <c r="IES40" s="66"/>
      <c r="IET40" s="66"/>
      <c r="IEU40" s="66"/>
      <c r="IEV40" s="66"/>
      <c r="IEW40" s="66"/>
      <c r="IEX40" s="66"/>
      <c r="IEY40" s="66"/>
      <c r="IEZ40" s="66"/>
      <c r="IFA40" s="66"/>
      <c r="IFB40" s="66"/>
      <c r="IFC40" s="66"/>
      <c r="IFD40" s="66"/>
      <c r="IFE40" s="66"/>
      <c r="IFF40" s="66"/>
      <c r="IFG40" s="66"/>
      <c r="IFH40" s="66"/>
      <c r="IFI40" s="66"/>
      <c r="IFJ40" s="66"/>
      <c r="IFK40" s="66"/>
      <c r="IFL40" s="66"/>
      <c r="IFM40" s="66"/>
      <c r="IFN40" s="66"/>
      <c r="IFO40" s="66"/>
      <c r="IFP40" s="66"/>
      <c r="IFQ40" s="66"/>
      <c r="IFR40" s="66"/>
      <c r="IFS40" s="66"/>
      <c r="IFT40" s="66"/>
      <c r="IFU40" s="66"/>
      <c r="IFV40" s="66"/>
      <c r="IFW40" s="66"/>
      <c r="IFX40" s="66"/>
      <c r="IFY40" s="66"/>
      <c r="IFZ40" s="66"/>
      <c r="IGA40" s="66"/>
      <c r="IGB40" s="66"/>
      <c r="IGC40" s="66"/>
      <c r="IGD40" s="66"/>
      <c r="IGE40" s="66"/>
      <c r="IGF40" s="66"/>
      <c r="IGG40" s="66"/>
      <c r="IGH40" s="66"/>
      <c r="IGI40" s="66"/>
      <c r="IGJ40" s="66"/>
      <c r="IGK40" s="66"/>
      <c r="IGL40" s="66"/>
      <c r="IGM40" s="66"/>
      <c r="IGN40" s="66"/>
      <c r="IGO40" s="66"/>
      <c r="IGP40" s="66"/>
      <c r="IGQ40" s="66"/>
      <c r="IGR40" s="66"/>
      <c r="IGS40" s="66"/>
      <c r="IGT40" s="66"/>
      <c r="IGU40" s="66"/>
      <c r="IGV40" s="66"/>
      <c r="IGW40" s="66"/>
      <c r="IGX40" s="66"/>
      <c r="IGY40" s="66"/>
      <c r="IGZ40" s="66"/>
      <c r="IHA40" s="66"/>
      <c r="IHB40" s="66"/>
      <c r="IHC40" s="66"/>
      <c r="IHD40" s="66"/>
      <c r="IHE40" s="66"/>
      <c r="IHF40" s="66"/>
      <c r="IHG40" s="66"/>
      <c r="IHH40" s="66"/>
      <c r="IHI40" s="66"/>
      <c r="IHJ40" s="66"/>
      <c r="IHK40" s="66"/>
      <c r="IHL40" s="66"/>
      <c r="IHM40" s="66"/>
      <c r="IHN40" s="66"/>
      <c r="IHO40" s="66"/>
      <c r="IHP40" s="66"/>
      <c r="IHQ40" s="66"/>
      <c r="IHR40" s="66"/>
      <c r="IHS40" s="66"/>
      <c r="IHT40" s="66"/>
      <c r="IHU40" s="66"/>
      <c r="IHV40" s="66"/>
      <c r="IHW40" s="66"/>
      <c r="IHX40" s="66"/>
      <c r="IHY40" s="66"/>
      <c r="IHZ40" s="66"/>
      <c r="IIA40" s="66"/>
      <c r="IIB40" s="66"/>
      <c r="IIC40" s="66"/>
      <c r="IID40" s="66"/>
      <c r="IIE40" s="66"/>
      <c r="IIF40" s="66"/>
      <c r="IIG40" s="66"/>
      <c r="IIH40" s="66"/>
      <c r="III40" s="66"/>
      <c r="IIJ40" s="66"/>
      <c r="IIK40" s="66"/>
      <c r="IIL40" s="66"/>
      <c r="IIM40" s="66"/>
      <c r="IIN40" s="66"/>
      <c r="IIO40" s="66"/>
      <c r="IIP40" s="66"/>
      <c r="IIQ40" s="66"/>
      <c r="IIR40" s="66"/>
      <c r="IIS40" s="66"/>
      <c r="IIT40" s="66"/>
      <c r="IIU40" s="66"/>
      <c r="IIV40" s="66"/>
      <c r="IIW40" s="66"/>
      <c r="IIX40" s="66"/>
      <c r="IIY40" s="66"/>
      <c r="IIZ40" s="66"/>
      <c r="IJA40" s="66"/>
      <c r="IJB40" s="66"/>
      <c r="IJC40" s="66"/>
      <c r="IJD40" s="66"/>
      <c r="IJE40" s="66"/>
      <c r="IJF40" s="66"/>
      <c r="IJG40" s="66"/>
      <c r="IJH40" s="66"/>
      <c r="IJI40" s="66"/>
      <c r="IJJ40" s="66"/>
      <c r="IJK40" s="66"/>
      <c r="IJL40" s="66"/>
      <c r="IJM40" s="66"/>
      <c r="IJN40" s="66"/>
      <c r="IJO40" s="66"/>
      <c r="IJP40" s="66"/>
      <c r="IJQ40" s="66"/>
      <c r="IJR40" s="66"/>
      <c r="IJS40" s="66"/>
      <c r="IJT40" s="66"/>
      <c r="IJU40" s="66"/>
      <c r="IJV40" s="66"/>
      <c r="IJW40" s="66"/>
      <c r="IJX40" s="66"/>
      <c r="IJY40" s="66"/>
      <c r="IJZ40" s="66"/>
      <c r="IKA40" s="66"/>
      <c r="IKB40" s="66"/>
      <c r="IKC40" s="66"/>
      <c r="IKD40" s="66"/>
      <c r="IKE40" s="66"/>
      <c r="IKF40" s="66"/>
      <c r="IKG40" s="66"/>
      <c r="IKH40" s="66"/>
      <c r="IKI40" s="66"/>
      <c r="IKJ40" s="66"/>
      <c r="IKK40" s="66"/>
      <c r="IKL40" s="66"/>
      <c r="IKM40" s="66"/>
      <c r="IKN40" s="66"/>
      <c r="IKO40" s="66"/>
      <c r="IKP40" s="66"/>
      <c r="IKQ40" s="66"/>
      <c r="IKR40" s="66"/>
      <c r="IKS40" s="66"/>
      <c r="IKT40" s="66"/>
      <c r="IKU40" s="66"/>
      <c r="IKV40" s="66"/>
      <c r="IKW40" s="66"/>
      <c r="IKX40" s="66"/>
      <c r="IKY40" s="66"/>
      <c r="IKZ40" s="66"/>
      <c r="ILA40" s="66"/>
      <c r="ILB40" s="66"/>
      <c r="ILC40" s="66"/>
      <c r="ILD40" s="66"/>
      <c r="ILE40" s="66"/>
      <c r="ILF40" s="66"/>
      <c r="ILG40" s="66"/>
      <c r="ILH40" s="66"/>
      <c r="ILI40" s="66"/>
      <c r="ILJ40" s="66"/>
      <c r="ILK40" s="66"/>
      <c r="ILL40" s="66"/>
      <c r="ILM40" s="66"/>
      <c r="ILN40" s="66"/>
      <c r="ILO40" s="66"/>
      <c r="ILP40" s="66"/>
      <c r="ILQ40" s="66"/>
      <c r="ILR40" s="66"/>
      <c r="ILS40" s="66"/>
      <c r="ILT40" s="66"/>
      <c r="ILU40" s="66"/>
      <c r="ILV40" s="66"/>
      <c r="ILW40" s="66"/>
      <c r="ILX40" s="66"/>
      <c r="ILY40" s="66"/>
      <c r="ILZ40" s="66"/>
      <c r="IMA40" s="66"/>
      <c r="IMB40" s="66"/>
      <c r="IMC40" s="66"/>
      <c r="IMD40" s="66"/>
      <c r="IME40" s="66"/>
      <c r="IMF40" s="66"/>
      <c r="IMG40" s="66"/>
      <c r="IMH40" s="66"/>
      <c r="IMI40" s="66"/>
      <c r="IMJ40" s="66"/>
      <c r="IMK40" s="66"/>
      <c r="IML40" s="66"/>
      <c r="IMM40" s="66"/>
      <c r="IMN40" s="66"/>
      <c r="IMO40" s="66"/>
      <c r="IMP40" s="66"/>
      <c r="IMQ40" s="66"/>
      <c r="IMR40" s="66"/>
      <c r="IMS40" s="66"/>
      <c r="IMT40" s="66"/>
      <c r="IMU40" s="66"/>
      <c r="IMV40" s="66"/>
      <c r="IMW40" s="66"/>
      <c r="IMX40" s="66"/>
      <c r="IMY40" s="66"/>
      <c r="IMZ40" s="66"/>
      <c r="INA40" s="66"/>
      <c r="INB40" s="66"/>
      <c r="INC40" s="66"/>
      <c r="IND40" s="66"/>
      <c r="INE40" s="66"/>
      <c r="INF40" s="66"/>
      <c r="ING40" s="66"/>
      <c r="INH40" s="66"/>
      <c r="INI40" s="66"/>
      <c r="INJ40" s="66"/>
      <c r="INK40" s="66"/>
      <c r="INL40" s="66"/>
      <c r="INM40" s="66"/>
      <c r="INN40" s="66"/>
      <c r="INO40" s="66"/>
      <c r="INP40" s="66"/>
      <c r="INQ40" s="66"/>
      <c r="INR40" s="66"/>
      <c r="INS40" s="66"/>
      <c r="INT40" s="66"/>
      <c r="INU40" s="66"/>
      <c r="INV40" s="66"/>
      <c r="INW40" s="66"/>
      <c r="INX40" s="66"/>
      <c r="INY40" s="66"/>
      <c r="INZ40" s="66"/>
      <c r="IOA40" s="66"/>
      <c r="IOB40" s="66"/>
      <c r="IOC40" s="66"/>
      <c r="IOD40" s="66"/>
      <c r="IOE40" s="66"/>
      <c r="IOF40" s="66"/>
      <c r="IOG40" s="66"/>
      <c r="IOH40" s="66"/>
      <c r="IOI40" s="66"/>
      <c r="IOJ40" s="66"/>
      <c r="IOK40" s="66"/>
      <c r="IOL40" s="66"/>
      <c r="IOM40" s="66"/>
      <c r="ION40" s="66"/>
      <c r="IOO40" s="66"/>
      <c r="IOP40" s="66"/>
      <c r="IOQ40" s="66"/>
      <c r="IOR40" s="66"/>
      <c r="IOS40" s="66"/>
      <c r="IOT40" s="66"/>
      <c r="IOU40" s="66"/>
      <c r="IOV40" s="66"/>
      <c r="IOW40" s="66"/>
      <c r="IOX40" s="66"/>
      <c r="IOY40" s="66"/>
      <c r="IOZ40" s="66"/>
      <c r="IPA40" s="66"/>
      <c r="IPB40" s="66"/>
      <c r="IPC40" s="66"/>
      <c r="IPD40" s="66"/>
      <c r="IPE40" s="66"/>
      <c r="IPF40" s="66"/>
      <c r="IPG40" s="66"/>
      <c r="IPH40" s="66"/>
      <c r="IPI40" s="66"/>
      <c r="IPJ40" s="66"/>
      <c r="IPK40" s="66"/>
      <c r="IPL40" s="66"/>
      <c r="IPM40" s="66"/>
      <c r="IPN40" s="66"/>
      <c r="IPO40" s="66"/>
      <c r="IPP40" s="66"/>
      <c r="IPQ40" s="66"/>
      <c r="IPR40" s="66"/>
      <c r="IPS40" s="66"/>
      <c r="IPT40" s="66"/>
      <c r="IPU40" s="66"/>
      <c r="IPV40" s="66"/>
      <c r="IPW40" s="66"/>
      <c r="IPX40" s="66"/>
      <c r="IPY40" s="66"/>
      <c r="IPZ40" s="66"/>
      <c r="IQA40" s="66"/>
      <c r="IQB40" s="66"/>
      <c r="IQC40" s="66"/>
      <c r="IQD40" s="66"/>
      <c r="IQE40" s="66"/>
      <c r="IQF40" s="66"/>
      <c r="IQG40" s="66"/>
      <c r="IQH40" s="66"/>
      <c r="IQI40" s="66"/>
      <c r="IQJ40" s="66"/>
      <c r="IQK40" s="66"/>
      <c r="IQL40" s="66"/>
      <c r="IQM40" s="66"/>
      <c r="IQN40" s="66"/>
      <c r="IQO40" s="66"/>
      <c r="IQP40" s="66"/>
      <c r="IQQ40" s="66"/>
      <c r="IQR40" s="66"/>
      <c r="IQS40" s="66"/>
      <c r="IQT40" s="66"/>
      <c r="IQU40" s="66"/>
      <c r="IQV40" s="66"/>
      <c r="IQW40" s="66"/>
      <c r="IQX40" s="66"/>
      <c r="IQY40" s="66"/>
      <c r="IQZ40" s="66"/>
      <c r="IRA40" s="66"/>
      <c r="IRB40" s="66"/>
      <c r="IRC40" s="66"/>
      <c r="IRD40" s="66"/>
      <c r="IRE40" s="66"/>
      <c r="IRF40" s="66"/>
      <c r="IRG40" s="66"/>
      <c r="IRH40" s="66"/>
      <c r="IRI40" s="66"/>
      <c r="IRJ40" s="66"/>
      <c r="IRK40" s="66"/>
      <c r="IRL40" s="66"/>
      <c r="IRM40" s="66"/>
      <c r="IRN40" s="66"/>
      <c r="IRO40" s="66"/>
      <c r="IRP40" s="66"/>
      <c r="IRQ40" s="66"/>
      <c r="IRR40" s="66"/>
      <c r="IRS40" s="66"/>
      <c r="IRT40" s="66"/>
      <c r="IRU40" s="66"/>
      <c r="IRV40" s="66"/>
      <c r="IRW40" s="66"/>
      <c r="IRX40" s="66"/>
      <c r="IRY40" s="66"/>
      <c r="IRZ40" s="66"/>
      <c r="ISA40" s="66"/>
      <c r="ISB40" s="66"/>
      <c r="ISC40" s="66"/>
      <c r="ISD40" s="66"/>
      <c r="ISE40" s="66"/>
      <c r="ISF40" s="66"/>
      <c r="ISG40" s="66"/>
      <c r="ISH40" s="66"/>
      <c r="ISI40" s="66"/>
      <c r="ISJ40" s="66"/>
      <c r="ISK40" s="66"/>
      <c r="ISL40" s="66"/>
      <c r="ISM40" s="66"/>
      <c r="ISN40" s="66"/>
      <c r="ISO40" s="66"/>
      <c r="ISP40" s="66"/>
      <c r="ISQ40" s="66"/>
      <c r="ISR40" s="66"/>
      <c r="ISS40" s="66"/>
      <c r="IST40" s="66"/>
      <c r="ISU40" s="66"/>
      <c r="ISV40" s="66"/>
      <c r="ISW40" s="66"/>
      <c r="ISX40" s="66"/>
      <c r="ISY40" s="66"/>
      <c r="ISZ40" s="66"/>
      <c r="ITA40" s="66"/>
      <c r="ITB40" s="66"/>
      <c r="ITC40" s="66"/>
      <c r="ITD40" s="66"/>
      <c r="ITE40" s="66"/>
      <c r="ITF40" s="66"/>
      <c r="ITG40" s="66"/>
      <c r="ITH40" s="66"/>
      <c r="ITI40" s="66"/>
      <c r="ITJ40" s="66"/>
      <c r="ITK40" s="66"/>
      <c r="ITL40" s="66"/>
      <c r="ITM40" s="66"/>
      <c r="ITN40" s="66"/>
      <c r="ITO40" s="66"/>
      <c r="ITP40" s="66"/>
      <c r="ITQ40" s="66"/>
      <c r="ITR40" s="66"/>
      <c r="ITS40" s="66"/>
      <c r="ITT40" s="66"/>
      <c r="ITU40" s="66"/>
      <c r="ITV40" s="66"/>
      <c r="ITW40" s="66"/>
      <c r="ITX40" s="66"/>
      <c r="ITY40" s="66"/>
      <c r="ITZ40" s="66"/>
      <c r="IUA40" s="66"/>
      <c r="IUB40" s="66"/>
      <c r="IUC40" s="66"/>
      <c r="IUD40" s="66"/>
      <c r="IUE40" s="66"/>
      <c r="IUF40" s="66"/>
      <c r="IUG40" s="66"/>
      <c r="IUH40" s="66"/>
      <c r="IUI40" s="66"/>
      <c r="IUJ40" s="66"/>
      <c r="IUK40" s="66"/>
      <c r="IUL40" s="66"/>
      <c r="IUM40" s="66"/>
      <c r="IUN40" s="66"/>
      <c r="IUO40" s="66"/>
      <c r="IUP40" s="66"/>
      <c r="IUQ40" s="66"/>
      <c r="IUR40" s="66"/>
      <c r="IUS40" s="66"/>
      <c r="IUT40" s="66"/>
      <c r="IUU40" s="66"/>
      <c r="IUV40" s="66"/>
      <c r="IUW40" s="66"/>
      <c r="IUX40" s="66"/>
      <c r="IUY40" s="66"/>
      <c r="IUZ40" s="66"/>
      <c r="IVA40" s="66"/>
      <c r="IVB40" s="66"/>
      <c r="IVC40" s="66"/>
      <c r="IVD40" s="66"/>
      <c r="IVE40" s="66"/>
      <c r="IVF40" s="66"/>
      <c r="IVG40" s="66"/>
      <c r="IVH40" s="66"/>
      <c r="IVI40" s="66"/>
      <c r="IVJ40" s="66"/>
      <c r="IVK40" s="66"/>
      <c r="IVL40" s="66"/>
      <c r="IVM40" s="66"/>
      <c r="IVN40" s="66"/>
      <c r="IVO40" s="66"/>
      <c r="IVP40" s="66"/>
      <c r="IVQ40" s="66"/>
      <c r="IVR40" s="66"/>
      <c r="IVS40" s="66"/>
      <c r="IVT40" s="66"/>
      <c r="IVU40" s="66"/>
      <c r="IVV40" s="66"/>
      <c r="IVW40" s="66"/>
      <c r="IVX40" s="66"/>
      <c r="IVY40" s="66"/>
      <c r="IVZ40" s="66"/>
      <c r="IWA40" s="66"/>
      <c r="IWB40" s="66"/>
      <c r="IWC40" s="66"/>
      <c r="IWD40" s="66"/>
      <c r="IWE40" s="66"/>
      <c r="IWF40" s="66"/>
      <c r="IWG40" s="66"/>
      <c r="IWH40" s="66"/>
      <c r="IWI40" s="66"/>
      <c r="IWJ40" s="66"/>
      <c r="IWK40" s="66"/>
      <c r="IWL40" s="66"/>
      <c r="IWM40" s="66"/>
      <c r="IWN40" s="66"/>
      <c r="IWO40" s="66"/>
      <c r="IWP40" s="66"/>
      <c r="IWQ40" s="66"/>
      <c r="IWR40" s="66"/>
      <c r="IWS40" s="66"/>
      <c r="IWT40" s="66"/>
      <c r="IWU40" s="66"/>
      <c r="IWV40" s="66"/>
      <c r="IWW40" s="66"/>
      <c r="IWX40" s="66"/>
      <c r="IWY40" s="66"/>
      <c r="IWZ40" s="66"/>
      <c r="IXA40" s="66"/>
      <c r="IXB40" s="66"/>
      <c r="IXC40" s="66"/>
      <c r="IXD40" s="66"/>
      <c r="IXE40" s="66"/>
      <c r="IXF40" s="66"/>
      <c r="IXG40" s="66"/>
      <c r="IXH40" s="66"/>
      <c r="IXI40" s="66"/>
      <c r="IXJ40" s="66"/>
      <c r="IXK40" s="66"/>
      <c r="IXL40" s="66"/>
      <c r="IXM40" s="66"/>
      <c r="IXN40" s="66"/>
      <c r="IXO40" s="66"/>
      <c r="IXP40" s="66"/>
      <c r="IXQ40" s="66"/>
      <c r="IXR40" s="66"/>
      <c r="IXS40" s="66"/>
      <c r="IXT40" s="66"/>
      <c r="IXU40" s="66"/>
      <c r="IXV40" s="66"/>
      <c r="IXW40" s="66"/>
      <c r="IXX40" s="66"/>
      <c r="IXY40" s="66"/>
      <c r="IXZ40" s="66"/>
      <c r="IYA40" s="66"/>
      <c r="IYB40" s="66"/>
      <c r="IYC40" s="66"/>
      <c r="IYD40" s="66"/>
      <c r="IYE40" s="66"/>
      <c r="IYF40" s="66"/>
      <c r="IYG40" s="66"/>
      <c r="IYH40" s="66"/>
      <c r="IYI40" s="66"/>
      <c r="IYJ40" s="66"/>
      <c r="IYK40" s="66"/>
      <c r="IYL40" s="66"/>
      <c r="IYM40" s="66"/>
      <c r="IYN40" s="66"/>
      <c r="IYO40" s="66"/>
      <c r="IYP40" s="66"/>
      <c r="IYQ40" s="66"/>
      <c r="IYR40" s="66"/>
      <c r="IYS40" s="66"/>
      <c r="IYT40" s="66"/>
      <c r="IYU40" s="66"/>
      <c r="IYV40" s="66"/>
      <c r="IYW40" s="66"/>
      <c r="IYX40" s="66"/>
      <c r="IYY40" s="66"/>
      <c r="IYZ40" s="66"/>
      <c r="IZA40" s="66"/>
      <c r="IZB40" s="66"/>
      <c r="IZC40" s="66"/>
      <c r="IZD40" s="66"/>
      <c r="IZE40" s="66"/>
      <c r="IZF40" s="66"/>
      <c r="IZG40" s="66"/>
      <c r="IZH40" s="66"/>
      <c r="IZI40" s="66"/>
      <c r="IZJ40" s="66"/>
      <c r="IZK40" s="66"/>
      <c r="IZL40" s="66"/>
      <c r="IZM40" s="66"/>
      <c r="IZN40" s="66"/>
      <c r="IZO40" s="66"/>
      <c r="IZP40" s="66"/>
      <c r="IZQ40" s="66"/>
      <c r="IZR40" s="66"/>
      <c r="IZS40" s="66"/>
      <c r="IZT40" s="66"/>
      <c r="IZU40" s="66"/>
      <c r="IZV40" s="66"/>
      <c r="IZW40" s="66"/>
      <c r="IZX40" s="66"/>
      <c r="IZY40" s="66"/>
      <c r="IZZ40" s="66"/>
      <c r="JAA40" s="66"/>
      <c r="JAB40" s="66"/>
      <c r="JAC40" s="66"/>
      <c r="JAD40" s="66"/>
      <c r="JAE40" s="66"/>
      <c r="JAF40" s="66"/>
      <c r="JAG40" s="66"/>
      <c r="JAH40" s="66"/>
      <c r="JAI40" s="66"/>
      <c r="JAJ40" s="66"/>
      <c r="JAK40" s="66"/>
      <c r="JAL40" s="66"/>
      <c r="JAM40" s="66"/>
      <c r="JAN40" s="66"/>
      <c r="JAO40" s="66"/>
      <c r="JAP40" s="66"/>
      <c r="JAQ40" s="66"/>
      <c r="JAR40" s="66"/>
      <c r="JAS40" s="66"/>
      <c r="JAT40" s="66"/>
      <c r="JAU40" s="66"/>
      <c r="JAV40" s="66"/>
      <c r="JAW40" s="66"/>
      <c r="JAX40" s="66"/>
      <c r="JAY40" s="66"/>
      <c r="JAZ40" s="66"/>
      <c r="JBA40" s="66"/>
      <c r="JBB40" s="66"/>
      <c r="JBC40" s="66"/>
      <c r="JBD40" s="66"/>
      <c r="JBE40" s="66"/>
      <c r="JBF40" s="66"/>
      <c r="JBG40" s="66"/>
      <c r="JBH40" s="66"/>
      <c r="JBI40" s="66"/>
      <c r="JBJ40" s="66"/>
      <c r="JBK40" s="66"/>
      <c r="JBL40" s="66"/>
      <c r="JBM40" s="66"/>
      <c r="JBN40" s="66"/>
      <c r="JBO40" s="66"/>
      <c r="JBP40" s="66"/>
      <c r="JBQ40" s="66"/>
      <c r="JBR40" s="66"/>
      <c r="JBS40" s="66"/>
      <c r="JBT40" s="66"/>
      <c r="JBU40" s="66"/>
      <c r="JBV40" s="66"/>
      <c r="JBW40" s="66"/>
      <c r="JBX40" s="66"/>
      <c r="JBY40" s="66"/>
      <c r="JBZ40" s="66"/>
      <c r="JCA40" s="66"/>
      <c r="JCB40" s="66"/>
      <c r="JCC40" s="66"/>
      <c r="JCD40" s="66"/>
      <c r="JCE40" s="66"/>
      <c r="JCF40" s="66"/>
      <c r="JCG40" s="66"/>
      <c r="JCH40" s="66"/>
      <c r="JCI40" s="66"/>
      <c r="JCJ40" s="66"/>
      <c r="JCK40" s="66"/>
      <c r="JCL40" s="66"/>
      <c r="JCM40" s="66"/>
      <c r="JCN40" s="66"/>
      <c r="JCO40" s="66"/>
      <c r="JCP40" s="66"/>
      <c r="JCQ40" s="66"/>
      <c r="JCR40" s="66"/>
      <c r="JCS40" s="66"/>
      <c r="JCT40" s="66"/>
      <c r="JCU40" s="66"/>
      <c r="JCV40" s="66"/>
      <c r="JCW40" s="66"/>
      <c r="JCX40" s="66"/>
      <c r="JCY40" s="66"/>
      <c r="JCZ40" s="66"/>
      <c r="JDA40" s="66"/>
      <c r="JDB40" s="66"/>
      <c r="JDC40" s="66"/>
      <c r="JDD40" s="66"/>
      <c r="JDE40" s="66"/>
      <c r="JDF40" s="66"/>
      <c r="JDG40" s="66"/>
      <c r="JDH40" s="66"/>
      <c r="JDI40" s="66"/>
      <c r="JDJ40" s="66"/>
      <c r="JDK40" s="66"/>
      <c r="JDL40" s="66"/>
      <c r="JDM40" s="66"/>
      <c r="JDN40" s="66"/>
      <c r="JDO40" s="66"/>
      <c r="JDP40" s="66"/>
      <c r="JDQ40" s="66"/>
      <c r="JDR40" s="66"/>
      <c r="JDS40" s="66"/>
      <c r="JDT40" s="66"/>
      <c r="JDU40" s="66"/>
      <c r="JDV40" s="66"/>
      <c r="JDW40" s="66"/>
      <c r="JDX40" s="66"/>
      <c r="JDY40" s="66"/>
      <c r="JDZ40" s="66"/>
      <c r="JEA40" s="66"/>
      <c r="JEB40" s="66"/>
      <c r="JEC40" s="66"/>
      <c r="JED40" s="66"/>
      <c r="JEE40" s="66"/>
      <c r="JEF40" s="66"/>
      <c r="JEG40" s="66"/>
      <c r="JEH40" s="66"/>
      <c r="JEI40" s="66"/>
      <c r="JEJ40" s="66"/>
      <c r="JEK40" s="66"/>
      <c r="JEL40" s="66"/>
      <c r="JEM40" s="66"/>
      <c r="JEN40" s="66"/>
      <c r="JEO40" s="66"/>
      <c r="JEP40" s="66"/>
      <c r="JEQ40" s="66"/>
      <c r="JER40" s="66"/>
      <c r="JES40" s="66"/>
      <c r="JET40" s="66"/>
      <c r="JEU40" s="66"/>
      <c r="JEV40" s="66"/>
      <c r="JEW40" s="66"/>
      <c r="JEX40" s="66"/>
      <c r="JEY40" s="66"/>
      <c r="JEZ40" s="66"/>
      <c r="JFA40" s="66"/>
      <c r="JFB40" s="66"/>
      <c r="JFC40" s="66"/>
      <c r="JFD40" s="66"/>
      <c r="JFE40" s="66"/>
      <c r="JFF40" s="66"/>
      <c r="JFG40" s="66"/>
      <c r="JFH40" s="66"/>
      <c r="JFI40" s="66"/>
      <c r="JFJ40" s="66"/>
      <c r="JFK40" s="66"/>
      <c r="JFL40" s="66"/>
      <c r="JFM40" s="66"/>
      <c r="JFN40" s="66"/>
      <c r="JFO40" s="66"/>
      <c r="JFP40" s="66"/>
      <c r="JFQ40" s="66"/>
      <c r="JFR40" s="66"/>
      <c r="JFS40" s="66"/>
      <c r="JFT40" s="66"/>
      <c r="JFU40" s="66"/>
      <c r="JFV40" s="66"/>
      <c r="JFW40" s="66"/>
      <c r="JFX40" s="66"/>
      <c r="JFY40" s="66"/>
      <c r="JFZ40" s="66"/>
      <c r="JGA40" s="66"/>
      <c r="JGB40" s="66"/>
      <c r="JGC40" s="66"/>
      <c r="JGD40" s="66"/>
      <c r="JGE40" s="66"/>
      <c r="JGF40" s="66"/>
      <c r="JGG40" s="66"/>
      <c r="JGH40" s="66"/>
      <c r="JGI40" s="66"/>
      <c r="JGJ40" s="66"/>
      <c r="JGK40" s="66"/>
      <c r="JGL40" s="66"/>
      <c r="JGM40" s="66"/>
      <c r="JGN40" s="66"/>
      <c r="JGO40" s="66"/>
      <c r="JGP40" s="66"/>
      <c r="JGQ40" s="66"/>
      <c r="JGR40" s="66"/>
      <c r="JGS40" s="66"/>
      <c r="JGT40" s="66"/>
      <c r="JGU40" s="66"/>
      <c r="JGV40" s="66"/>
      <c r="JGW40" s="66"/>
      <c r="JGX40" s="66"/>
      <c r="JGY40" s="66"/>
      <c r="JGZ40" s="66"/>
      <c r="JHA40" s="66"/>
      <c r="JHB40" s="66"/>
      <c r="JHC40" s="66"/>
      <c r="JHD40" s="66"/>
      <c r="JHE40" s="66"/>
      <c r="JHF40" s="66"/>
      <c r="JHG40" s="66"/>
      <c r="JHH40" s="66"/>
      <c r="JHI40" s="66"/>
      <c r="JHJ40" s="66"/>
      <c r="JHK40" s="66"/>
      <c r="JHL40" s="66"/>
      <c r="JHM40" s="66"/>
      <c r="JHN40" s="66"/>
      <c r="JHO40" s="66"/>
      <c r="JHP40" s="66"/>
      <c r="JHQ40" s="66"/>
      <c r="JHR40" s="66"/>
      <c r="JHS40" s="66"/>
      <c r="JHT40" s="66"/>
      <c r="JHU40" s="66"/>
      <c r="JHV40" s="66"/>
      <c r="JHW40" s="66"/>
      <c r="JHX40" s="66"/>
      <c r="JHY40" s="66"/>
      <c r="JHZ40" s="66"/>
      <c r="JIA40" s="66"/>
      <c r="JIB40" s="66"/>
      <c r="JIC40" s="66"/>
      <c r="JID40" s="66"/>
      <c r="JIE40" s="66"/>
      <c r="JIF40" s="66"/>
      <c r="JIG40" s="66"/>
      <c r="JIH40" s="66"/>
      <c r="JII40" s="66"/>
      <c r="JIJ40" s="66"/>
      <c r="JIK40" s="66"/>
      <c r="JIL40" s="66"/>
      <c r="JIM40" s="66"/>
      <c r="JIN40" s="66"/>
      <c r="JIO40" s="66"/>
      <c r="JIP40" s="66"/>
      <c r="JIQ40" s="66"/>
      <c r="JIR40" s="66"/>
      <c r="JIS40" s="66"/>
      <c r="JIT40" s="66"/>
      <c r="JIU40" s="66"/>
      <c r="JIV40" s="66"/>
      <c r="JIW40" s="66"/>
      <c r="JIX40" s="66"/>
      <c r="JIY40" s="66"/>
      <c r="JIZ40" s="66"/>
      <c r="JJA40" s="66"/>
      <c r="JJB40" s="66"/>
      <c r="JJC40" s="66"/>
      <c r="JJD40" s="66"/>
      <c r="JJE40" s="66"/>
      <c r="JJF40" s="66"/>
      <c r="JJG40" s="66"/>
      <c r="JJH40" s="66"/>
      <c r="JJI40" s="66"/>
      <c r="JJJ40" s="66"/>
      <c r="JJK40" s="66"/>
      <c r="JJL40" s="66"/>
      <c r="JJM40" s="66"/>
      <c r="JJN40" s="66"/>
      <c r="JJO40" s="66"/>
      <c r="JJP40" s="66"/>
      <c r="JJQ40" s="66"/>
      <c r="JJR40" s="66"/>
      <c r="JJS40" s="66"/>
      <c r="JJT40" s="66"/>
      <c r="JJU40" s="66"/>
      <c r="JJV40" s="66"/>
      <c r="JJW40" s="66"/>
      <c r="JJX40" s="66"/>
      <c r="JJY40" s="66"/>
      <c r="JJZ40" s="66"/>
      <c r="JKA40" s="66"/>
      <c r="JKB40" s="66"/>
      <c r="JKC40" s="66"/>
      <c r="JKD40" s="66"/>
      <c r="JKE40" s="66"/>
      <c r="JKF40" s="66"/>
      <c r="JKG40" s="66"/>
      <c r="JKH40" s="66"/>
      <c r="JKI40" s="66"/>
      <c r="JKJ40" s="66"/>
      <c r="JKK40" s="66"/>
      <c r="JKL40" s="66"/>
      <c r="JKM40" s="66"/>
      <c r="JKN40" s="66"/>
      <c r="JKO40" s="66"/>
      <c r="JKP40" s="66"/>
      <c r="JKQ40" s="66"/>
      <c r="JKR40" s="66"/>
      <c r="JKS40" s="66"/>
      <c r="JKT40" s="66"/>
      <c r="JKU40" s="66"/>
      <c r="JKV40" s="66"/>
      <c r="JKW40" s="66"/>
      <c r="JKX40" s="66"/>
      <c r="JKY40" s="66"/>
      <c r="JKZ40" s="66"/>
      <c r="JLA40" s="66"/>
      <c r="JLB40" s="66"/>
      <c r="JLC40" s="66"/>
      <c r="JLD40" s="66"/>
      <c r="JLE40" s="66"/>
      <c r="JLF40" s="66"/>
      <c r="JLG40" s="66"/>
      <c r="JLH40" s="66"/>
      <c r="JLI40" s="66"/>
      <c r="JLJ40" s="66"/>
      <c r="JLK40" s="66"/>
      <c r="JLL40" s="66"/>
      <c r="JLM40" s="66"/>
      <c r="JLN40" s="66"/>
      <c r="JLO40" s="66"/>
      <c r="JLP40" s="66"/>
      <c r="JLQ40" s="66"/>
      <c r="JLR40" s="66"/>
      <c r="JLS40" s="66"/>
      <c r="JLT40" s="66"/>
      <c r="JLU40" s="66"/>
      <c r="JLV40" s="66"/>
      <c r="JLW40" s="66"/>
      <c r="JLX40" s="66"/>
      <c r="JLY40" s="66"/>
      <c r="JLZ40" s="66"/>
      <c r="JMA40" s="66"/>
      <c r="JMB40" s="66"/>
      <c r="JMC40" s="66"/>
      <c r="JMD40" s="66"/>
      <c r="JME40" s="66"/>
      <c r="JMF40" s="66"/>
      <c r="JMG40" s="66"/>
      <c r="JMH40" s="66"/>
      <c r="JMI40" s="66"/>
      <c r="JMJ40" s="66"/>
      <c r="JMK40" s="66"/>
      <c r="JML40" s="66"/>
      <c r="JMM40" s="66"/>
      <c r="JMN40" s="66"/>
      <c r="JMO40" s="66"/>
      <c r="JMP40" s="66"/>
      <c r="JMQ40" s="66"/>
      <c r="JMR40" s="66"/>
      <c r="JMS40" s="66"/>
      <c r="JMT40" s="66"/>
      <c r="JMU40" s="66"/>
      <c r="JMV40" s="66"/>
      <c r="JMW40" s="66"/>
      <c r="JMX40" s="66"/>
      <c r="JMY40" s="66"/>
      <c r="JMZ40" s="66"/>
      <c r="JNA40" s="66"/>
      <c r="JNB40" s="66"/>
      <c r="JNC40" s="66"/>
      <c r="JND40" s="66"/>
      <c r="JNE40" s="66"/>
      <c r="JNF40" s="66"/>
      <c r="JNG40" s="66"/>
      <c r="JNH40" s="66"/>
      <c r="JNI40" s="66"/>
      <c r="JNJ40" s="66"/>
      <c r="JNK40" s="66"/>
      <c r="JNL40" s="66"/>
      <c r="JNM40" s="66"/>
      <c r="JNN40" s="66"/>
      <c r="JNO40" s="66"/>
      <c r="JNP40" s="66"/>
      <c r="JNQ40" s="66"/>
      <c r="JNR40" s="66"/>
      <c r="JNS40" s="66"/>
      <c r="JNT40" s="66"/>
      <c r="JNU40" s="66"/>
      <c r="JNV40" s="66"/>
      <c r="JNW40" s="66"/>
      <c r="JNX40" s="66"/>
      <c r="JNY40" s="66"/>
      <c r="JNZ40" s="66"/>
      <c r="JOA40" s="66"/>
      <c r="JOB40" s="66"/>
      <c r="JOC40" s="66"/>
      <c r="JOD40" s="66"/>
      <c r="JOE40" s="66"/>
      <c r="JOF40" s="66"/>
      <c r="JOG40" s="66"/>
      <c r="JOH40" s="66"/>
      <c r="JOI40" s="66"/>
      <c r="JOJ40" s="66"/>
      <c r="JOK40" s="66"/>
      <c r="JOL40" s="66"/>
      <c r="JOM40" s="66"/>
      <c r="JON40" s="66"/>
      <c r="JOO40" s="66"/>
      <c r="JOP40" s="66"/>
      <c r="JOQ40" s="66"/>
      <c r="JOR40" s="66"/>
      <c r="JOS40" s="66"/>
      <c r="JOT40" s="66"/>
      <c r="JOU40" s="66"/>
      <c r="JOV40" s="66"/>
      <c r="JOW40" s="66"/>
      <c r="JOX40" s="66"/>
      <c r="JOY40" s="66"/>
      <c r="JOZ40" s="66"/>
      <c r="JPA40" s="66"/>
      <c r="JPB40" s="66"/>
      <c r="JPC40" s="66"/>
      <c r="JPD40" s="66"/>
      <c r="JPE40" s="66"/>
      <c r="JPF40" s="66"/>
      <c r="JPG40" s="66"/>
      <c r="JPH40" s="66"/>
      <c r="JPI40" s="66"/>
      <c r="JPJ40" s="66"/>
      <c r="JPK40" s="66"/>
      <c r="JPL40" s="66"/>
      <c r="JPM40" s="66"/>
      <c r="JPN40" s="66"/>
      <c r="JPO40" s="66"/>
      <c r="JPP40" s="66"/>
      <c r="JPQ40" s="66"/>
      <c r="JPR40" s="66"/>
      <c r="JPS40" s="66"/>
      <c r="JPT40" s="66"/>
      <c r="JPU40" s="66"/>
      <c r="JPV40" s="66"/>
      <c r="JPW40" s="66"/>
      <c r="JPX40" s="66"/>
      <c r="JPY40" s="66"/>
      <c r="JPZ40" s="66"/>
      <c r="JQA40" s="66"/>
      <c r="JQB40" s="66"/>
      <c r="JQC40" s="66"/>
      <c r="JQD40" s="66"/>
      <c r="JQE40" s="66"/>
      <c r="JQF40" s="66"/>
      <c r="JQG40" s="66"/>
      <c r="JQH40" s="66"/>
      <c r="JQI40" s="66"/>
      <c r="JQJ40" s="66"/>
      <c r="JQK40" s="66"/>
      <c r="JQL40" s="66"/>
      <c r="JQM40" s="66"/>
      <c r="JQN40" s="66"/>
      <c r="JQO40" s="66"/>
      <c r="JQP40" s="66"/>
      <c r="JQQ40" s="66"/>
      <c r="JQR40" s="66"/>
      <c r="JQS40" s="66"/>
      <c r="JQT40" s="66"/>
      <c r="JQU40" s="66"/>
      <c r="JQV40" s="66"/>
      <c r="JQW40" s="66"/>
      <c r="JQX40" s="66"/>
      <c r="JQY40" s="66"/>
      <c r="JQZ40" s="66"/>
      <c r="JRA40" s="66"/>
      <c r="JRB40" s="66"/>
      <c r="JRC40" s="66"/>
      <c r="JRD40" s="66"/>
      <c r="JRE40" s="66"/>
      <c r="JRF40" s="66"/>
      <c r="JRG40" s="66"/>
      <c r="JRH40" s="66"/>
      <c r="JRI40" s="66"/>
      <c r="JRJ40" s="66"/>
      <c r="JRK40" s="66"/>
      <c r="JRL40" s="66"/>
      <c r="JRM40" s="66"/>
      <c r="JRN40" s="66"/>
      <c r="JRO40" s="66"/>
      <c r="JRP40" s="66"/>
      <c r="JRQ40" s="66"/>
      <c r="JRR40" s="66"/>
      <c r="JRS40" s="66"/>
      <c r="JRT40" s="66"/>
      <c r="JRU40" s="66"/>
      <c r="JRV40" s="66"/>
      <c r="JRW40" s="66"/>
      <c r="JRX40" s="66"/>
      <c r="JRY40" s="66"/>
      <c r="JRZ40" s="66"/>
      <c r="JSA40" s="66"/>
      <c r="JSB40" s="66"/>
      <c r="JSC40" s="66"/>
      <c r="JSD40" s="66"/>
      <c r="JSE40" s="66"/>
      <c r="JSF40" s="66"/>
      <c r="JSG40" s="66"/>
      <c r="JSH40" s="66"/>
      <c r="JSI40" s="66"/>
      <c r="JSJ40" s="66"/>
      <c r="JSK40" s="66"/>
      <c r="JSL40" s="66"/>
      <c r="JSM40" s="66"/>
      <c r="JSN40" s="66"/>
      <c r="JSO40" s="66"/>
      <c r="JSP40" s="66"/>
      <c r="JSQ40" s="66"/>
      <c r="JSR40" s="66"/>
      <c r="JSS40" s="66"/>
      <c r="JST40" s="66"/>
      <c r="JSU40" s="66"/>
      <c r="JSV40" s="66"/>
      <c r="JSW40" s="66"/>
      <c r="JSX40" s="66"/>
      <c r="JSY40" s="66"/>
      <c r="JSZ40" s="66"/>
      <c r="JTA40" s="66"/>
      <c r="JTB40" s="66"/>
      <c r="JTC40" s="66"/>
      <c r="JTD40" s="66"/>
      <c r="JTE40" s="66"/>
      <c r="JTF40" s="66"/>
      <c r="JTG40" s="66"/>
      <c r="JTH40" s="66"/>
      <c r="JTI40" s="66"/>
      <c r="JTJ40" s="66"/>
      <c r="JTK40" s="66"/>
      <c r="JTL40" s="66"/>
      <c r="JTM40" s="66"/>
      <c r="JTN40" s="66"/>
      <c r="JTO40" s="66"/>
      <c r="JTP40" s="66"/>
      <c r="JTQ40" s="66"/>
      <c r="JTR40" s="66"/>
      <c r="JTS40" s="66"/>
      <c r="JTT40" s="66"/>
      <c r="JTU40" s="66"/>
      <c r="JTV40" s="66"/>
      <c r="JTW40" s="66"/>
      <c r="JTX40" s="66"/>
      <c r="JTY40" s="66"/>
      <c r="JTZ40" s="66"/>
      <c r="JUA40" s="66"/>
      <c r="JUB40" s="66"/>
      <c r="JUC40" s="66"/>
      <c r="JUD40" s="66"/>
      <c r="JUE40" s="66"/>
      <c r="JUF40" s="66"/>
      <c r="JUG40" s="66"/>
      <c r="JUH40" s="66"/>
      <c r="JUI40" s="66"/>
      <c r="JUJ40" s="66"/>
      <c r="JUK40" s="66"/>
      <c r="JUL40" s="66"/>
      <c r="JUM40" s="66"/>
      <c r="JUN40" s="66"/>
      <c r="JUO40" s="66"/>
      <c r="JUP40" s="66"/>
      <c r="JUQ40" s="66"/>
      <c r="JUR40" s="66"/>
      <c r="JUS40" s="66"/>
      <c r="JUT40" s="66"/>
      <c r="JUU40" s="66"/>
      <c r="JUV40" s="66"/>
      <c r="JUW40" s="66"/>
      <c r="JUX40" s="66"/>
      <c r="JUY40" s="66"/>
      <c r="JUZ40" s="66"/>
      <c r="JVA40" s="66"/>
      <c r="JVB40" s="66"/>
      <c r="JVC40" s="66"/>
      <c r="JVD40" s="66"/>
      <c r="JVE40" s="66"/>
      <c r="JVF40" s="66"/>
      <c r="JVG40" s="66"/>
      <c r="JVH40" s="66"/>
      <c r="JVI40" s="66"/>
      <c r="JVJ40" s="66"/>
      <c r="JVK40" s="66"/>
      <c r="JVL40" s="66"/>
      <c r="JVM40" s="66"/>
      <c r="JVN40" s="66"/>
      <c r="JVO40" s="66"/>
      <c r="JVP40" s="66"/>
      <c r="JVQ40" s="66"/>
      <c r="JVR40" s="66"/>
      <c r="JVS40" s="66"/>
      <c r="JVT40" s="66"/>
      <c r="JVU40" s="66"/>
      <c r="JVV40" s="66"/>
      <c r="JVW40" s="66"/>
      <c r="JVX40" s="66"/>
      <c r="JVY40" s="66"/>
      <c r="JVZ40" s="66"/>
      <c r="JWA40" s="66"/>
      <c r="JWB40" s="66"/>
      <c r="JWC40" s="66"/>
      <c r="JWD40" s="66"/>
      <c r="JWE40" s="66"/>
      <c r="JWF40" s="66"/>
      <c r="JWG40" s="66"/>
      <c r="JWH40" s="66"/>
      <c r="JWI40" s="66"/>
      <c r="JWJ40" s="66"/>
      <c r="JWK40" s="66"/>
      <c r="JWL40" s="66"/>
      <c r="JWM40" s="66"/>
      <c r="JWN40" s="66"/>
      <c r="JWO40" s="66"/>
      <c r="JWP40" s="66"/>
      <c r="JWQ40" s="66"/>
      <c r="JWR40" s="66"/>
      <c r="JWS40" s="66"/>
      <c r="JWT40" s="66"/>
      <c r="JWU40" s="66"/>
      <c r="JWV40" s="66"/>
      <c r="JWW40" s="66"/>
      <c r="JWX40" s="66"/>
      <c r="JWY40" s="66"/>
      <c r="JWZ40" s="66"/>
      <c r="JXA40" s="66"/>
      <c r="JXB40" s="66"/>
      <c r="JXC40" s="66"/>
      <c r="JXD40" s="66"/>
      <c r="JXE40" s="66"/>
      <c r="JXF40" s="66"/>
      <c r="JXG40" s="66"/>
      <c r="JXH40" s="66"/>
      <c r="JXI40" s="66"/>
      <c r="JXJ40" s="66"/>
      <c r="JXK40" s="66"/>
      <c r="JXL40" s="66"/>
      <c r="JXM40" s="66"/>
      <c r="JXN40" s="66"/>
      <c r="JXO40" s="66"/>
      <c r="JXP40" s="66"/>
      <c r="JXQ40" s="66"/>
      <c r="JXR40" s="66"/>
      <c r="JXS40" s="66"/>
      <c r="JXT40" s="66"/>
      <c r="JXU40" s="66"/>
      <c r="JXV40" s="66"/>
      <c r="JXW40" s="66"/>
      <c r="JXX40" s="66"/>
      <c r="JXY40" s="66"/>
      <c r="JXZ40" s="66"/>
      <c r="JYA40" s="66"/>
      <c r="JYB40" s="66"/>
      <c r="JYC40" s="66"/>
      <c r="JYD40" s="66"/>
      <c r="JYE40" s="66"/>
      <c r="JYF40" s="66"/>
      <c r="JYG40" s="66"/>
      <c r="JYH40" s="66"/>
      <c r="JYI40" s="66"/>
      <c r="JYJ40" s="66"/>
      <c r="JYK40" s="66"/>
      <c r="JYL40" s="66"/>
      <c r="JYM40" s="66"/>
      <c r="JYN40" s="66"/>
      <c r="JYO40" s="66"/>
      <c r="JYP40" s="66"/>
      <c r="JYQ40" s="66"/>
      <c r="JYR40" s="66"/>
      <c r="JYS40" s="66"/>
      <c r="JYT40" s="66"/>
      <c r="JYU40" s="66"/>
      <c r="JYV40" s="66"/>
      <c r="JYW40" s="66"/>
      <c r="JYX40" s="66"/>
      <c r="JYY40" s="66"/>
      <c r="JYZ40" s="66"/>
      <c r="JZA40" s="66"/>
      <c r="JZB40" s="66"/>
      <c r="JZC40" s="66"/>
      <c r="JZD40" s="66"/>
      <c r="JZE40" s="66"/>
      <c r="JZF40" s="66"/>
      <c r="JZG40" s="66"/>
      <c r="JZH40" s="66"/>
      <c r="JZI40" s="66"/>
      <c r="JZJ40" s="66"/>
      <c r="JZK40" s="66"/>
      <c r="JZL40" s="66"/>
      <c r="JZM40" s="66"/>
      <c r="JZN40" s="66"/>
      <c r="JZO40" s="66"/>
      <c r="JZP40" s="66"/>
      <c r="JZQ40" s="66"/>
      <c r="JZR40" s="66"/>
      <c r="JZS40" s="66"/>
      <c r="JZT40" s="66"/>
      <c r="JZU40" s="66"/>
      <c r="JZV40" s="66"/>
      <c r="JZW40" s="66"/>
      <c r="JZX40" s="66"/>
      <c r="JZY40" s="66"/>
      <c r="JZZ40" s="66"/>
      <c r="KAA40" s="66"/>
      <c r="KAB40" s="66"/>
      <c r="KAC40" s="66"/>
      <c r="KAD40" s="66"/>
      <c r="KAE40" s="66"/>
      <c r="KAF40" s="66"/>
      <c r="KAG40" s="66"/>
      <c r="KAH40" s="66"/>
      <c r="KAI40" s="66"/>
      <c r="KAJ40" s="66"/>
      <c r="KAK40" s="66"/>
      <c r="KAL40" s="66"/>
      <c r="KAM40" s="66"/>
      <c r="KAN40" s="66"/>
      <c r="KAO40" s="66"/>
      <c r="KAP40" s="66"/>
      <c r="KAQ40" s="66"/>
      <c r="KAR40" s="66"/>
      <c r="KAS40" s="66"/>
      <c r="KAT40" s="66"/>
      <c r="KAU40" s="66"/>
      <c r="KAV40" s="66"/>
      <c r="KAW40" s="66"/>
      <c r="KAX40" s="66"/>
      <c r="KAY40" s="66"/>
      <c r="KAZ40" s="66"/>
      <c r="KBA40" s="66"/>
      <c r="KBB40" s="66"/>
      <c r="KBC40" s="66"/>
      <c r="KBD40" s="66"/>
      <c r="KBE40" s="66"/>
      <c r="KBF40" s="66"/>
      <c r="KBG40" s="66"/>
      <c r="KBH40" s="66"/>
      <c r="KBI40" s="66"/>
      <c r="KBJ40" s="66"/>
      <c r="KBK40" s="66"/>
      <c r="KBL40" s="66"/>
      <c r="KBM40" s="66"/>
      <c r="KBN40" s="66"/>
      <c r="KBO40" s="66"/>
      <c r="KBP40" s="66"/>
      <c r="KBQ40" s="66"/>
      <c r="KBR40" s="66"/>
      <c r="KBS40" s="66"/>
      <c r="KBT40" s="66"/>
      <c r="KBU40" s="66"/>
      <c r="KBV40" s="66"/>
      <c r="KBW40" s="66"/>
      <c r="KBX40" s="66"/>
      <c r="KBY40" s="66"/>
      <c r="KBZ40" s="66"/>
      <c r="KCA40" s="66"/>
      <c r="KCB40" s="66"/>
      <c r="KCC40" s="66"/>
      <c r="KCD40" s="66"/>
      <c r="KCE40" s="66"/>
      <c r="KCF40" s="66"/>
      <c r="KCG40" s="66"/>
      <c r="KCH40" s="66"/>
      <c r="KCI40" s="66"/>
      <c r="KCJ40" s="66"/>
      <c r="KCK40" s="66"/>
      <c r="KCL40" s="66"/>
      <c r="KCM40" s="66"/>
      <c r="KCN40" s="66"/>
      <c r="KCO40" s="66"/>
      <c r="KCP40" s="66"/>
      <c r="KCQ40" s="66"/>
      <c r="KCR40" s="66"/>
      <c r="KCS40" s="66"/>
      <c r="KCT40" s="66"/>
      <c r="KCU40" s="66"/>
      <c r="KCV40" s="66"/>
      <c r="KCW40" s="66"/>
      <c r="KCX40" s="66"/>
      <c r="KCY40" s="66"/>
      <c r="KCZ40" s="66"/>
      <c r="KDA40" s="66"/>
      <c r="KDB40" s="66"/>
      <c r="KDC40" s="66"/>
      <c r="KDD40" s="66"/>
      <c r="KDE40" s="66"/>
      <c r="KDF40" s="66"/>
      <c r="KDG40" s="66"/>
      <c r="KDH40" s="66"/>
      <c r="KDI40" s="66"/>
      <c r="KDJ40" s="66"/>
      <c r="KDK40" s="66"/>
      <c r="KDL40" s="66"/>
      <c r="KDM40" s="66"/>
      <c r="KDN40" s="66"/>
      <c r="KDO40" s="66"/>
      <c r="KDP40" s="66"/>
      <c r="KDQ40" s="66"/>
      <c r="KDR40" s="66"/>
      <c r="KDS40" s="66"/>
      <c r="KDT40" s="66"/>
      <c r="KDU40" s="66"/>
      <c r="KDV40" s="66"/>
      <c r="KDW40" s="66"/>
      <c r="KDX40" s="66"/>
      <c r="KDY40" s="66"/>
      <c r="KDZ40" s="66"/>
      <c r="KEA40" s="66"/>
      <c r="KEB40" s="66"/>
      <c r="KEC40" s="66"/>
      <c r="KED40" s="66"/>
      <c r="KEE40" s="66"/>
      <c r="KEF40" s="66"/>
      <c r="KEG40" s="66"/>
      <c r="KEH40" s="66"/>
      <c r="KEI40" s="66"/>
      <c r="KEJ40" s="66"/>
      <c r="KEK40" s="66"/>
      <c r="KEL40" s="66"/>
      <c r="KEM40" s="66"/>
      <c r="KEN40" s="66"/>
      <c r="KEO40" s="66"/>
      <c r="KEP40" s="66"/>
      <c r="KEQ40" s="66"/>
      <c r="KER40" s="66"/>
      <c r="KES40" s="66"/>
      <c r="KET40" s="66"/>
      <c r="KEU40" s="66"/>
      <c r="KEV40" s="66"/>
      <c r="KEW40" s="66"/>
      <c r="KEX40" s="66"/>
      <c r="KEY40" s="66"/>
      <c r="KEZ40" s="66"/>
      <c r="KFA40" s="66"/>
      <c r="KFB40" s="66"/>
      <c r="KFC40" s="66"/>
      <c r="KFD40" s="66"/>
      <c r="KFE40" s="66"/>
      <c r="KFF40" s="66"/>
      <c r="KFG40" s="66"/>
      <c r="KFH40" s="66"/>
      <c r="KFI40" s="66"/>
      <c r="KFJ40" s="66"/>
      <c r="KFK40" s="66"/>
      <c r="KFL40" s="66"/>
      <c r="KFM40" s="66"/>
      <c r="KFN40" s="66"/>
      <c r="KFO40" s="66"/>
      <c r="KFP40" s="66"/>
      <c r="KFQ40" s="66"/>
      <c r="KFR40" s="66"/>
      <c r="KFS40" s="66"/>
      <c r="KFT40" s="66"/>
      <c r="KFU40" s="66"/>
      <c r="KFV40" s="66"/>
      <c r="KFW40" s="66"/>
      <c r="KFX40" s="66"/>
      <c r="KFY40" s="66"/>
      <c r="KFZ40" s="66"/>
      <c r="KGA40" s="66"/>
      <c r="KGB40" s="66"/>
      <c r="KGC40" s="66"/>
      <c r="KGD40" s="66"/>
      <c r="KGE40" s="66"/>
      <c r="KGF40" s="66"/>
      <c r="KGG40" s="66"/>
      <c r="KGH40" s="66"/>
      <c r="KGI40" s="66"/>
      <c r="KGJ40" s="66"/>
      <c r="KGK40" s="66"/>
      <c r="KGL40" s="66"/>
      <c r="KGM40" s="66"/>
      <c r="KGN40" s="66"/>
      <c r="KGO40" s="66"/>
      <c r="KGP40" s="66"/>
      <c r="KGQ40" s="66"/>
      <c r="KGR40" s="66"/>
      <c r="KGS40" s="66"/>
      <c r="KGT40" s="66"/>
      <c r="KGU40" s="66"/>
      <c r="KGV40" s="66"/>
      <c r="KGW40" s="66"/>
      <c r="KGX40" s="66"/>
      <c r="KGY40" s="66"/>
      <c r="KGZ40" s="66"/>
      <c r="KHA40" s="66"/>
      <c r="KHB40" s="66"/>
      <c r="KHC40" s="66"/>
      <c r="KHD40" s="66"/>
      <c r="KHE40" s="66"/>
      <c r="KHF40" s="66"/>
      <c r="KHG40" s="66"/>
      <c r="KHH40" s="66"/>
      <c r="KHI40" s="66"/>
      <c r="KHJ40" s="66"/>
      <c r="KHK40" s="66"/>
      <c r="KHL40" s="66"/>
      <c r="KHM40" s="66"/>
      <c r="KHN40" s="66"/>
      <c r="KHO40" s="66"/>
      <c r="KHP40" s="66"/>
      <c r="KHQ40" s="66"/>
      <c r="KHR40" s="66"/>
      <c r="KHS40" s="66"/>
      <c r="KHT40" s="66"/>
      <c r="KHU40" s="66"/>
      <c r="KHV40" s="66"/>
      <c r="KHW40" s="66"/>
      <c r="KHX40" s="66"/>
      <c r="KHY40" s="66"/>
      <c r="KHZ40" s="66"/>
      <c r="KIA40" s="66"/>
      <c r="KIB40" s="66"/>
      <c r="KIC40" s="66"/>
      <c r="KID40" s="66"/>
      <c r="KIE40" s="66"/>
      <c r="KIF40" s="66"/>
      <c r="KIG40" s="66"/>
      <c r="KIH40" s="66"/>
      <c r="KII40" s="66"/>
      <c r="KIJ40" s="66"/>
      <c r="KIK40" s="66"/>
      <c r="KIL40" s="66"/>
      <c r="KIM40" s="66"/>
      <c r="KIN40" s="66"/>
      <c r="KIO40" s="66"/>
      <c r="KIP40" s="66"/>
      <c r="KIQ40" s="66"/>
      <c r="KIR40" s="66"/>
      <c r="KIS40" s="66"/>
      <c r="KIT40" s="66"/>
      <c r="KIU40" s="66"/>
      <c r="KIV40" s="66"/>
      <c r="KIW40" s="66"/>
      <c r="KIX40" s="66"/>
      <c r="KIY40" s="66"/>
      <c r="KIZ40" s="66"/>
      <c r="KJA40" s="66"/>
      <c r="KJB40" s="66"/>
      <c r="KJC40" s="66"/>
      <c r="KJD40" s="66"/>
      <c r="KJE40" s="66"/>
      <c r="KJF40" s="66"/>
      <c r="KJG40" s="66"/>
      <c r="KJH40" s="66"/>
      <c r="KJI40" s="66"/>
      <c r="KJJ40" s="66"/>
      <c r="KJK40" s="66"/>
      <c r="KJL40" s="66"/>
      <c r="KJM40" s="66"/>
      <c r="KJN40" s="66"/>
      <c r="KJO40" s="66"/>
      <c r="KJP40" s="66"/>
      <c r="KJQ40" s="66"/>
      <c r="KJR40" s="66"/>
      <c r="KJS40" s="66"/>
      <c r="KJT40" s="66"/>
      <c r="KJU40" s="66"/>
      <c r="KJV40" s="66"/>
      <c r="KJW40" s="66"/>
      <c r="KJX40" s="66"/>
      <c r="KJY40" s="66"/>
      <c r="KJZ40" s="66"/>
      <c r="KKA40" s="66"/>
      <c r="KKB40" s="66"/>
      <c r="KKC40" s="66"/>
      <c r="KKD40" s="66"/>
      <c r="KKE40" s="66"/>
      <c r="KKF40" s="66"/>
      <c r="KKG40" s="66"/>
      <c r="KKH40" s="66"/>
      <c r="KKI40" s="66"/>
      <c r="KKJ40" s="66"/>
      <c r="KKK40" s="66"/>
      <c r="KKL40" s="66"/>
      <c r="KKM40" s="66"/>
      <c r="KKN40" s="66"/>
      <c r="KKO40" s="66"/>
      <c r="KKP40" s="66"/>
      <c r="KKQ40" s="66"/>
      <c r="KKR40" s="66"/>
      <c r="KKS40" s="66"/>
      <c r="KKT40" s="66"/>
      <c r="KKU40" s="66"/>
      <c r="KKV40" s="66"/>
      <c r="KKW40" s="66"/>
      <c r="KKX40" s="66"/>
      <c r="KKY40" s="66"/>
      <c r="KKZ40" s="66"/>
      <c r="KLA40" s="66"/>
      <c r="KLB40" s="66"/>
      <c r="KLC40" s="66"/>
      <c r="KLD40" s="66"/>
      <c r="KLE40" s="66"/>
      <c r="KLF40" s="66"/>
      <c r="KLG40" s="66"/>
      <c r="KLH40" s="66"/>
      <c r="KLI40" s="66"/>
      <c r="KLJ40" s="66"/>
      <c r="KLK40" s="66"/>
      <c r="KLL40" s="66"/>
      <c r="KLM40" s="66"/>
      <c r="KLN40" s="66"/>
      <c r="KLO40" s="66"/>
      <c r="KLP40" s="66"/>
      <c r="KLQ40" s="66"/>
      <c r="KLR40" s="66"/>
      <c r="KLS40" s="66"/>
      <c r="KLT40" s="66"/>
      <c r="KLU40" s="66"/>
      <c r="KLV40" s="66"/>
      <c r="KLW40" s="66"/>
      <c r="KLX40" s="66"/>
      <c r="KLY40" s="66"/>
      <c r="KLZ40" s="66"/>
      <c r="KMA40" s="66"/>
      <c r="KMB40" s="66"/>
      <c r="KMC40" s="66"/>
      <c r="KMD40" s="66"/>
      <c r="KME40" s="66"/>
      <c r="KMF40" s="66"/>
      <c r="KMG40" s="66"/>
      <c r="KMH40" s="66"/>
      <c r="KMI40" s="66"/>
      <c r="KMJ40" s="66"/>
      <c r="KMK40" s="66"/>
      <c r="KML40" s="66"/>
      <c r="KMM40" s="66"/>
      <c r="KMN40" s="66"/>
      <c r="KMO40" s="66"/>
      <c r="KMP40" s="66"/>
      <c r="KMQ40" s="66"/>
      <c r="KMR40" s="66"/>
      <c r="KMS40" s="66"/>
      <c r="KMT40" s="66"/>
      <c r="KMU40" s="66"/>
      <c r="KMV40" s="66"/>
      <c r="KMW40" s="66"/>
      <c r="KMX40" s="66"/>
      <c r="KMY40" s="66"/>
      <c r="KMZ40" s="66"/>
      <c r="KNA40" s="66"/>
      <c r="KNB40" s="66"/>
      <c r="KNC40" s="66"/>
      <c r="KND40" s="66"/>
      <c r="KNE40" s="66"/>
      <c r="KNF40" s="66"/>
      <c r="KNG40" s="66"/>
      <c r="KNH40" s="66"/>
      <c r="KNI40" s="66"/>
      <c r="KNJ40" s="66"/>
      <c r="KNK40" s="66"/>
      <c r="KNL40" s="66"/>
      <c r="KNM40" s="66"/>
      <c r="KNN40" s="66"/>
      <c r="KNO40" s="66"/>
      <c r="KNP40" s="66"/>
      <c r="KNQ40" s="66"/>
      <c r="KNR40" s="66"/>
      <c r="KNS40" s="66"/>
      <c r="KNT40" s="66"/>
      <c r="KNU40" s="66"/>
      <c r="KNV40" s="66"/>
      <c r="KNW40" s="66"/>
      <c r="KNX40" s="66"/>
      <c r="KNY40" s="66"/>
      <c r="KNZ40" s="66"/>
      <c r="KOA40" s="66"/>
      <c r="KOB40" s="66"/>
      <c r="KOC40" s="66"/>
      <c r="KOD40" s="66"/>
      <c r="KOE40" s="66"/>
      <c r="KOF40" s="66"/>
      <c r="KOG40" s="66"/>
      <c r="KOH40" s="66"/>
      <c r="KOI40" s="66"/>
      <c r="KOJ40" s="66"/>
      <c r="KOK40" s="66"/>
      <c r="KOL40" s="66"/>
      <c r="KOM40" s="66"/>
      <c r="KON40" s="66"/>
      <c r="KOO40" s="66"/>
      <c r="KOP40" s="66"/>
      <c r="KOQ40" s="66"/>
      <c r="KOR40" s="66"/>
      <c r="KOS40" s="66"/>
      <c r="KOT40" s="66"/>
      <c r="KOU40" s="66"/>
      <c r="KOV40" s="66"/>
      <c r="KOW40" s="66"/>
      <c r="KOX40" s="66"/>
      <c r="KOY40" s="66"/>
      <c r="KOZ40" s="66"/>
      <c r="KPA40" s="66"/>
      <c r="KPB40" s="66"/>
      <c r="KPC40" s="66"/>
      <c r="KPD40" s="66"/>
      <c r="KPE40" s="66"/>
      <c r="KPF40" s="66"/>
      <c r="KPG40" s="66"/>
      <c r="KPH40" s="66"/>
      <c r="KPI40" s="66"/>
      <c r="KPJ40" s="66"/>
      <c r="KPK40" s="66"/>
      <c r="KPL40" s="66"/>
      <c r="KPM40" s="66"/>
      <c r="KPN40" s="66"/>
      <c r="KPO40" s="66"/>
      <c r="KPP40" s="66"/>
      <c r="KPQ40" s="66"/>
      <c r="KPR40" s="66"/>
      <c r="KPS40" s="66"/>
      <c r="KPT40" s="66"/>
      <c r="KPU40" s="66"/>
      <c r="KPV40" s="66"/>
      <c r="KPW40" s="66"/>
      <c r="KPX40" s="66"/>
      <c r="KPY40" s="66"/>
      <c r="KPZ40" s="66"/>
      <c r="KQA40" s="66"/>
      <c r="KQB40" s="66"/>
      <c r="KQC40" s="66"/>
      <c r="KQD40" s="66"/>
      <c r="KQE40" s="66"/>
      <c r="KQF40" s="66"/>
      <c r="KQG40" s="66"/>
      <c r="KQH40" s="66"/>
      <c r="KQI40" s="66"/>
      <c r="KQJ40" s="66"/>
      <c r="KQK40" s="66"/>
      <c r="KQL40" s="66"/>
      <c r="KQM40" s="66"/>
      <c r="KQN40" s="66"/>
      <c r="KQO40" s="66"/>
      <c r="KQP40" s="66"/>
      <c r="KQQ40" s="66"/>
      <c r="KQR40" s="66"/>
      <c r="KQS40" s="66"/>
      <c r="KQT40" s="66"/>
      <c r="KQU40" s="66"/>
      <c r="KQV40" s="66"/>
      <c r="KQW40" s="66"/>
      <c r="KQX40" s="66"/>
      <c r="KQY40" s="66"/>
      <c r="KQZ40" s="66"/>
      <c r="KRA40" s="66"/>
      <c r="KRB40" s="66"/>
      <c r="KRC40" s="66"/>
      <c r="KRD40" s="66"/>
      <c r="KRE40" s="66"/>
      <c r="KRF40" s="66"/>
      <c r="KRG40" s="66"/>
      <c r="KRH40" s="66"/>
      <c r="KRI40" s="66"/>
      <c r="KRJ40" s="66"/>
      <c r="KRK40" s="66"/>
      <c r="KRL40" s="66"/>
      <c r="KRM40" s="66"/>
      <c r="KRN40" s="66"/>
      <c r="KRO40" s="66"/>
      <c r="KRP40" s="66"/>
      <c r="KRQ40" s="66"/>
      <c r="KRR40" s="66"/>
      <c r="KRS40" s="66"/>
      <c r="KRT40" s="66"/>
      <c r="KRU40" s="66"/>
      <c r="KRV40" s="66"/>
      <c r="KRW40" s="66"/>
      <c r="KRX40" s="66"/>
      <c r="KRY40" s="66"/>
      <c r="KRZ40" s="66"/>
      <c r="KSA40" s="66"/>
      <c r="KSB40" s="66"/>
      <c r="KSC40" s="66"/>
      <c r="KSD40" s="66"/>
      <c r="KSE40" s="66"/>
      <c r="KSF40" s="66"/>
      <c r="KSG40" s="66"/>
      <c r="KSH40" s="66"/>
      <c r="KSI40" s="66"/>
      <c r="KSJ40" s="66"/>
      <c r="KSK40" s="66"/>
      <c r="KSL40" s="66"/>
      <c r="KSM40" s="66"/>
      <c r="KSN40" s="66"/>
      <c r="KSO40" s="66"/>
      <c r="KSP40" s="66"/>
      <c r="KSQ40" s="66"/>
      <c r="KSR40" s="66"/>
      <c r="KSS40" s="66"/>
      <c r="KST40" s="66"/>
      <c r="KSU40" s="66"/>
      <c r="KSV40" s="66"/>
      <c r="KSW40" s="66"/>
      <c r="KSX40" s="66"/>
      <c r="KSY40" s="66"/>
      <c r="KSZ40" s="66"/>
      <c r="KTA40" s="66"/>
      <c r="KTB40" s="66"/>
      <c r="KTC40" s="66"/>
      <c r="KTD40" s="66"/>
      <c r="KTE40" s="66"/>
      <c r="KTF40" s="66"/>
      <c r="KTG40" s="66"/>
      <c r="KTH40" s="66"/>
      <c r="KTI40" s="66"/>
      <c r="KTJ40" s="66"/>
      <c r="KTK40" s="66"/>
      <c r="KTL40" s="66"/>
      <c r="KTM40" s="66"/>
      <c r="KTN40" s="66"/>
      <c r="KTO40" s="66"/>
      <c r="KTP40" s="66"/>
      <c r="KTQ40" s="66"/>
      <c r="KTR40" s="66"/>
      <c r="KTS40" s="66"/>
      <c r="KTT40" s="66"/>
      <c r="KTU40" s="66"/>
      <c r="KTV40" s="66"/>
      <c r="KTW40" s="66"/>
      <c r="KTX40" s="66"/>
      <c r="KTY40" s="66"/>
      <c r="KTZ40" s="66"/>
      <c r="KUA40" s="66"/>
      <c r="KUB40" s="66"/>
      <c r="KUC40" s="66"/>
      <c r="KUD40" s="66"/>
      <c r="KUE40" s="66"/>
      <c r="KUF40" s="66"/>
      <c r="KUG40" s="66"/>
      <c r="KUH40" s="66"/>
      <c r="KUI40" s="66"/>
      <c r="KUJ40" s="66"/>
      <c r="KUK40" s="66"/>
      <c r="KUL40" s="66"/>
      <c r="KUM40" s="66"/>
      <c r="KUN40" s="66"/>
      <c r="KUO40" s="66"/>
      <c r="KUP40" s="66"/>
      <c r="KUQ40" s="66"/>
      <c r="KUR40" s="66"/>
      <c r="KUS40" s="66"/>
      <c r="KUT40" s="66"/>
      <c r="KUU40" s="66"/>
      <c r="KUV40" s="66"/>
      <c r="KUW40" s="66"/>
      <c r="KUX40" s="66"/>
      <c r="KUY40" s="66"/>
      <c r="KUZ40" s="66"/>
      <c r="KVA40" s="66"/>
      <c r="KVB40" s="66"/>
      <c r="KVC40" s="66"/>
      <c r="KVD40" s="66"/>
      <c r="KVE40" s="66"/>
      <c r="KVF40" s="66"/>
      <c r="KVG40" s="66"/>
      <c r="KVH40" s="66"/>
      <c r="KVI40" s="66"/>
      <c r="KVJ40" s="66"/>
      <c r="KVK40" s="66"/>
      <c r="KVL40" s="66"/>
      <c r="KVM40" s="66"/>
      <c r="KVN40" s="66"/>
      <c r="KVO40" s="66"/>
      <c r="KVP40" s="66"/>
      <c r="KVQ40" s="66"/>
      <c r="KVR40" s="66"/>
      <c r="KVS40" s="66"/>
      <c r="KVT40" s="66"/>
      <c r="KVU40" s="66"/>
      <c r="KVV40" s="66"/>
      <c r="KVW40" s="66"/>
      <c r="KVX40" s="66"/>
      <c r="KVY40" s="66"/>
      <c r="KVZ40" s="66"/>
      <c r="KWA40" s="66"/>
      <c r="KWB40" s="66"/>
      <c r="KWC40" s="66"/>
      <c r="KWD40" s="66"/>
      <c r="KWE40" s="66"/>
      <c r="KWF40" s="66"/>
      <c r="KWG40" s="66"/>
      <c r="KWH40" s="66"/>
      <c r="KWI40" s="66"/>
      <c r="KWJ40" s="66"/>
      <c r="KWK40" s="66"/>
      <c r="KWL40" s="66"/>
      <c r="KWM40" s="66"/>
      <c r="KWN40" s="66"/>
      <c r="KWO40" s="66"/>
      <c r="KWP40" s="66"/>
      <c r="KWQ40" s="66"/>
      <c r="KWR40" s="66"/>
      <c r="KWS40" s="66"/>
      <c r="KWT40" s="66"/>
      <c r="KWU40" s="66"/>
      <c r="KWV40" s="66"/>
      <c r="KWW40" s="66"/>
      <c r="KWX40" s="66"/>
      <c r="KWY40" s="66"/>
      <c r="KWZ40" s="66"/>
      <c r="KXA40" s="66"/>
      <c r="KXB40" s="66"/>
      <c r="KXC40" s="66"/>
      <c r="KXD40" s="66"/>
      <c r="KXE40" s="66"/>
      <c r="KXF40" s="66"/>
      <c r="KXG40" s="66"/>
      <c r="KXH40" s="66"/>
      <c r="KXI40" s="66"/>
      <c r="KXJ40" s="66"/>
      <c r="KXK40" s="66"/>
      <c r="KXL40" s="66"/>
      <c r="KXM40" s="66"/>
      <c r="KXN40" s="66"/>
      <c r="KXO40" s="66"/>
      <c r="KXP40" s="66"/>
      <c r="KXQ40" s="66"/>
      <c r="KXR40" s="66"/>
      <c r="KXS40" s="66"/>
      <c r="KXT40" s="66"/>
      <c r="KXU40" s="66"/>
      <c r="KXV40" s="66"/>
      <c r="KXW40" s="66"/>
      <c r="KXX40" s="66"/>
      <c r="KXY40" s="66"/>
      <c r="KXZ40" s="66"/>
      <c r="KYA40" s="66"/>
      <c r="KYB40" s="66"/>
      <c r="KYC40" s="66"/>
      <c r="KYD40" s="66"/>
      <c r="KYE40" s="66"/>
      <c r="KYF40" s="66"/>
      <c r="KYG40" s="66"/>
      <c r="KYH40" s="66"/>
      <c r="KYI40" s="66"/>
      <c r="KYJ40" s="66"/>
      <c r="KYK40" s="66"/>
      <c r="KYL40" s="66"/>
      <c r="KYM40" s="66"/>
      <c r="KYN40" s="66"/>
      <c r="KYO40" s="66"/>
      <c r="KYP40" s="66"/>
      <c r="KYQ40" s="66"/>
      <c r="KYR40" s="66"/>
      <c r="KYS40" s="66"/>
      <c r="KYT40" s="66"/>
      <c r="KYU40" s="66"/>
      <c r="KYV40" s="66"/>
      <c r="KYW40" s="66"/>
      <c r="KYX40" s="66"/>
      <c r="KYY40" s="66"/>
      <c r="KYZ40" s="66"/>
      <c r="KZA40" s="66"/>
      <c r="KZB40" s="66"/>
      <c r="KZC40" s="66"/>
      <c r="KZD40" s="66"/>
      <c r="KZE40" s="66"/>
      <c r="KZF40" s="66"/>
      <c r="KZG40" s="66"/>
      <c r="KZH40" s="66"/>
      <c r="KZI40" s="66"/>
      <c r="KZJ40" s="66"/>
      <c r="KZK40" s="66"/>
      <c r="KZL40" s="66"/>
      <c r="KZM40" s="66"/>
      <c r="KZN40" s="66"/>
      <c r="KZO40" s="66"/>
      <c r="KZP40" s="66"/>
      <c r="KZQ40" s="66"/>
      <c r="KZR40" s="66"/>
      <c r="KZS40" s="66"/>
      <c r="KZT40" s="66"/>
      <c r="KZU40" s="66"/>
      <c r="KZV40" s="66"/>
      <c r="KZW40" s="66"/>
      <c r="KZX40" s="66"/>
      <c r="KZY40" s="66"/>
      <c r="KZZ40" s="66"/>
      <c r="LAA40" s="66"/>
      <c r="LAB40" s="66"/>
      <c r="LAC40" s="66"/>
      <c r="LAD40" s="66"/>
      <c r="LAE40" s="66"/>
      <c r="LAF40" s="66"/>
      <c r="LAG40" s="66"/>
      <c r="LAH40" s="66"/>
      <c r="LAI40" s="66"/>
      <c r="LAJ40" s="66"/>
      <c r="LAK40" s="66"/>
      <c r="LAL40" s="66"/>
      <c r="LAM40" s="66"/>
      <c r="LAN40" s="66"/>
      <c r="LAO40" s="66"/>
      <c r="LAP40" s="66"/>
      <c r="LAQ40" s="66"/>
      <c r="LAR40" s="66"/>
      <c r="LAS40" s="66"/>
      <c r="LAT40" s="66"/>
      <c r="LAU40" s="66"/>
      <c r="LAV40" s="66"/>
      <c r="LAW40" s="66"/>
      <c r="LAX40" s="66"/>
      <c r="LAY40" s="66"/>
      <c r="LAZ40" s="66"/>
      <c r="LBA40" s="66"/>
      <c r="LBB40" s="66"/>
      <c r="LBC40" s="66"/>
      <c r="LBD40" s="66"/>
      <c r="LBE40" s="66"/>
      <c r="LBF40" s="66"/>
      <c r="LBG40" s="66"/>
      <c r="LBH40" s="66"/>
      <c r="LBI40" s="66"/>
      <c r="LBJ40" s="66"/>
      <c r="LBK40" s="66"/>
      <c r="LBL40" s="66"/>
      <c r="LBM40" s="66"/>
      <c r="LBN40" s="66"/>
      <c r="LBO40" s="66"/>
      <c r="LBP40" s="66"/>
      <c r="LBQ40" s="66"/>
      <c r="LBR40" s="66"/>
      <c r="LBS40" s="66"/>
      <c r="LBT40" s="66"/>
      <c r="LBU40" s="66"/>
      <c r="LBV40" s="66"/>
      <c r="LBW40" s="66"/>
      <c r="LBX40" s="66"/>
      <c r="LBY40" s="66"/>
      <c r="LBZ40" s="66"/>
      <c r="LCA40" s="66"/>
      <c r="LCB40" s="66"/>
      <c r="LCC40" s="66"/>
      <c r="LCD40" s="66"/>
      <c r="LCE40" s="66"/>
      <c r="LCF40" s="66"/>
      <c r="LCG40" s="66"/>
      <c r="LCH40" s="66"/>
      <c r="LCI40" s="66"/>
      <c r="LCJ40" s="66"/>
      <c r="LCK40" s="66"/>
      <c r="LCL40" s="66"/>
      <c r="LCM40" s="66"/>
      <c r="LCN40" s="66"/>
      <c r="LCO40" s="66"/>
      <c r="LCP40" s="66"/>
      <c r="LCQ40" s="66"/>
      <c r="LCR40" s="66"/>
      <c r="LCS40" s="66"/>
      <c r="LCT40" s="66"/>
      <c r="LCU40" s="66"/>
      <c r="LCV40" s="66"/>
      <c r="LCW40" s="66"/>
      <c r="LCX40" s="66"/>
      <c r="LCY40" s="66"/>
      <c r="LCZ40" s="66"/>
      <c r="LDA40" s="66"/>
      <c r="LDB40" s="66"/>
      <c r="LDC40" s="66"/>
      <c r="LDD40" s="66"/>
      <c r="LDE40" s="66"/>
      <c r="LDF40" s="66"/>
      <c r="LDG40" s="66"/>
      <c r="LDH40" s="66"/>
      <c r="LDI40" s="66"/>
      <c r="LDJ40" s="66"/>
      <c r="LDK40" s="66"/>
      <c r="LDL40" s="66"/>
      <c r="LDM40" s="66"/>
      <c r="LDN40" s="66"/>
      <c r="LDO40" s="66"/>
      <c r="LDP40" s="66"/>
      <c r="LDQ40" s="66"/>
      <c r="LDR40" s="66"/>
      <c r="LDS40" s="66"/>
      <c r="LDT40" s="66"/>
      <c r="LDU40" s="66"/>
      <c r="LDV40" s="66"/>
      <c r="LDW40" s="66"/>
      <c r="LDX40" s="66"/>
      <c r="LDY40" s="66"/>
      <c r="LDZ40" s="66"/>
      <c r="LEA40" s="66"/>
      <c r="LEB40" s="66"/>
      <c r="LEC40" s="66"/>
      <c r="LED40" s="66"/>
      <c r="LEE40" s="66"/>
      <c r="LEF40" s="66"/>
      <c r="LEG40" s="66"/>
      <c r="LEH40" s="66"/>
      <c r="LEI40" s="66"/>
      <c r="LEJ40" s="66"/>
      <c r="LEK40" s="66"/>
      <c r="LEL40" s="66"/>
      <c r="LEM40" s="66"/>
      <c r="LEN40" s="66"/>
      <c r="LEO40" s="66"/>
      <c r="LEP40" s="66"/>
      <c r="LEQ40" s="66"/>
      <c r="LER40" s="66"/>
      <c r="LES40" s="66"/>
      <c r="LET40" s="66"/>
      <c r="LEU40" s="66"/>
      <c r="LEV40" s="66"/>
      <c r="LEW40" s="66"/>
      <c r="LEX40" s="66"/>
      <c r="LEY40" s="66"/>
      <c r="LEZ40" s="66"/>
      <c r="LFA40" s="66"/>
      <c r="LFB40" s="66"/>
      <c r="LFC40" s="66"/>
      <c r="LFD40" s="66"/>
      <c r="LFE40" s="66"/>
      <c r="LFF40" s="66"/>
      <c r="LFG40" s="66"/>
      <c r="LFH40" s="66"/>
      <c r="LFI40" s="66"/>
      <c r="LFJ40" s="66"/>
      <c r="LFK40" s="66"/>
      <c r="LFL40" s="66"/>
      <c r="LFM40" s="66"/>
      <c r="LFN40" s="66"/>
      <c r="LFO40" s="66"/>
      <c r="LFP40" s="66"/>
      <c r="LFQ40" s="66"/>
      <c r="LFR40" s="66"/>
      <c r="LFS40" s="66"/>
      <c r="LFT40" s="66"/>
      <c r="LFU40" s="66"/>
      <c r="LFV40" s="66"/>
      <c r="LFW40" s="66"/>
      <c r="LFX40" s="66"/>
      <c r="LFY40" s="66"/>
      <c r="LFZ40" s="66"/>
      <c r="LGA40" s="66"/>
      <c r="LGB40" s="66"/>
      <c r="LGC40" s="66"/>
      <c r="LGD40" s="66"/>
      <c r="LGE40" s="66"/>
      <c r="LGF40" s="66"/>
      <c r="LGG40" s="66"/>
      <c r="LGH40" s="66"/>
      <c r="LGI40" s="66"/>
      <c r="LGJ40" s="66"/>
      <c r="LGK40" s="66"/>
      <c r="LGL40" s="66"/>
      <c r="LGM40" s="66"/>
      <c r="LGN40" s="66"/>
      <c r="LGO40" s="66"/>
      <c r="LGP40" s="66"/>
      <c r="LGQ40" s="66"/>
      <c r="LGR40" s="66"/>
      <c r="LGS40" s="66"/>
      <c r="LGT40" s="66"/>
      <c r="LGU40" s="66"/>
      <c r="LGV40" s="66"/>
      <c r="LGW40" s="66"/>
      <c r="LGX40" s="66"/>
      <c r="LGY40" s="66"/>
      <c r="LGZ40" s="66"/>
      <c r="LHA40" s="66"/>
      <c r="LHB40" s="66"/>
      <c r="LHC40" s="66"/>
      <c r="LHD40" s="66"/>
      <c r="LHE40" s="66"/>
      <c r="LHF40" s="66"/>
      <c r="LHG40" s="66"/>
      <c r="LHH40" s="66"/>
      <c r="LHI40" s="66"/>
      <c r="LHJ40" s="66"/>
      <c r="LHK40" s="66"/>
      <c r="LHL40" s="66"/>
      <c r="LHM40" s="66"/>
      <c r="LHN40" s="66"/>
      <c r="LHO40" s="66"/>
      <c r="LHP40" s="66"/>
      <c r="LHQ40" s="66"/>
      <c r="LHR40" s="66"/>
      <c r="LHS40" s="66"/>
      <c r="LHT40" s="66"/>
      <c r="LHU40" s="66"/>
      <c r="LHV40" s="66"/>
      <c r="LHW40" s="66"/>
      <c r="LHX40" s="66"/>
      <c r="LHY40" s="66"/>
      <c r="LHZ40" s="66"/>
      <c r="LIA40" s="66"/>
      <c r="LIB40" s="66"/>
      <c r="LIC40" s="66"/>
      <c r="LID40" s="66"/>
      <c r="LIE40" s="66"/>
      <c r="LIF40" s="66"/>
      <c r="LIG40" s="66"/>
      <c r="LIH40" s="66"/>
      <c r="LII40" s="66"/>
      <c r="LIJ40" s="66"/>
      <c r="LIK40" s="66"/>
      <c r="LIL40" s="66"/>
      <c r="LIM40" s="66"/>
      <c r="LIN40" s="66"/>
      <c r="LIO40" s="66"/>
      <c r="LIP40" s="66"/>
      <c r="LIQ40" s="66"/>
      <c r="LIR40" s="66"/>
      <c r="LIS40" s="66"/>
      <c r="LIT40" s="66"/>
      <c r="LIU40" s="66"/>
      <c r="LIV40" s="66"/>
      <c r="LIW40" s="66"/>
      <c r="LIX40" s="66"/>
      <c r="LIY40" s="66"/>
      <c r="LIZ40" s="66"/>
      <c r="LJA40" s="66"/>
      <c r="LJB40" s="66"/>
      <c r="LJC40" s="66"/>
      <c r="LJD40" s="66"/>
      <c r="LJE40" s="66"/>
      <c r="LJF40" s="66"/>
      <c r="LJG40" s="66"/>
      <c r="LJH40" s="66"/>
      <c r="LJI40" s="66"/>
      <c r="LJJ40" s="66"/>
      <c r="LJK40" s="66"/>
      <c r="LJL40" s="66"/>
      <c r="LJM40" s="66"/>
      <c r="LJN40" s="66"/>
      <c r="LJO40" s="66"/>
      <c r="LJP40" s="66"/>
      <c r="LJQ40" s="66"/>
      <c r="LJR40" s="66"/>
      <c r="LJS40" s="66"/>
      <c r="LJT40" s="66"/>
      <c r="LJU40" s="66"/>
      <c r="LJV40" s="66"/>
      <c r="LJW40" s="66"/>
      <c r="LJX40" s="66"/>
      <c r="LJY40" s="66"/>
      <c r="LJZ40" s="66"/>
      <c r="LKA40" s="66"/>
      <c r="LKB40" s="66"/>
      <c r="LKC40" s="66"/>
      <c r="LKD40" s="66"/>
      <c r="LKE40" s="66"/>
      <c r="LKF40" s="66"/>
      <c r="LKG40" s="66"/>
      <c r="LKH40" s="66"/>
      <c r="LKI40" s="66"/>
      <c r="LKJ40" s="66"/>
      <c r="LKK40" s="66"/>
      <c r="LKL40" s="66"/>
      <c r="LKM40" s="66"/>
      <c r="LKN40" s="66"/>
      <c r="LKO40" s="66"/>
      <c r="LKP40" s="66"/>
      <c r="LKQ40" s="66"/>
      <c r="LKR40" s="66"/>
      <c r="LKS40" s="66"/>
      <c r="LKT40" s="66"/>
      <c r="LKU40" s="66"/>
      <c r="LKV40" s="66"/>
      <c r="LKW40" s="66"/>
      <c r="LKX40" s="66"/>
      <c r="LKY40" s="66"/>
      <c r="LKZ40" s="66"/>
      <c r="LLA40" s="66"/>
      <c r="LLB40" s="66"/>
      <c r="LLC40" s="66"/>
      <c r="LLD40" s="66"/>
      <c r="LLE40" s="66"/>
      <c r="LLF40" s="66"/>
      <c r="LLG40" s="66"/>
      <c r="LLH40" s="66"/>
      <c r="LLI40" s="66"/>
      <c r="LLJ40" s="66"/>
      <c r="LLK40" s="66"/>
      <c r="LLL40" s="66"/>
      <c r="LLM40" s="66"/>
      <c r="LLN40" s="66"/>
      <c r="LLO40" s="66"/>
      <c r="LLP40" s="66"/>
      <c r="LLQ40" s="66"/>
      <c r="LLR40" s="66"/>
      <c r="LLS40" s="66"/>
      <c r="LLT40" s="66"/>
      <c r="LLU40" s="66"/>
      <c r="LLV40" s="66"/>
      <c r="LLW40" s="66"/>
      <c r="LLX40" s="66"/>
      <c r="LLY40" s="66"/>
      <c r="LLZ40" s="66"/>
      <c r="LMA40" s="66"/>
      <c r="LMB40" s="66"/>
      <c r="LMC40" s="66"/>
      <c r="LMD40" s="66"/>
      <c r="LME40" s="66"/>
      <c r="LMF40" s="66"/>
      <c r="LMG40" s="66"/>
      <c r="LMH40" s="66"/>
      <c r="LMI40" s="66"/>
      <c r="LMJ40" s="66"/>
      <c r="LMK40" s="66"/>
      <c r="LML40" s="66"/>
      <c r="LMM40" s="66"/>
      <c r="LMN40" s="66"/>
      <c r="LMO40" s="66"/>
      <c r="LMP40" s="66"/>
      <c r="LMQ40" s="66"/>
      <c r="LMR40" s="66"/>
      <c r="LMS40" s="66"/>
      <c r="LMT40" s="66"/>
      <c r="LMU40" s="66"/>
      <c r="LMV40" s="66"/>
      <c r="LMW40" s="66"/>
      <c r="LMX40" s="66"/>
      <c r="LMY40" s="66"/>
      <c r="LMZ40" s="66"/>
      <c r="LNA40" s="66"/>
      <c r="LNB40" s="66"/>
      <c r="LNC40" s="66"/>
      <c r="LND40" s="66"/>
      <c r="LNE40" s="66"/>
      <c r="LNF40" s="66"/>
      <c r="LNG40" s="66"/>
      <c r="LNH40" s="66"/>
      <c r="LNI40" s="66"/>
      <c r="LNJ40" s="66"/>
      <c r="LNK40" s="66"/>
      <c r="LNL40" s="66"/>
      <c r="LNM40" s="66"/>
      <c r="LNN40" s="66"/>
      <c r="LNO40" s="66"/>
      <c r="LNP40" s="66"/>
      <c r="LNQ40" s="66"/>
      <c r="LNR40" s="66"/>
      <c r="LNS40" s="66"/>
      <c r="LNT40" s="66"/>
      <c r="LNU40" s="66"/>
      <c r="LNV40" s="66"/>
      <c r="LNW40" s="66"/>
      <c r="LNX40" s="66"/>
      <c r="LNY40" s="66"/>
      <c r="LNZ40" s="66"/>
      <c r="LOA40" s="66"/>
      <c r="LOB40" s="66"/>
      <c r="LOC40" s="66"/>
      <c r="LOD40" s="66"/>
      <c r="LOE40" s="66"/>
      <c r="LOF40" s="66"/>
      <c r="LOG40" s="66"/>
      <c r="LOH40" s="66"/>
      <c r="LOI40" s="66"/>
      <c r="LOJ40" s="66"/>
      <c r="LOK40" s="66"/>
      <c r="LOL40" s="66"/>
      <c r="LOM40" s="66"/>
      <c r="LON40" s="66"/>
      <c r="LOO40" s="66"/>
      <c r="LOP40" s="66"/>
      <c r="LOQ40" s="66"/>
      <c r="LOR40" s="66"/>
      <c r="LOS40" s="66"/>
      <c r="LOT40" s="66"/>
      <c r="LOU40" s="66"/>
      <c r="LOV40" s="66"/>
      <c r="LOW40" s="66"/>
      <c r="LOX40" s="66"/>
      <c r="LOY40" s="66"/>
      <c r="LOZ40" s="66"/>
      <c r="LPA40" s="66"/>
      <c r="LPB40" s="66"/>
      <c r="LPC40" s="66"/>
      <c r="LPD40" s="66"/>
      <c r="LPE40" s="66"/>
      <c r="LPF40" s="66"/>
      <c r="LPG40" s="66"/>
      <c r="LPH40" s="66"/>
      <c r="LPI40" s="66"/>
      <c r="LPJ40" s="66"/>
      <c r="LPK40" s="66"/>
      <c r="LPL40" s="66"/>
      <c r="LPM40" s="66"/>
      <c r="LPN40" s="66"/>
      <c r="LPO40" s="66"/>
      <c r="LPP40" s="66"/>
      <c r="LPQ40" s="66"/>
      <c r="LPR40" s="66"/>
      <c r="LPS40" s="66"/>
      <c r="LPT40" s="66"/>
      <c r="LPU40" s="66"/>
      <c r="LPV40" s="66"/>
      <c r="LPW40" s="66"/>
      <c r="LPX40" s="66"/>
      <c r="LPY40" s="66"/>
      <c r="LPZ40" s="66"/>
      <c r="LQA40" s="66"/>
      <c r="LQB40" s="66"/>
      <c r="LQC40" s="66"/>
      <c r="LQD40" s="66"/>
      <c r="LQE40" s="66"/>
      <c r="LQF40" s="66"/>
      <c r="LQG40" s="66"/>
      <c r="LQH40" s="66"/>
      <c r="LQI40" s="66"/>
      <c r="LQJ40" s="66"/>
      <c r="LQK40" s="66"/>
      <c r="LQL40" s="66"/>
      <c r="LQM40" s="66"/>
      <c r="LQN40" s="66"/>
      <c r="LQO40" s="66"/>
      <c r="LQP40" s="66"/>
      <c r="LQQ40" s="66"/>
      <c r="LQR40" s="66"/>
      <c r="LQS40" s="66"/>
      <c r="LQT40" s="66"/>
      <c r="LQU40" s="66"/>
      <c r="LQV40" s="66"/>
      <c r="LQW40" s="66"/>
      <c r="LQX40" s="66"/>
      <c r="LQY40" s="66"/>
      <c r="LQZ40" s="66"/>
      <c r="LRA40" s="66"/>
      <c r="LRB40" s="66"/>
      <c r="LRC40" s="66"/>
      <c r="LRD40" s="66"/>
      <c r="LRE40" s="66"/>
      <c r="LRF40" s="66"/>
      <c r="LRG40" s="66"/>
      <c r="LRH40" s="66"/>
      <c r="LRI40" s="66"/>
      <c r="LRJ40" s="66"/>
      <c r="LRK40" s="66"/>
      <c r="LRL40" s="66"/>
      <c r="LRM40" s="66"/>
      <c r="LRN40" s="66"/>
      <c r="LRO40" s="66"/>
      <c r="LRP40" s="66"/>
      <c r="LRQ40" s="66"/>
      <c r="LRR40" s="66"/>
      <c r="LRS40" s="66"/>
      <c r="LRT40" s="66"/>
      <c r="LRU40" s="66"/>
      <c r="LRV40" s="66"/>
      <c r="LRW40" s="66"/>
      <c r="LRX40" s="66"/>
      <c r="LRY40" s="66"/>
      <c r="LRZ40" s="66"/>
      <c r="LSA40" s="66"/>
      <c r="LSB40" s="66"/>
      <c r="LSC40" s="66"/>
      <c r="LSD40" s="66"/>
      <c r="LSE40" s="66"/>
      <c r="LSF40" s="66"/>
      <c r="LSG40" s="66"/>
      <c r="LSH40" s="66"/>
      <c r="LSI40" s="66"/>
      <c r="LSJ40" s="66"/>
      <c r="LSK40" s="66"/>
      <c r="LSL40" s="66"/>
      <c r="LSM40" s="66"/>
      <c r="LSN40" s="66"/>
      <c r="LSO40" s="66"/>
      <c r="LSP40" s="66"/>
      <c r="LSQ40" s="66"/>
      <c r="LSR40" s="66"/>
      <c r="LSS40" s="66"/>
      <c r="LST40" s="66"/>
      <c r="LSU40" s="66"/>
      <c r="LSV40" s="66"/>
      <c r="LSW40" s="66"/>
      <c r="LSX40" s="66"/>
      <c r="LSY40" s="66"/>
      <c r="LSZ40" s="66"/>
      <c r="LTA40" s="66"/>
      <c r="LTB40" s="66"/>
      <c r="LTC40" s="66"/>
      <c r="LTD40" s="66"/>
      <c r="LTE40" s="66"/>
      <c r="LTF40" s="66"/>
      <c r="LTG40" s="66"/>
      <c r="LTH40" s="66"/>
      <c r="LTI40" s="66"/>
      <c r="LTJ40" s="66"/>
      <c r="LTK40" s="66"/>
      <c r="LTL40" s="66"/>
      <c r="LTM40" s="66"/>
      <c r="LTN40" s="66"/>
      <c r="LTO40" s="66"/>
      <c r="LTP40" s="66"/>
      <c r="LTQ40" s="66"/>
      <c r="LTR40" s="66"/>
      <c r="LTS40" s="66"/>
      <c r="LTT40" s="66"/>
      <c r="LTU40" s="66"/>
      <c r="LTV40" s="66"/>
      <c r="LTW40" s="66"/>
      <c r="LTX40" s="66"/>
      <c r="LTY40" s="66"/>
      <c r="LTZ40" s="66"/>
      <c r="LUA40" s="66"/>
      <c r="LUB40" s="66"/>
      <c r="LUC40" s="66"/>
      <c r="LUD40" s="66"/>
      <c r="LUE40" s="66"/>
      <c r="LUF40" s="66"/>
      <c r="LUG40" s="66"/>
      <c r="LUH40" s="66"/>
      <c r="LUI40" s="66"/>
      <c r="LUJ40" s="66"/>
      <c r="LUK40" s="66"/>
      <c r="LUL40" s="66"/>
      <c r="LUM40" s="66"/>
      <c r="LUN40" s="66"/>
      <c r="LUO40" s="66"/>
      <c r="LUP40" s="66"/>
      <c r="LUQ40" s="66"/>
      <c r="LUR40" s="66"/>
      <c r="LUS40" s="66"/>
      <c r="LUT40" s="66"/>
      <c r="LUU40" s="66"/>
      <c r="LUV40" s="66"/>
      <c r="LUW40" s="66"/>
      <c r="LUX40" s="66"/>
      <c r="LUY40" s="66"/>
      <c r="LUZ40" s="66"/>
      <c r="LVA40" s="66"/>
      <c r="LVB40" s="66"/>
      <c r="LVC40" s="66"/>
      <c r="LVD40" s="66"/>
      <c r="LVE40" s="66"/>
      <c r="LVF40" s="66"/>
      <c r="LVG40" s="66"/>
      <c r="LVH40" s="66"/>
      <c r="LVI40" s="66"/>
      <c r="LVJ40" s="66"/>
      <c r="LVK40" s="66"/>
      <c r="LVL40" s="66"/>
      <c r="LVM40" s="66"/>
      <c r="LVN40" s="66"/>
      <c r="LVO40" s="66"/>
      <c r="LVP40" s="66"/>
      <c r="LVQ40" s="66"/>
      <c r="LVR40" s="66"/>
      <c r="LVS40" s="66"/>
      <c r="LVT40" s="66"/>
      <c r="LVU40" s="66"/>
      <c r="LVV40" s="66"/>
      <c r="LVW40" s="66"/>
      <c r="LVX40" s="66"/>
      <c r="LVY40" s="66"/>
      <c r="LVZ40" s="66"/>
      <c r="LWA40" s="66"/>
      <c r="LWB40" s="66"/>
      <c r="LWC40" s="66"/>
      <c r="LWD40" s="66"/>
      <c r="LWE40" s="66"/>
      <c r="LWF40" s="66"/>
      <c r="LWG40" s="66"/>
      <c r="LWH40" s="66"/>
      <c r="LWI40" s="66"/>
      <c r="LWJ40" s="66"/>
      <c r="LWK40" s="66"/>
      <c r="LWL40" s="66"/>
      <c r="LWM40" s="66"/>
      <c r="LWN40" s="66"/>
      <c r="LWO40" s="66"/>
      <c r="LWP40" s="66"/>
      <c r="LWQ40" s="66"/>
      <c r="LWR40" s="66"/>
      <c r="LWS40" s="66"/>
      <c r="LWT40" s="66"/>
      <c r="LWU40" s="66"/>
      <c r="LWV40" s="66"/>
      <c r="LWW40" s="66"/>
      <c r="LWX40" s="66"/>
      <c r="LWY40" s="66"/>
      <c r="LWZ40" s="66"/>
      <c r="LXA40" s="66"/>
      <c r="LXB40" s="66"/>
      <c r="LXC40" s="66"/>
      <c r="LXD40" s="66"/>
      <c r="LXE40" s="66"/>
      <c r="LXF40" s="66"/>
      <c r="LXG40" s="66"/>
      <c r="LXH40" s="66"/>
      <c r="LXI40" s="66"/>
      <c r="LXJ40" s="66"/>
      <c r="LXK40" s="66"/>
      <c r="LXL40" s="66"/>
      <c r="LXM40" s="66"/>
      <c r="LXN40" s="66"/>
      <c r="LXO40" s="66"/>
      <c r="LXP40" s="66"/>
      <c r="LXQ40" s="66"/>
      <c r="LXR40" s="66"/>
      <c r="LXS40" s="66"/>
      <c r="LXT40" s="66"/>
      <c r="LXU40" s="66"/>
      <c r="LXV40" s="66"/>
      <c r="LXW40" s="66"/>
      <c r="LXX40" s="66"/>
      <c r="LXY40" s="66"/>
      <c r="LXZ40" s="66"/>
      <c r="LYA40" s="66"/>
      <c r="LYB40" s="66"/>
      <c r="LYC40" s="66"/>
      <c r="LYD40" s="66"/>
      <c r="LYE40" s="66"/>
      <c r="LYF40" s="66"/>
      <c r="LYG40" s="66"/>
      <c r="LYH40" s="66"/>
      <c r="LYI40" s="66"/>
      <c r="LYJ40" s="66"/>
      <c r="LYK40" s="66"/>
      <c r="LYL40" s="66"/>
      <c r="LYM40" s="66"/>
      <c r="LYN40" s="66"/>
      <c r="LYO40" s="66"/>
      <c r="LYP40" s="66"/>
      <c r="LYQ40" s="66"/>
      <c r="LYR40" s="66"/>
      <c r="LYS40" s="66"/>
      <c r="LYT40" s="66"/>
      <c r="LYU40" s="66"/>
      <c r="LYV40" s="66"/>
      <c r="LYW40" s="66"/>
      <c r="LYX40" s="66"/>
      <c r="LYY40" s="66"/>
      <c r="LYZ40" s="66"/>
      <c r="LZA40" s="66"/>
      <c r="LZB40" s="66"/>
      <c r="LZC40" s="66"/>
      <c r="LZD40" s="66"/>
      <c r="LZE40" s="66"/>
      <c r="LZF40" s="66"/>
      <c r="LZG40" s="66"/>
      <c r="LZH40" s="66"/>
      <c r="LZI40" s="66"/>
      <c r="LZJ40" s="66"/>
      <c r="LZK40" s="66"/>
      <c r="LZL40" s="66"/>
      <c r="LZM40" s="66"/>
      <c r="LZN40" s="66"/>
      <c r="LZO40" s="66"/>
      <c r="LZP40" s="66"/>
      <c r="LZQ40" s="66"/>
      <c r="LZR40" s="66"/>
      <c r="LZS40" s="66"/>
      <c r="LZT40" s="66"/>
      <c r="LZU40" s="66"/>
      <c r="LZV40" s="66"/>
      <c r="LZW40" s="66"/>
      <c r="LZX40" s="66"/>
      <c r="LZY40" s="66"/>
      <c r="LZZ40" s="66"/>
      <c r="MAA40" s="66"/>
      <c r="MAB40" s="66"/>
      <c r="MAC40" s="66"/>
      <c r="MAD40" s="66"/>
      <c r="MAE40" s="66"/>
      <c r="MAF40" s="66"/>
      <c r="MAG40" s="66"/>
      <c r="MAH40" s="66"/>
      <c r="MAI40" s="66"/>
      <c r="MAJ40" s="66"/>
      <c r="MAK40" s="66"/>
      <c r="MAL40" s="66"/>
      <c r="MAM40" s="66"/>
      <c r="MAN40" s="66"/>
      <c r="MAO40" s="66"/>
      <c r="MAP40" s="66"/>
      <c r="MAQ40" s="66"/>
      <c r="MAR40" s="66"/>
      <c r="MAS40" s="66"/>
      <c r="MAT40" s="66"/>
      <c r="MAU40" s="66"/>
      <c r="MAV40" s="66"/>
      <c r="MAW40" s="66"/>
      <c r="MAX40" s="66"/>
      <c r="MAY40" s="66"/>
      <c r="MAZ40" s="66"/>
      <c r="MBA40" s="66"/>
      <c r="MBB40" s="66"/>
      <c r="MBC40" s="66"/>
      <c r="MBD40" s="66"/>
      <c r="MBE40" s="66"/>
      <c r="MBF40" s="66"/>
      <c r="MBG40" s="66"/>
      <c r="MBH40" s="66"/>
      <c r="MBI40" s="66"/>
      <c r="MBJ40" s="66"/>
      <c r="MBK40" s="66"/>
      <c r="MBL40" s="66"/>
      <c r="MBM40" s="66"/>
      <c r="MBN40" s="66"/>
      <c r="MBO40" s="66"/>
      <c r="MBP40" s="66"/>
      <c r="MBQ40" s="66"/>
      <c r="MBR40" s="66"/>
      <c r="MBS40" s="66"/>
      <c r="MBT40" s="66"/>
      <c r="MBU40" s="66"/>
      <c r="MBV40" s="66"/>
      <c r="MBW40" s="66"/>
      <c r="MBX40" s="66"/>
      <c r="MBY40" s="66"/>
      <c r="MBZ40" s="66"/>
      <c r="MCA40" s="66"/>
      <c r="MCB40" s="66"/>
      <c r="MCC40" s="66"/>
      <c r="MCD40" s="66"/>
      <c r="MCE40" s="66"/>
      <c r="MCF40" s="66"/>
      <c r="MCG40" s="66"/>
      <c r="MCH40" s="66"/>
      <c r="MCI40" s="66"/>
      <c r="MCJ40" s="66"/>
      <c r="MCK40" s="66"/>
      <c r="MCL40" s="66"/>
      <c r="MCM40" s="66"/>
      <c r="MCN40" s="66"/>
      <c r="MCO40" s="66"/>
      <c r="MCP40" s="66"/>
      <c r="MCQ40" s="66"/>
      <c r="MCR40" s="66"/>
      <c r="MCS40" s="66"/>
      <c r="MCT40" s="66"/>
      <c r="MCU40" s="66"/>
      <c r="MCV40" s="66"/>
      <c r="MCW40" s="66"/>
      <c r="MCX40" s="66"/>
      <c r="MCY40" s="66"/>
      <c r="MCZ40" s="66"/>
      <c r="MDA40" s="66"/>
      <c r="MDB40" s="66"/>
      <c r="MDC40" s="66"/>
      <c r="MDD40" s="66"/>
      <c r="MDE40" s="66"/>
      <c r="MDF40" s="66"/>
      <c r="MDG40" s="66"/>
      <c r="MDH40" s="66"/>
      <c r="MDI40" s="66"/>
      <c r="MDJ40" s="66"/>
      <c r="MDK40" s="66"/>
      <c r="MDL40" s="66"/>
      <c r="MDM40" s="66"/>
      <c r="MDN40" s="66"/>
      <c r="MDO40" s="66"/>
      <c r="MDP40" s="66"/>
      <c r="MDQ40" s="66"/>
      <c r="MDR40" s="66"/>
      <c r="MDS40" s="66"/>
      <c r="MDT40" s="66"/>
      <c r="MDU40" s="66"/>
      <c r="MDV40" s="66"/>
      <c r="MDW40" s="66"/>
      <c r="MDX40" s="66"/>
      <c r="MDY40" s="66"/>
      <c r="MDZ40" s="66"/>
      <c r="MEA40" s="66"/>
      <c r="MEB40" s="66"/>
      <c r="MEC40" s="66"/>
      <c r="MED40" s="66"/>
      <c r="MEE40" s="66"/>
      <c r="MEF40" s="66"/>
      <c r="MEG40" s="66"/>
      <c r="MEH40" s="66"/>
      <c r="MEI40" s="66"/>
      <c r="MEJ40" s="66"/>
      <c r="MEK40" s="66"/>
      <c r="MEL40" s="66"/>
      <c r="MEM40" s="66"/>
      <c r="MEN40" s="66"/>
      <c r="MEO40" s="66"/>
      <c r="MEP40" s="66"/>
      <c r="MEQ40" s="66"/>
      <c r="MER40" s="66"/>
      <c r="MES40" s="66"/>
      <c r="MET40" s="66"/>
      <c r="MEU40" s="66"/>
      <c r="MEV40" s="66"/>
      <c r="MEW40" s="66"/>
      <c r="MEX40" s="66"/>
      <c r="MEY40" s="66"/>
      <c r="MEZ40" s="66"/>
      <c r="MFA40" s="66"/>
      <c r="MFB40" s="66"/>
      <c r="MFC40" s="66"/>
      <c r="MFD40" s="66"/>
      <c r="MFE40" s="66"/>
      <c r="MFF40" s="66"/>
      <c r="MFG40" s="66"/>
      <c r="MFH40" s="66"/>
      <c r="MFI40" s="66"/>
      <c r="MFJ40" s="66"/>
      <c r="MFK40" s="66"/>
      <c r="MFL40" s="66"/>
      <c r="MFM40" s="66"/>
      <c r="MFN40" s="66"/>
      <c r="MFO40" s="66"/>
      <c r="MFP40" s="66"/>
      <c r="MFQ40" s="66"/>
      <c r="MFR40" s="66"/>
      <c r="MFS40" s="66"/>
      <c r="MFT40" s="66"/>
      <c r="MFU40" s="66"/>
      <c r="MFV40" s="66"/>
      <c r="MFW40" s="66"/>
      <c r="MFX40" s="66"/>
      <c r="MFY40" s="66"/>
      <c r="MFZ40" s="66"/>
      <c r="MGA40" s="66"/>
      <c r="MGB40" s="66"/>
      <c r="MGC40" s="66"/>
      <c r="MGD40" s="66"/>
      <c r="MGE40" s="66"/>
      <c r="MGF40" s="66"/>
      <c r="MGG40" s="66"/>
      <c r="MGH40" s="66"/>
      <c r="MGI40" s="66"/>
      <c r="MGJ40" s="66"/>
      <c r="MGK40" s="66"/>
      <c r="MGL40" s="66"/>
      <c r="MGM40" s="66"/>
      <c r="MGN40" s="66"/>
      <c r="MGO40" s="66"/>
      <c r="MGP40" s="66"/>
      <c r="MGQ40" s="66"/>
      <c r="MGR40" s="66"/>
      <c r="MGS40" s="66"/>
      <c r="MGT40" s="66"/>
      <c r="MGU40" s="66"/>
      <c r="MGV40" s="66"/>
      <c r="MGW40" s="66"/>
      <c r="MGX40" s="66"/>
      <c r="MGY40" s="66"/>
      <c r="MGZ40" s="66"/>
      <c r="MHA40" s="66"/>
      <c r="MHB40" s="66"/>
      <c r="MHC40" s="66"/>
      <c r="MHD40" s="66"/>
      <c r="MHE40" s="66"/>
      <c r="MHF40" s="66"/>
      <c r="MHG40" s="66"/>
      <c r="MHH40" s="66"/>
      <c r="MHI40" s="66"/>
      <c r="MHJ40" s="66"/>
      <c r="MHK40" s="66"/>
      <c r="MHL40" s="66"/>
      <c r="MHM40" s="66"/>
      <c r="MHN40" s="66"/>
      <c r="MHO40" s="66"/>
      <c r="MHP40" s="66"/>
      <c r="MHQ40" s="66"/>
      <c r="MHR40" s="66"/>
      <c r="MHS40" s="66"/>
      <c r="MHT40" s="66"/>
      <c r="MHU40" s="66"/>
      <c r="MHV40" s="66"/>
      <c r="MHW40" s="66"/>
      <c r="MHX40" s="66"/>
      <c r="MHY40" s="66"/>
      <c r="MHZ40" s="66"/>
      <c r="MIA40" s="66"/>
      <c r="MIB40" s="66"/>
      <c r="MIC40" s="66"/>
      <c r="MID40" s="66"/>
      <c r="MIE40" s="66"/>
      <c r="MIF40" s="66"/>
      <c r="MIG40" s="66"/>
      <c r="MIH40" s="66"/>
      <c r="MII40" s="66"/>
      <c r="MIJ40" s="66"/>
      <c r="MIK40" s="66"/>
      <c r="MIL40" s="66"/>
      <c r="MIM40" s="66"/>
      <c r="MIN40" s="66"/>
      <c r="MIO40" s="66"/>
      <c r="MIP40" s="66"/>
      <c r="MIQ40" s="66"/>
      <c r="MIR40" s="66"/>
      <c r="MIS40" s="66"/>
      <c r="MIT40" s="66"/>
      <c r="MIU40" s="66"/>
      <c r="MIV40" s="66"/>
      <c r="MIW40" s="66"/>
      <c r="MIX40" s="66"/>
      <c r="MIY40" s="66"/>
      <c r="MIZ40" s="66"/>
      <c r="MJA40" s="66"/>
      <c r="MJB40" s="66"/>
      <c r="MJC40" s="66"/>
      <c r="MJD40" s="66"/>
      <c r="MJE40" s="66"/>
      <c r="MJF40" s="66"/>
      <c r="MJG40" s="66"/>
      <c r="MJH40" s="66"/>
      <c r="MJI40" s="66"/>
      <c r="MJJ40" s="66"/>
      <c r="MJK40" s="66"/>
      <c r="MJL40" s="66"/>
      <c r="MJM40" s="66"/>
      <c r="MJN40" s="66"/>
      <c r="MJO40" s="66"/>
      <c r="MJP40" s="66"/>
      <c r="MJQ40" s="66"/>
      <c r="MJR40" s="66"/>
      <c r="MJS40" s="66"/>
      <c r="MJT40" s="66"/>
      <c r="MJU40" s="66"/>
      <c r="MJV40" s="66"/>
      <c r="MJW40" s="66"/>
      <c r="MJX40" s="66"/>
      <c r="MJY40" s="66"/>
      <c r="MJZ40" s="66"/>
      <c r="MKA40" s="66"/>
      <c r="MKB40" s="66"/>
      <c r="MKC40" s="66"/>
      <c r="MKD40" s="66"/>
      <c r="MKE40" s="66"/>
      <c r="MKF40" s="66"/>
      <c r="MKG40" s="66"/>
      <c r="MKH40" s="66"/>
      <c r="MKI40" s="66"/>
      <c r="MKJ40" s="66"/>
      <c r="MKK40" s="66"/>
      <c r="MKL40" s="66"/>
      <c r="MKM40" s="66"/>
      <c r="MKN40" s="66"/>
      <c r="MKO40" s="66"/>
      <c r="MKP40" s="66"/>
      <c r="MKQ40" s="66"/>
      <c r="MKR40" s="66"/>
      <c r="MKS40" s="66"/>
      <c r="MKT40" s="66"/>
      <c r="MKU40" s="66"/>
      <c r="MKV40" s="66"/>
      <c r="MKW40" s="66"/>
      <c r="MKX40" s="66"/>
      <c r="MKY40" s="66"/>
      <c r="MKZ40" s="66"/>
      <c r="MLA40" s="66"/>
      <c r="MLB40" s="66"/>
      <c r="MLC40" s="66"/>
      <c r="MLD40" s="66"/>
      <c r="MLE40" s="66"/>
      <c r="MLF40" s="66"/>
      <c r="MLG40" s="66"/>
      <c r="MLH40" s="66"/>
      <c r="MLI40" s="66"/>
      <c r="MLJ40" s="66"/>
      <c r="MLK40" s="66"/>
      <c r="MLL40" s="66"/>
      <c r="MLM40" s="66"/>
      <c r="MLN40" s="66"/>
      <c r="MLO40" s="66"/>
      <c r="MLP40" s="66"/>
      <c r="MLQ40" s="66"/>
      <c r="MLR40" s="66"/>
      <c r="MLS40" s="66"/>
      <c r="MLT40" s="66"/>
      <c r="MLU40" s="66"/>
      <c r="MLV40" s="66"/>
      <c r="MLW40" s="66"/>
      <c r="MLX40" s="66"/>
      <c r="MLY40" s="66"/>
      <c r="MLZ40" s="66"/>
      <c r="MMA40" s="66"/>
      <c r="MMB40" s="66"/>
      <c r="MMC40" s="66"/>
      <c r="MMD40" s="66"/>
      <c r="MME40" s="66"/>
      <c r="MMF40" s="66"/>
      <c r="MMG40" s="66"/>
      <c r="MMH40" s="66"/>
      <c r="MMI40" s="66"/>
      <c r="MMJ40" s="66"/>
      <c r="MMK40" s="66"/>
      <c r="MML40" s="66"/>
      <c r="MMM40" s="66"/>
      <c r="MMN40" s="66"/>
      <c r="MMO40" s="66"/>
      <c r="MMP40" s="66"/>
      <c r="MMQ40" s="66"/>
      <c r="MMR40" s="66"/>
      <c r="MMS40" s="66"/>
      <c r="MMT40" s="66"/>
      <c r="MMU40" s="66"/>
      <c r="MMV40" s="66"/>
      <c r="MMW40" s="66"/>
      <c r="MMX40" s="66"/>
      <c r="MMY40" s="66"/>
      <c r="MMZ40" s="66"/>
      <c r="MNA40" s="66"/>
      <c r="MNB40" s="66"/>
      <c r="MNC40" s="66"/>
      <c r="MND40" s="66"/>
      <c r="MNE40" s="66"/>
      <c r="MNF40" s="66"/>
      <c r="MNG40" s="66"/>
      <c r="MNH40" s="66"/>
      <c r="MNI40" s="66"/>
      <c r="MNJ40" s="66"/>
      <c r="MNK40" s="66"/>
      <c r="MNL40" s="66"/>
      <c r="MNM40" s="66"/>
      <c r="MNN40" s="66"/>
      <c r="MNO40" s="66"/>
      <c r="MNP40" s="66"/>
      <c r="MNQ40" s="66"/>
      <c r="MNR40" s="66"/>
      <c r="MNS40" s="66"/>
      <c r="MNT40" s="66"/>
      <c r="MNU40" s="66"/>
      <c r="MNV40" s="66"/>
      <c r="MNW40" s="66"/>
      <c r="MNX40" s="66"/>
      <c r="MNY40" s="66"/>
      <c r="MNZ40" s="66"/>
      <c r="MOA40" s="66"/>
      <c r="MOB40" s="66"/>
      <c r="MOC40" s="66"/>
      <c r="MOD40" s="66"/>
      <c r="MOE40" s="66"/>
      <c r="MOF40" s="66"/>
      <c r="MOG40" s="66"/>
      <c r="MOH40" s="66"/>
      <c r="MOI40" s="66"/>
      <c r="MOJ40" s="66"/>
      <c r="MOK40" s="66"/>
      <c r="MOL40" s="66"/>
      <c r="MOM40" s="66"/>
      <c r="MON40" s="66"/>
      <c r="MOO40" s="66"/>
      <c r="MOP40" s="66"/>
      <c r="MOQ40" s="66"/>
      <c r="MOR40" s="66"/>
      <c r="MOS40" s="66"/>
      <c r="MOT40" s="66"/>
      <c r="MOU40" s="66"/>
      <c r="MOV40" s="66"/>
      <c r="MOW40" s="66"/>
      <c r="MOX40" s="66"/>
      <c r="MOY40" s="66"/>
      <c r="MOZ40" s="66"/>
      <c r="MPA40" s="66"/>
      <c r="MPB40" s="66"/>
      <c r="MPC40" s="66"/>
      <c r="MPD40" s="66"/>
      <c r="MPE40" s="66"/>
      <c r="MPF40" s="66"/>
      <c r="MPG40" s="66"/>
      <c r="MPH40" s="66"/>
      <c r="MPI40" s="66"/>
      <c r="MPJ40" s="66"/>
      <c r="MPK40" s="66"/>
      <c r="MPL40" s="66"/>
      <c r="MPM40" s="66"/>
      <c r="MPN40" s="66"/>
      <c r="MPO40" s="66"/>
      <c r="MPP40" s="66"/>
      <c r="MPQ40" s="66"/>
      <c r="MPR40" s="66"/>
      <c r="MPS40" s="66"/>
      <c r="MPT40" s="66"/>
      <c r="MPU40" s="66"/>
      <c r="MPV40" s="66"/>
      <c r="MPW40" s="66"/>
      <c r="MPX40" s="66"/>
      <c r="MPY40" s="66"/>
      <c r="MPZ40" s="66"/>
      <c r="MQA40" s="66"/>
      <c r="MQB40" s="66"/>
      <c r="MQC40" s="66"/>
      <c r="MQD40" s="66"/>
      <c r="MQE40" s="66"/>
      <c r="MQF40" s="66"/>
      <c r="MQG40" s="66"/>
      <c r="MQH40" s="66"/>
      <c r="MQI40" s="66"/>
      <c r="MQJ40" s="66"/>
      <c r="MQK40" s="66"/>
      <c r="MQL40" s="66"/>
      <c r="MQM40" s="66"/>
      <c r="MQN40" s="66"/>
      <c r="MQO40" s="66"/>
      <c r="MQP40" s="66"/>
      <c r="MQQ40" s="66"/>
      <c r="MQR40" s="66"/>
      <c r="MQS40" s="66"/>
      <c r="MQT40" s="66"/>
      <c r="MQU40" s="66"/>
      <c r="MQV40" s="66"/>
      <c r="MQW40" s="66"/>
      <c r="MQX40" s="66"/>
      <c r="MQY40" s="66"/>
      <c r="MQZ40" s="66"/>
      <c r="MRA40" s="66"/>
      <c r="MRB40" s="66"/>
      <c r="MRC40" s="66"/>
      <c r="MRD40" s="66"/>
      <c r="MRE40" s="66"/>
      <c r="MRF40" s="66"/>
      <c r="MRG40" s="66"/>
      <c r="MRH40" s="66"/>
      <c r="MRI40" s="66"/>
      <c r="MRJ40" s="66"/>
      <c r="MRK40" s="66"/>
      <c r="MRL40" s="66"/>
      <c r="MRM40" s="66"/>
      <c r="MRN40" s="66"/>
      <c r="MRO40" s="66"/>
      <c r="MRP40" s="66"/>
      <c r="MRQ40" s="66"/>
      <c r="MRR40" s="66"/>
      <c r="MRS40" s="66"/>
      <c r="MRT40" s="66"/>
      <c r="MRU40" s="66"/>
      <c r="MRV40" s="66"/>
      <c r="MRW40" s="66"/>
      <c r="MRX40" s="66"/>
      <c r="MRY40" s="66"/>
      <c r="MRZ40" s="66"/>
      <c r="MSA40" s="66"/>
      <c r="MSB40" s="66"/>
      <c r="MSC40" s="66"/>
      <c r="MSD40" s="66"/>
      <c r="MSE40" s="66"/>
      <c r="MSF40" s="66"/>
      <c r="MSG40" s="66"/>
      <c r="MSH40" s="66"/>
      <c r="MSI40" s="66"/>
      <c r="MSJ40" s="66"/>
      <c r="MSK40" s="66"/>
      <c r="MSL40" s="66"/>
      <c r="MSM40" s="66"/>
      <c r="MSN40" s="66"/>
      <c r="MSO40" s="66"/>
      <c r="MSP40" s="66"/>
      <c r="MSQ40" s="66"/>
      <c r="MSR40" s="66"/>
      <c r="MSS40" s="66"/>
      <c r="MST40" s="66"/>
      <c r="MSU40" s="66"/>
      <c r="MSV40" s="66"/>
      <c r="MSW40" s="66"/>
      <c r="MSX40" s="66"/>
      <c r="MSY40" s="66"/>
      <c r="MSZ40" s="66"/>
      <c r="MTA40" s="66"/>
      <c r="MTB40" s="66"/>
      <c r="MTC40" s="66"/>
      <c r="MTD40" s="66"/>
      <c r="MTE40" s="66"/>
      <c r="MTF40" s="66"/>
      <c r="MTG40" s="66"/>
      <c r="MTH40" s="66"/>
      <c r="MTI40" s="66"/>
      <c r="MTJ40" s="66"/>
      <c r="MTK40" s="66"/>
      <c r="MTL40" s="66"/>
      <c r="MTM40" s="66"/>
      <c r="MTN40" s="66"/>
      <c r="MTO40" s="66"/>
      <c r="MTP40" s="66"/>
      <c r="MTQ40" s="66"/>
      <c r="MTR40" s="66"/>
      <c r="MTS40" s="66"/>
      <c r="MTT40" s="66"/>
      <c r="MTU40" s="66"/>
      <c r="MTV40" s="66"/>
      <c r="MTW40" s="66"/>
      <c r="MTX40" s="66"/>
      <c r="MTY40" s="66"/>
      <c r="MTZ40" s="66"/>
      <c r="MUA40" s="66"/>
      <c r="MUB40" s="66"/>
      <c r="MUC40" s="66"/>
      <c r="MUD40" s="66"/>
      <c r="MUE40" s="66"/>
      <c r="MUF40" s="66"/>
      <c r="MUG40" s="66"/>
      <c r="MUH40" s="66"/>
      <c r="MUI40" s="66"/>
      <c r="MUJ40" s="66"/>
      <c r="MUK40" s="66"/>
      <c r="MUL40" s="66"/>
      <c r="MUM40" s="66"/>
      <c r="MUN40" s="66"/>
      <c r="MUO40" s="66"/>
      <c r="MUP40" s="66"/>
      <c r="MUQ40" s="66"/>
      <c r="MUR40" s="66"/>
      <c r="MUS40" s="66"/>
      <c r="MUT40" s="66"/>
      <c r="MUU40" s="66"/>
      <c r="MUV40" s="66"/>
      <c r="MUW40" s="66"/>
      <c r="MUX40" s="66"/>
      <c r="MUY40" s="66"/>
      <c r="MUZ40" s="66"/>
      <c r="MVA40" s="66"/>
      <c r="MVB40" s="66"/>
      <c r="MVC40" s="66"/>
      <c r="MVD40" s="66"/>
      <c r="MVE40" s="66"/>
      <c r="MVF40" s="66"/>
      <c r="MVG40" s="66"/>
      <c r="MVH40" s="66"/>
      <c r="MVI40" s="66"/>
      <c r="MVJ40" s="66"/>
      <c r="MVK40" s="66"/>
      <c r="MVL40" s="66"/>
      <c r="MVM40" s="66"/>
      <c r="MVN40" s="66"/>
      <c r="MVO40" s="66"/>
      <c r="MVP40" s="66"/>
      <c r="MVQ40" s="66"/>
      <c r="MVR40" s="66"/>
      <c r="MVS40" s="66"/>
      <c r="MVT40" s="66"/>
      <c r="MVU40" s="66"/>
      <c r="MVV40" s="66"/>
      <c r="MVW40" s="66"/>
      <c r="MVX40" s="66"/>
      <c r="MVY40" s="66"/>
      <c r="MVZ40" s="66"/>
      <c r="MWA40" s="66"/>
      <c r="MWB40" s="66"/>
      <c r="MWC40" s="66"/>
      <c r="MWD40" s="66"/>
      <c r="MWE40" s="66"/>
      <c r="MWF40" s="66"/>
      <c r="MWG40" s="66"/>
      <c r="MWH40" s="66"/>
      <c r="MWI40" s="66"/>
      <c r="MWJ40" s="66"/>
      <c r="MWK40" s="66"/>
      <c r="MWL40" s="66"/>
      <c r="MWM40" s="66"/>
      <c r="MWN40" s="66"/>
      <c r="MWO40" s="66"/>
      <c r="MWP40" s="66"/>
      <c r="MWQ40" s="66"/>
      <c r="MWR40" s="66"/>
      <c r="MWS40" s="66"/>
      <c r="MWT40" s="66"/>
      <c r="MWU40" s="66"/>
      <c r="MWV40" s="66"/>
      <c r="MWW40" s="66"/>
      <c r="MWX40" s="66"/>
      <c r="MWY40" s="66"/>
      <c r="MWZ40" s="66"/>
      <c r="MXA40" s="66"/>
      <c r="MXB40" s="66"/>
      <c r="MXC40" s="66"/>
      <c r="MXD40" s="66"/>
      <c r="MXE40" s="66"/>
      <c r="MXF40" s="66"/>
      <c r="MXG40" s="66"/>
      <c r="MXH40" s="66"/>
      <c r="MXI40" s="66"/>
      <c r="MXJ40" s="66"/>
      <c r="MXK40" s="66"/>
      <c r="MXL40" s="66"/>
      <c r="MXM40" s="66"/>
      <c r="MXN40" s="66"/>
      <c r="MXO40" s="66"/>
      <c r="MXP40" s="66"/>
      <c r="MXQ40" s="66"/>
      <c r="MXR40" s="66"/>
      <c r="MXS40" s="66"/>
      <c r="MXT40" s="66"/>
      <c r="MXU40" s="66"/>
      <c r="MXV40" s="66"/>
      <c r="MXW40" s="66"/>
      <c r="MXX40" s="66"/>
      <c r="MXY40" s="66"/>
      <c r="MXZ40" s="66"/>
      <c r="MYA40" s="66"/>
      <c r="MYB40" s="66"/>
      <c r="MYC40" s="66"/>
      <c r="MYD40" s="66"/>
      <c r="MYE40" s="66"/>
      <c r="MYF40" s="66"/>
      <c r="MYG40" s="66"/>
      <c r="MYH40" s="66"/>
      <c r="MYI40" s="66"/>
      <c r="MYJ40" s="66"/>
      <c r="MYK40" s="66"/>
      <c r="MYL40" s="66"/>
      <c r="MYM40" s="66"/>
      <c r="MYN40" s="66"/>
      <c r="MYO40" s="66"/>
      <c r="MYP40" s="66"/>
      <c r="MYQ40" s="66"/>
      <c r="MYR40" s="66"/>
      <c r="MYS40" s="66"/>
      <c r="MYT40" s="66"/>
      <c r="MYU40" s="66"/>
      <c r="MYV40" s="66"/>
      <c r="MYW40" s="66"/>
      <c r="MYX40" s="66"/>
      <c r="MYY40" s="66"/>
      <c r="MYZ40" s="66"/>
      <c r="MZA40" s="66"/>
      <c r="MZB40" s="66"/>
      <c r="MZC40" s="66"/>
      <c r="MZD40" s="66"/>
      <c r="MZE40" s="66"/>
      <c r="MZF40" s="66"/>
      <c r="MZG40" s="66"/>
      <c r="MZH40" s="66"/>
      <c r="MZI40" s="66"/>
      <c r="MZJ40" s="66"/>
      <c r="MZK40" s="66"/>
      <c r="MZL40" s="66"/>
      <c r="MZM40" s="66"/>
      <c r="MZN40" s="66"/>
      <c r="MZO40" s="66"/>
      <c r="MZP40" s="66"/>
      <c r="MZQ40" s="66"/>
      <c r="MZR40" s="66"/>
      <c r="MZS40" s="66"/>
      <c r="MZT40" s="66"/>
      <c r="MZU40" s="66"/>
      <c r="MZV40" s="66"/>
      <c r="MZW40" s="66"/>
      <c r="MZX40" s="66"/>
      <c r="MZY40" s="66"/>
      <c r="MZZ40" s="66"/>
      <c r="NAA40" s="66"/>
      <c r="NAB40" s="66"/>
      <c r="NAC40" s="66"/>
      <c r="NAD40" s="66"/>
      <c r="NAE40" s="66"/>
      <c r="NAF40" s="66"/>
      <c r="NAG40" s="66"/>
      <c r="NAH40" s="66"/>
      <c r="NAI40" s="66"/>
      <c r="NAJ40" s="66"/>
      <c r="NAK40" s="66"/>
      <c r="NAL40" s="66"/>
      <c r="NAM40" s="66"/>
      <c r="NAN40" s="66"/>
      <c r="NAO40" s="66"/>
      <c r="NAP40" s="66"/>
      <c r="NAQ40" s="66"/>
      <c r="NAR40" s="66"/>
      <c r="NAS40" s="66"/>
      <c r="NAT40" s="66"/>
      <c r="NAU40" s="66"/>
      <c r="NAV40" s="66"/>
      <c r="NAW40" s="66"/>
      <c r="NAX40" s="66"/>
      <c r="NAY40" s="66"/>
      <c r="NAZ40" s="66"/>
      <c r="NBA40" s="66"/>
      <c r="NBB40" s="66"/>
      <c r="NBC40" s="66"/>
      <c r="NBD40" s="66"/>
      <c r="NBE40" s="66"/>
      <c r="NBF40" s="66"/>
      <c r="NBG40" s="66"/>
      <c r="NBH40" s="66"/>
      <c r="NBI40" s="66"/>
      <c r="NBJ40" s="66"/>
      <c r="NBK40" s="66"/>
      <c r="NBL40" s="66"/>
      <c r="NBM40" s="66"/>
      <c r="NBN40" s="66"/>
      <c r="NBO40" s="66"/>
      <c r="NBP40" s="66"/>
      <c r="NBQ40" s="66"/>
      <c r="NBR40" s="66"/>
      <c r="NBS40" s="66"/>
      <c r="NBT40" s="66"/>
      <c r="NBU40" s="66"/>
      <c r="NBV40" s="66"/>
      <c r="NBW40" s="66"/>
      <c r="NBX40" s="66"/>
      <c r="NBY40" s="66"/>
      <c r="NBZ40" s="66"/>
      <c r="NCA40" s="66"/>
      <c r="NCB40" s="66"/>
      <c r="NCC40" s="66"/>
      <c r="NCD40" s="66"/>
      <c r="NCE40" s="66"/>
      <c r="NCF40" s="66"/>
      <c r="NCG40" s="66"/>
      <c r="NCH40" s="66"/>
      <c r="NCI40" s="66"/>
      <c r="NCJ40" s="66"/>
      <c r="NCK40" s="66"/>
      <c r="NCL40" s="66"/>
      <c r="NCM40" s="66"/>
      <c r="NCN40" s="66"/>
      <c r="NCO40" s="66"/>
      <c r="NCP40" s="66"/>
      <c r="NCQ40" s="66"/>
      <c r="NCR40" s="66"/>
      <c r="NCS40" s="66"/>
      <c r="NCT40" s="66"/>
      <c r="NCU40" s="66"/>
      <c r="NCV40" s="66"/>
      <c r="NCW40" s="66"/>
      <c r="NCX40" s="66"/>
      <c r="NCY40" s="66"/>
      <c r="NCZ40" s="66"/>
      <c r="NDA40" s="66"/>
      <c r="NDB40" s="66"/>
      <c r="NDC40" s="66"/>
      <c r="NDD40" s="66"/>
      <c r="NDE40" s="66"/>
      <c r="NDF40" s="66"/>
      <c r="NDG40" s="66"/>
      <c r="NDH40" s="66"/>
      <c r="NDI40" s="66"/>
      <c r="NDJ40" s="66"/>
      <c r="NDK40" s="66"/>
      <c r="NDL40" s="66"/>
      <c r="NDM40" s="66"/>
      <c r="NDN40" s="66"/>
      <c r="NDO40" s="66"/>
      <c r="NDP40" s="66"/>
      <c r="NDQ40" s="66"/>
      <c r="NDR40" s="66"/>
      <c r="NDS40" s="66"/>
      <c r="NDT40" s="66"/>
      <c r="NDU40" s="66"/>
      <c r="NDV40" s="66"/>
      <c r="NDW40" s="66"/>
      <c r="NDX40" s="66"/>
      <c r="NDY40" s="66"/>
      <c r="NDZ40" s="66"/>
      <c r="NEA40" s="66"/>
      <c r="NEB40" s="66"/>
      <c r="NEC40" s="66"/>
      <c r="NED40" s="66"/>
      <c r="NEE40" s="66"/>
      <c r="NEF40" s="66"/>
      <c r="NEG40" s="66"/>
      <c r="NEH40" s="66"/>
      <c r="NEI40" s="66"/>
      <c r="NEJ40" s="66"/>
      <c r="NEK40" s="66"/>
      <c r="NEL40" s="66"/>
      <c r="NEM40" s="66"/>
      <c r="NEN40" s="66"/>
      <c r="NEO40" s="66"/>
      <c r="NEP40" s="66"/>
      <c r="NEQ40" s="66"/>
      <c r="NER40" s="66"/>
      <c r="NES40" s="66"/>
      <c r="NET40" s="66"/>
      <c r="NEU40" s="66"/>
      <c r="NEV40" s="66"/>
      <c r="NEW40" s="66"/>
      <c r="NEX40" s="66"/>
      <c r="NEY40" s="66"/>
      <c r="NEZ40" s="66"/>
      <c r="NFA40" s="66"/>
      <c r="NFB40" s="66"/>
      <c r="NFC40" s="66"/>
      <c r="NFD40" s="66"/>
      <c r="NFE40" s="66"/>
      <c r="NFF40" s="66"/>
      <c r="NFG40" s="66"/>
      <c r="NFH40" s="66"/>
      <c r="NFI40" s="66"/>
      <c r="NFJ40" s="66"/>
      <c r="NFK40" s="66"/>
      <c r="NFL40" s="66"/>
      <c r="NFM40" s="66"/>
      <c r="NFN40" s="66"/>
      <c r="NFO40" s="66"/>
      <c r="NFP40" s="66"/>
      <c r="NFQ40" s="66"/>
      <c r="NFR40" s="66"/>
      <c r="NFS40" s="66"/>
      <c r="NFT40" s="66"/>
      <c r="NFU40" s="66"/>
      <c r="NFV40" s="66"/>
      <c r="NFW40" s="66"/>
      <c r="NFX40" s="66"/>
      <c r="NFY40" s="66"/>
      <c r="NFZ40" s="66"/>
      <c r="NGA40" s="66"/>
      <c r="NGB40" s="66"/>
      <c r="NGC40" s="66"/>
      <c r="NGD40" s="66"/>
      <c r="NGE40" s="66"/>
      <c r="NGF40" s="66"/>
      <c r="NGG40" s="66"/>
      <c r="NGH40" s="66"/>
      <c r="NGI40" s="66"/>
      <c r="NGJ40" s="66"/>
      <c r="NGK40" s="66"/>
      <c r="NGL40" s="66"/>
      <c r="NGM40" s="66"/>
      <c r="NGN40" s="66"/>
      <c r="NGO40" s="66"/>
      <c r="NGP40" s="66"/>
      <c r="NGQ40" s="66"/>
      <c r="NGR40" s="66"/>
      <c r="NGS40" s="66"/>
      <c r="NGT40" s="66"/>
      <c r="NGU40" s="66"/>
      <c r="NGV40" s="66"/>
      <c r="NGW40" s="66"/>
      <c r="NGX40" s="66"/>
      <c r="NGY40" s="66"/>
      <c r="NGZ40" s="66"/>
      <c r="NHA40" s="66"/>
      <c r="NHB40" s="66"/>
      <c r="NHC40" s="66"/>
      <c r="NHD40" s="66"/>
      <c r="NHE40" s="66"/>
      <c r="NHF40" s="66"/>
      <c r="NHG40" s="66"/>
      <c r="NHH40" s="66"/>
      <c r="NHI40" s="66"/>
      <c r="NHJ40" s="66"/>
      <c r="NHK40" s="66"/>
      <c r="NHL40" s="66"/>
      <c r="NHM40" s="66"/>
      <c r="NHN40" s="66"/>
      <c r="NHO40" s="66"/>
      <c r="NHP40" s="66"/>
      <c r="NHQ40" s="66"/>
      <c r="NHR40" s="66"/>
      <c r="NHS40" s="66"/>
      <c r="NHT40" s="66"/>
      <c r="NHU40" s="66"/>
      <c r="NHV40" s="66"/>
      <c r="NHW40" s="66"/>
      <c r="NHX40" s="66"/>
      <c r="NHY40" s="66"/>
      <c r="NHZ40" s="66"/>
      <c r="NIA40" s="66"/>
      <c r="NIB40" s="66"/>
      <c r="NIC40" s="66"/>
      <c r="NID40" s="66"/>
      <c r="NIE40" s="66"/>
      <c r="NIF40" s="66"/>
      <c r="NIG40" s="66"/>
      <c r="NIH40" s="66"/>
      <c r="NII40" s="66"/>
      <c r="NIJ40" s="66"/>
      <c r="NIK40" s="66"/>
      <c r="NIL40" s="66"/>
      <c r="NIM40" s="66"/>
      <c r="NIN40" s="66"/>
      <c r="NIO40" s="66"/>
      <c r="NIP40" s="66"/>
      <c r="NIQ40" s="66"/>
      <c r="NIR40" s="66"/>
      <c r="NIS40" s="66"/>
      <c r="NIT40" s="66"/>
      <c r="NIU40" s="66"/>
      <c r="NIV40" s="66"/>
      <c r="NIW40" s="66"/>
      <c r="NIX40" s="66"/>
      <c r="NIY40" s="66"/>
      <c r="NIZ40" s="66"/>
      <c r="NJA40" s="66"/>
      <c r="NJB40" s="66"/>
      <c r="NJC40" s="66"/>
      <c r="NJD40" s="66"/>
      <c r="NJE40" s="66"/>
      <c r="NJF40" s="66"/>
      <c r="NJG40" s="66"/>
      <c r="NJH40" s="66"/>
      <c r="NJI40" s="66"/>
      <c r="NJJ40" s="66"/>
      <c r="NJK40" s="66"/>
      <c r="NJL40" s="66"/>
      <c r="NJM40" s="66"/>
      <c r="NJN40" s="66"/>
      <c r="NJO40" s="66"/>
      <c r="NJP40" s="66"/>
      <c r="NJQ40" s="66"/>
      <c r="NJR40" s="66"/>
      <c r="NJS40" s="66"/>
      <c r="NJT40" s="66"/>
      <c r="NJU40" s="66"/>
      <c r="NJV40" s="66"/>
      <c r="NJW40" s="66"/>
      <c r="NJX40" s="66"/>
      <c r="NJY40" s="66"/>
      <c r="NJZ40" s="66"/>
      <c r="NKA40" s="66"/>
      <c r="NKB40" s="66"/>
      <c r="NKC40" s="66"/>
      <c r="NKD40" s="66"/>
      <c r="NKE40" s="66"/>
      <c r="NKF40" s="66"/>
      <c r="NKG40" s="66"/>
      <c r="NKH40" s="66"/>
      <c r="NKI40" s="66"/>
      <c r="NKJ40" s="66"/>
      <c r="NKK40" s="66"/>
      <c r="NKL40" s="66"/>
      <c r="NKM40" s="66"/>
      <c r="NKN40" s="66"/>
      <c r="NKO40" s="66"/>
      <c r="NKP40" s="66"/>
      <c r="NKQ40" s="66"/>
      <c r="NKR40" s="66"/>
      <c r="NKS40" s="66"/>
      <c r="NKT40" s="66"/>
      <c r="NKU40" s="66"/>
      <c r="NKV40" s="66"/>
      <c r="NKW40" s="66"/>
      <c r="NKX40" s="66"/>
      <c r="NKY40" s="66"/>
      <c r="NKZ40" s="66"/>
      <c r="NLA40" s="66"/>
      <c r="NLB40" s="66"/>
      <c r="NLC40" s="66"/>
      <c r="NLD40" s="66"/>
      <c r="NLE40" s="66"/>
      <c r="NLF40" s="66"/>
      <c r="NLG40" s="66"/>
      <c r="NLH40" s="66"/>
      <c r="NLI40" s="66"/>
      <c r="NLJ40" s="66"/>
      <c r="NLK40" s="66"/>
      <c r="NLL40" s="66"/>
      <c r="NLM40" s="66"/>
      <c r="NLN40" s="66"/>
      <c r="NLO40" s="66"/>
      <c r="NLP40" s="66"/>
      <c r="NLQ40" s="66"/>
      <c r="NLR40" s="66"/>
      <c r="NLS40" s="66"/>
      <c r="NLT40" s="66"/>
      <c r="NLU40" s="66"/>
      <c r="NLV40" s="66"/>
      <c r="NLW40" s="66"/>
      <c r="NLX40" s="66"/>
      <c r="NLY40" s="66"/>
      <c r="NLZ40" s="66"/>
      <c r="NMA40" s="66"/>
      <c r="NMB40" s="66"/>
      <c r="NMC40" s="66"/>
      <c r="NMD40" s="66"/>
      <c r="NME40" s="66"/>
      <c r="NMF40" s="66"/>
      <c r="NMG40" s="66"/>
      <c r="NMH40" s="66"/>
      <c r="NMI40" s="66"/>
      <c r="NMJ40" s="66"/>
      <c r="NMK40" s="66"/>
      <c r="NML40" s="66"/>
      <c r="NMM40" s="66"/>
      <c r="NMN40" s="66"/>
      <c r="NMO40" s="66"/>
      <c r="NMP40" s="66"/>
      <c r="NMQ40" s="66"/>
      <c r="NMR40" s="66"/>
      <c r="NMS40" s="66"/>
      <c r="NMT40" s="66"/>
      <c r="NMU40" s="66"/>
      <c r="NMV40" s="66"/>
      <c r="NMW40" s="66"/>
      <c r="NMX40" s="66"/>
      <c r="NMY40" s="66"/>
      <c r="NMZ40" s="66"/>
      <c r="NNA40" s="66"/>
      <c r="NNB40" s="66"/>
      <c r="NNC40" s="66"/>
      <c r="NND40" s="66"/>
      <c r="NNE40" s="66"/>
      <c r="NNF40" s="66"/>
      <c r="NNG40" s="66"/>
      <c r="NNH40" s="66"/>
      <c r="NNI40" s="66"/>
      <c r="NNJ40" s="66"/>
      <c r="NNK40" s="66"/>
      <c r="NNL40" s="66"/>
      <c r="NNM40" s="66"/>
      <c r="NNN40" s="66"/>
      <c r="NNO40" s="66"/>
      <c r="NNP40" s="66"/>
      <c r="NNQ40" s="66"/>
      <c r="NNR40" s="66"/>
      <c r="NNS40" s="66"/>
      <c r="NNT40" s="66"/>
      <c r="NNU40" s="66"/>
      <c r="NNV40" s="66"/>
      <c r="NNW40" s="66"/>
      <c r="NNX40" s="66"/>
      <c r="NNY40" s="66"/>
      <c r="NNZ40" s="66"/>
      <c r="NOA40" s="66"/>
      <c r="NOB40" s="66"/>
      <c r="NOC40" s="66"/>
      <c r="NOD40" s="66"/>
      <c r="NOE40" s="66"/>
      <c r="NOF40" s="66"/>
      <c r="NOG40" s="66"/>
      <c r="NOH40" s="66"/>
      <c r="NOI40" s="66"/>
      <c r="NOJ40" s="66"/>
      <c r="NOK40" s="66"/>
      <c r="NOL40" s="66"/>
      <c r="NOM40" s="66"/>
      <c r="NON40" s="66"/>
      <c r="NOO40" s="66"/>
      <c r="NOP40" s="66"/>
      <c r="NOQ40" s="66"/>
      <c r="NOR40" s="66"/>
      <c r="NOS40" s="66"/>
      <c r="NOT40" s="66"/>
      <c r="NOU40" s="66"/>
      <c r="NOV40" s="66"/>
      <c r="NOW40" s="66"/>
      <c r="NOX40" s="66"/>
      <c r="NOY40" s="66"/>
      <c r="NOZ40" s="66"/>
      <c r="NPA40" s="66"/>
      <c r="NPB40" s="66"/>
      <c r="NPC40" s="66"/>
      <c r="NPD40" s="66"/>
      <c r="NPE40" s="66"/>
      <c r="NPF40" s="66"/>
      <c r="NPG40" s="66"/>
      <c r="NPH40" s="66"/>
      <c r="NPI40" s="66"/>
      <c r="NPJ40" s="66"/>
      <c r="NPK40" s="66"/>
      <c r="NPL40" s="66"/>
      <c r="NPM40" s="66"/>
      <c r="NPN40" s="66"/>
      <c r="NPO40" s="66"/>
      <c r="NPP40" s="66"/>
      <c r="NPQ40" s="66"/>
      <c r="NPR40" s="66"/>
      <c r="NPS40" s="66"/>
      <c r="NPT40" s="66"/>
      <c r="NPU40" s="66"/>
      <c r="NPV40" s="66"/>
      <c r="NPW40" s="66"/>
      <c r="NPX40" s="66"/>
      <c r="NPY40" s="66"/>
      <c r="NPZ40" s="66"/>
      <c r="NQA40" s="66"/>
      <c r="NQB40" s="66"/>
      <c r="NQC40" s="66"/>
      <c r="NQD40" s="66"/>
      <c r="NQE40" s="66"/>
      <c r="NQF40" s="66"/>
      <c r="NQG40" s="66"/>
      <c r="NQH40" s="66"/>
      <c r="NQI40" s="66"/>
      <c r="NQJ40" s="66"/>
      <c r="NQK40" s="66"/>
      <c r="NQL40" s="66"/>
      <c r="NQM40" s="66"/>
      <c r="NQN40" s="66"/>
      <c r="NQO40" s="66"/>
      <c r="NQP40" s="66"/>
      <c r="NQQ40" s="66"/>
      <c r="NQR40" s="66"/>
      <c r="NQS40" s="66"/>
      <c r="NQT40" s="66"/>
      <c r="NQU40" s="66"/>
      <c r="NQV40" s="66"/>
      <c r="NQW40" s="66"/>
      <c r="NQX40" s="66"/>
      <c r="NQY40" s="66"/>
      <c r="NQZ40" s="66"/>
      <c r="NRA40" s="66"/>
      <c r="NRB40" s="66"/>
      <c r="NRC40" s="66"/>
      <c r="NRD40" s="66"/>
      <c r="NRE40" s="66"/>
      <c r="NRF40" s="66"/>
      <c r="NRG40" s="66"/>
      <c r="NRH40" s="66"/>
      <c r="NRI40" s="66"/>
      <c r="NRJ40" s="66"/>
      <c r="NRK40" s="66"/>
      <c r="NRL40" s="66"/>
      <c r="NRM40" s="66"/>
      <c r="NRN40" s="66"/>
      <c r="NRO40" s="66"/>
      <c r="NRP40" s="66"/>
      <c r="NRQ40" s="66"/>
      <c r="NRR40" s="66"/>
      <c r="NRS40" s="66"/>
      <c r="NRT40" s="66"/>
      <c r="NRU40" s="66"/>
      <c r="NRV40" s="66"/>
      <c r="NRW40" s="66"/>
      <c r="NRX40" s="66"/>
      <c r="NRY40" s="66"/>
      <c r="NRZ40" s="66"/>
      <c r="NSA40" s="66"/>
      <c r="NSB40" s="66"/>
      <c r="NSC40" s="66"/>
      <c r="NSD40" s="66"/>
      <c r="NSE40" s="66"/>
      <c r="NSF40" s="66"/>
      <c r="NSG40" s="66"/>
      <c r="NSH40" s="66"/>
      <c r="NSI40" s="66"/>
      <c r="NSJ40" s="66"/>
      <c r="NSK40" s="66"/>
      <c r="NSL40" s="66"/>
      <c r="NSM40" s="66"/>
      <c r="NSN40" s="66"/>
      <c r="NSO40" s="66"/>
      <c r="NSP40" s="66"/>
      <c r="NSQ40" s="66"/>
      <c r="NSR40" s="66"/>
      <c r="NSS40" s="66"/>
      <c r="NST40" s="66"/>
      <c r="NSU40" s="66"/>
      <c r="NSV40" s="66"/>
      <c r="NSW40" s="66"/>
      <c r="NSX40" s="66"/>
      <c r="NSY40" s="66"/>
      <c r="NSZ40" s="66"/>
      <c r="NTA40" s="66"/>
      <c r="NTB40" s="66"/>
      <c r="NTC40" s="66"/>
      <c r="NTD40" s="66"/>
      <c r="NTE40" s="66"/>
      <c r="NTF40" s="66"/>
      <c r="NTG40" s="66"/>
      <c r="NTH40" s="66"/>
      <c r="NTI40" s="66"/>
      <c r="NTJ40" s="66"/>
      <c r="NTK40" s="66"/>
      <c r="NTL40" s="66"/>
      <c r="NTM40" s="66"/>
      <c r="NTN40" s="66"/>
      <c r="NTO40" s="66"/>
      <c r="NTP40" s="66"/>
      <c r="NTQ40" s="66"/>
      <c r="NTR40" s="66"/>
      <c r="NTS40" s="66"/>
      <c r="NTT40" s="66"/>
      <c r="NTU40" s="66"/>
      <c r="NTV40" s="66"/>
      <c r="NTW40" s="66"/>
      <c r="NTX40" s="66"/>
      <c r="NTY40" s="66"/>
      <c r="NTZ40" s="66"/>
      <c r="NUA40" s="66"/>
      <c r="NUB40" s="66"/>
      <c r="NUC40" s="66"/>
      <c r="NUD40" s="66"/>
      <c r="NUE40" s="66"/>
      <c r="NUF40" s="66"/>
      <c r="NUG40" s="66"/>
      <c r="NUH40" s="66"/>
      <c r="NUI40" s="66"/>
      <c r="NUJ40" s="66"/>
      <c r="NUK40" s="66"/>
      <c r="NUL40" s="66"/>
      <c r="NUM40" s="66"/>
      <c r="NUN40" s="66"/>
      <c r="NUO40" s="66"/>
      <c r="NUP40" s="66"/>
      <c r="NUQ40" s="66"/>
      <c r="NUR40" s="66"/>
      <c r="NUS40" s="66"/>
      <c r="NUT40" s="66"/>
      <c r="NUU40" s="66"/>
      <c r="NUV40" s="66"/>
      <c r="NUW40" s="66"/>
      <c r="NUX40" s="66"/>
      <c r="NUY40" s="66"/>
      <c r="NUZ40" s="66"/>
      <c r="NVA40" s="66"/>
      <c r="NVB40" s="66"/>
      <c r="NVC40" s="66"/>
      <c r="NVD40" s="66"/>
      <c r="NVE40" s="66"/>
      <c r="NVF40" s="66"/>
      <c r="NVG40" s="66"/>
      <c r="NVH40" s="66"/>
      <c r="NVI40" s="66"/>
      <c r="NVJ40" s="66"/>
      <c r="NVK40" s="66"/>
      <c r="NVL40" s="66"/>
      <c r="NVM40" s="66"/>
      <c r="NVN40" s="66"/>
      <c r="NVO40" s="66"/>
      <c r="NVP40" s="66"/>
      <c r="NVQ40" s="66"/>
      <c r="NVR40" s="66"/>
      <c r="NVS40" s="66"/>
      <c r="NVT40" s="66"/>
      <c r="NVU40" s="66"/>
      <c r="NVV40" s="66"/>
      <c r="NVW40" s="66"/>
      <c r="NVX40" s="66"/>
      <c r="NVY40" s="66"/>
      <c r="NVZ40" s="66"/>
      <c r="NWA40" s="66"/>
      <c r="NWB40" s="66"/>
      <c r="NWC40" s="66"/>
      <c r="NWD40" s="66"/>
      <c r="NWE40" s="66"/>
      <c r="NWF40" s="66"/>
      <c r="NWG40" s="66"/>
      <c r="NWH40" s="66"/>
      <c r="NWI40" s="66"/>
      <c r="NWJ40" s="66"/>
      <c r="NWK40" s="66"/>
      <c r="NWL40" s="66"/>
      <c r="NWM40" s="66"/>
      <c r="NWN40" s="66"/>
      <c r="NWO40" s="66"/>
      <c r="NWP40" s="66"/>
      <c r="NWQ40" s="66"/>
      <c r="NWR40" s="66"/>
      <c r="NWS40" s="66"/>
      <c r="NWT40" s="66"/>
      <c r="NWU40" s="66"/>
      <c r="NWV40" s="66"/>
      <c r="NWW40" s="66"/>
      <c r="NWX40" s="66"/>
      <c r="NWY40" s="66"/>
      <c r="NWZ40" s="66"/>
      <c r="NXA40" s="66"/>
      <c r="NXB40" s="66"/>
      <c r="NXC40" s="66"/>
      <c r="NXD40" s="66"/>
      <c r="NXE40" s="66"/>
      <c r="NXF40" s="66"/>
      <c r="NXG40" s="66"/>
      <c r="NXH40" s="66"/>
      <c r="NXI40" s="66"/>
      <c r="NXJ40" s="66"/>
      <c r="NXK40" s="66"/>
      <c r="NXL40" s="66"/>
      <c r="NXM40" s="66"/>
      <c r="NXN40" s="66"/>
      <c r="NXO40" s="66"/>
      <c r="NXP40" s="66"/>
      <c r="NXQ40" s="66"/>
      <c r="NXR40" s="66"/>
      <c r="NXS40" s="66"/>
      <c r="NXT40" s="66"/>
      <c r="NXU40" s="66"/>
      <c r="NXV40" s="66"/>
      <c r="NXW40" s="66"/>
      <c r="NXX40" s="66"/>
      <c r="NXY40" s="66"/>
      <c r="NXZ40" s="66"/>
      <c r="NYA40" s="66"/>
      <c r="NYB40" s="66"/>
      <c r="NYC40" s="66"/>
      <c r="NYD40" s="66"/>
      <c r="NYE40" s="66"/>
      <c r="NYF40" s="66"/>
      <c r="NYG40" s="66"/>
      <c r="NYH40" s="66"/>
      <c r="NYI40" s="66"/>
      <c r="NYJ40" s="66"/>
      <c r="NYK40" s="66"/>
      <c r="NYL40" s="66"/>
      <c r="NYM40" s="66"/>
      <c r="NYN40" s="66"/>
      <c r="NYO40" s="66"/>
      <c r="NYP40" s="66"/>
      <c r="NYQ40" s="66"/>
      <c r="NYR40" s="66"/>
      <c r="NYS40" s="66"/>
      <c r="NYT40" s="66"/>
      <c r="NYU40" s="66"/>
      <c r="NYV40" s="66"/>
      <c r="NYW40" s="66"/>
      <c r="NYX40" s="66"/>
      <c r="NYY40" s="66"/>
      <c r="NYZ40" s="66"/>
      <c r="NZA40" s="66"/>
      <c r="NZB40" s="66"/>
      <c r="NZC40" s="66"/>
      <c r="NZD40" s="66"/>
      <c r="NZE40" s="66"/>
      <c r="NZF40" s="66"/>
      <c r="NZG40" s="66"/>
      <c r="NZH40" s="66"/>
      <c r="NZI40" s="66"/>
      <c r="NZJ40" s="66"/>
      <c r="NZK40" s="66"/>
      <c r="NZL40" s="66"/>
      <c r="NZM40" s="66"/>
      <c r="NZN40" s="66"/>
      <c r="NZO40" s="66"/>
      <c r="NZP40" s="66"/>
      <c r="NZQ40" s="66"/>
      <c r="NZR40" s="66"/>
      <c r="NZS40" s="66"/>
      <c r="NZT40" s="66"/>
      <c r="NZU40" s="66"/>
      <c r="NZV40" s="66"/>
      <c r="NZW40" s="66"/>
      <c r="NZX40" s="66"/>
      <c r="NZY40" s="66"/>
      <c r="NZZ40" s="66"/>
      <c r="OAA40" s="66"/>
      <c r="OAB40" s="66"/>
      <c r="OAC40" s="66"/>
      <c r="OAD40" s="66"/>
      <c r="OAE40" s="66"/>
      <c r="OAF40" s="66"/>
      <c r="OAG40" s="66"/>
      <c r="OAH40" s="66"/>
      <c r="OAI40" s="66"/>
      <c r="OAJ40" s="66"/>
      <c r="OAK40" s="66"/>
      <c r="OAL40" s="66"/>
      <c r="OAM40" s="66"/>
      <c r="OAN40" s="66"/>
      <c r="OAO40" s="66"/>
      <c r="OAP40" s="66"/>
      <c r="OAQ40" s="66"/>
      <c r="OAR40" s="66"/>
      <c r="OAS40" s="66"/>
      <c r="OAT40" s="66"/>
      <c r="OAU40" s="66"/>
      <c r="OAV40" s="66"/>
      <c r="OAW40" s="66"/>
      <c r="OAX40" s="66"/>
      <c r="OAY40" s="66"/>
      <c r="OAZ40" s="66"/>
      <c r="OBA40" s="66"/>
      <c r="OBB40" s="66"/>
      <c r="OBC40" s="66"/>
      <c r="OBD40" s="66"/>
      <c r="OBE40" s="66"/>
      <c r="OBF40" s="66"/>
      <c r="OBG40" s="66"/>
      <c r="OBH40" s="66"/>
      <c r="OBI40" s="66"/>
      <c r="OBJ40" s="66"/>
      <c r="OBK40" s="66"/>
      <c r="OBL40" s="66"/>
      <c r="OBM40" s="66"/>
      <c r="OBN40" s="66"/>
      <c r="OBO40" s="66"/>
      <c r="OBP40" s="66"/>
      <c r="OBQ40" s="66"/>
      <c r="OBR40" s="66"/>
      <c r="OBS40" s="66"/>
      <c r="OBT40" s="66"/>
      <c r="OBU40" s="66"/>
      <c r="OBV40" s="66"/>
      <c r="OBW40" s="66"/>
      <c r="OBX40" s="66"/>
      <c r="OBY40" s="66"/>
      <c r="OBZ40" s="66"/>
      <c r="OCA40" s="66"/>
      <c r="OCB40" s="66"/>
      <c r="OCC40" s="66"/>
      <c r="OCD40" s="66"/>
      <c r="OCE40" s="66"/>
      <c r="OCF40" s="66"/>
      <c r="OCG40" s="66"/>
      <c r="OCH40" s="66"/>
      <c r="OCI40" s="66"/>
      <c r="OCJ40" s="66"/>
      <c r="OCK40" s="66"/>
      <c r="OCL40" s="66"/>
      <c r="OCM40" s="66"/>
      <c r="OCN40" s="66"/>
      <c r="OCO40" s="66"/>
      <c r="OCP40" s="66"/>
      <c r="OCQ40" s="66"/>
      <c r="OCR40" s="66"/>
      <c r="OCS40" s="66"/>
      <c r="OCT40" s="66"/>
      <c r="OCU40" s="66"/>
      <c r="OCV40" s="66"/>
      <c r="OCW40" s="66"/>
      <c r="OCX40" s="66"/>
      <c r="OCY40" s="66"/>
      <c r="OCZ40" s="66"/>
      <c r="ODA40" s="66"/>
      <c r="ODB40" s="66"/>
      <c r="ODC40" s="66"/>
      <c r="ODD40" s="66"/>
      <c r="ODE40" s="66"/>
      <c r="ODF40" s="66"/>
      <c r="ODG40" s="66"/>
      <c r="ODH40" s="66"/>
      <c r="ODI40" s="66"/>
      <c r="ODJ40" s="66"/>
      <c r="ODK40" s="66"/>
      <c r="ODL40" s="66"/>
      <c r="ODM40" s="66"/>
      <c r="ODN40" s="66"/>
      <c r="ODO40" s="66"/>
      <c r="ODP40" s="66"/>
      <c r="ODQ40" s="66"/>
      <c r="ODR40" s="66"/>
      <c r="ODS40" s="66"/>
      <c r="ODT40" s="66"/>
      <c r="ODU40" s="66"/>
      <c r="ODV40" s="66"/>
      <c r="ODW40" s="66"/>
      <c r="ODX40" s="66"/>
      <c r="ODY40" s="66"/>
      <c r="ODZ40" s="66"/>
      <c r="OEA40" s="66"/>
      <c r="OEB40" s="66"/>
      <c r="OEC40" s="66"/>
      <c r="OED40" s="66"/>
      <c r="OEE40" s="66"/>
      <c r="OEF40" s="66"/>
      <c r="OEG40" s="66"/>
      <c r="OEH40" s="66"/>
      <c r="OEI40" s="66"/>
      <c r="OEJ40" s="66"/>
      <c r="OEK40" s="66"/>
      <c r="OEL40" s="66"/>
      <c r="OEM40" s="66"/>
      <c r="OEN40" s="66"/>
      <c r="OEO40" s="66"/>
      <c r="OEP40" s="66"/>
      <c r="OEQ40" s="66"/>
      <c r="OER40" s="66"/>
      <c r="OES40" s="66"/>
      <c r="OET40" s="66"/>
      <c r="OEU40" s="66"/>
      <c r="OEV40" s="66"/>
      <c r="OEW40" s="66"/>
      <c r="OEX40" s="66"/>
      <c r="OEY40" s="66"/>
      <c r="OEZ40" s="66"/>
      <c r="OFA40" s="66"/>
      <c r="OFB40" s="66"/>
      <c r="OFC40" s="66"/>
      <c r="OFD40" s="66"/>
      <c r="OFE40" s="66"/>
      <c r="OFF40" s="66"/>
      <c r="OFG40" s="66"/>
      <c r="OFH40" s="66"/>
      <c r="OFI40" s="66"/>
      <c r="OFJ40" s="66"/>
      <c r="OFK40" s="66"/>
      <c r="OFL40" s="66"/>
      <c r="OFM40" s="66"/>
      <c r="OFN40" s="66"/>
      <c r="OFO40" s="66"/>
      <c r="OFP40" s="66"/>
      <c r="OFQ40" s="66"/>
      <c r="OFR40" s="66"/>
      <c r="OFS40" s="66"/>
      <c r="OFT40" s="66"/>
      <c r="OFU40" s="66"/>
      <c r="OFV40" s="66"/>
      <c r="OFW40" s="66"/>
      <c r="OFX40" s="66"/>
      <c r="OFY40" s="66"/>
      <c r="OFZ40" s="66"/>
      <c r="OGA40" s="66"/>
      <c r="OGB40" s="66"/>
      <c r="OGC40" s="66"/>
      <c r="OGD40" s="66"/>
      <c r="OGE40" s="66"/>
      <c r="OGF40" s="66"/>
      <c r="OGG40" s="66"/>
      <c r="OGH40" s="66"/>
      <c r="OGI40" s="66"/>
      <c r="OGJ40" s="66"/>
      <c r="OGK40" s="66"/>
      <c r="OGL40" s="66"/>
      <c r="OGM40" s="66"/>
      <c r="OGN40" s="66"/>
      <c r="OGO40" s="66"/>
      <c r="OGP40" s="66"/>
      <c r="OGQ40" s="66"/>
      <c r="OGR40" s="66"/>
      <c r="OGS40" s="66"/>
      <c r="OGT40" s="66"/>
      <c r="OGU40" s="66"/>
      <c r="OGV40" s="66"/>
      <c r="OGW40" s="66"/>
      <c r="OGX40" s="66"/>
      <c r="OGY40" s="66"/>
      <c r="OGZ40" s="66"/>
      <c r="OHA40" s="66"/>
      <c r="OHB40" s="66"/>
      <c r="OHC40" s="66"/>
      <c r="OHD40" s="66"/>
      <c r="OHE40" s="66"/>
      <c r="OHF40" s="66"/>
      <c r="OHG40" s="66"/>
      <c r="OHH40" s="66"/>
      <c r="OHI40" s="66"/>
      <c r="OHJ40" s="66"/>
      <c r="OHK40" s="66"/>
      <c r="OHL40" s="66"/>
      <c r="OHM40" s="66"/>
      <c r="OHN40" s="66"/>
      <c r="OHO40" s="66"/>
      <c r="OHP40" s="66"/>
      <c r="OHQ40" s="66"/>
      <c r="OHR40" s="66"/>
      <c r="OHS40" s="66"/>
      <c r="OHT40" s="66"/>
      <c r="OHU40" s="66"/>
      <c r="OHV40" s="66"/>
      <c r="OHW40" s="66"/>
      <c r="OHX40" s="66"/>
      <c r="OHY40" s="66"/>
      <c r="OHZ40" s="66"/>
      <c r="OIA40" s="66"/>
      <c r="OIB40" s="66"/>
      <c r="OIC40" s="66"/>
      <c r="OID40" s="66"/>
      <c r="OIE40" s="66"/>
      <c r="OIF40" s="66"/>
      <c r="OIG40" s="66"/>
      <c r="OIH40" s="66"/>
      <c r="OII40" s="66"/>
      <c r="OIJ40" s="66"/>
      <c r="OIK40" s="66"/>
      <c r="OIL40" s="66"/>
      <c r="OIM40" s="66"/>
      <c r="OIN40" s="66"/>
      <c r="OIO40" s="66"/>
      <c r="OIP40" s="66"/>
      <c r="OIQ40" s="66"/>
      <c r="OIR40" s="66"/>
      <c r="OIS40" s="66"/>
      <c r="OIT40" s="66"/>
      <c r="OIU40" s="66"/>
      <c r="OIV40" s="66"/>
      <c r="OIW40" s="66"/>
      <c r="OIX40" s="66"/>
      <c r="OIY40" s="66"/>
      <c r="OIZ40" s="66"/>
      <c r="OJA40" s="66"/>
      <c r="OJB40" s="66"/>
      <c r="OJC40" s="66"/>
      <c r="OJD40" s="66"/>
      <c r="OJE40" s="66"/>
      <c r="OJF40" s="66"/>
      <c r="OJG40" s="66"/>
      <c r="OJH40" s="66"/>
      <c r="OJI40" s="66"/>
      <c r="OJJ40" s="66"/>
      <c r="OJK40" s="66"/>
      <c r="OJL40" s="66"/>
      <c r="OJM40" s="66"/>
      <c r="OJN40" s="66"/>
      <c r="OJO40" s="66"/>
      <c r="OJP40" s="66"/>
      <c r="OJQ40" s="66"/>
      <c r="OJR40" s="66"/>
      <c r="OJS40" s="66"/>
      <c r="OJT40" s="66"/>
      <c r="OJU40" s="66"/>
      <c r="OJV40" s="66"/>
      <c r="OJW40" s="66"/>
      <c r="OJX40" s="66"/>
      <c r="OJY40" s="66"/>
      <c r="OJZ40" s="66"/>
      <c r="OKA40" s="66"/>
      <c r="OKB40" s="66"/>
      <c r="OKC40" s="66"/>
      <c r="OKD40" s="66"/>
      <c r="OKE40" s="66"/>
      <c r="OKF40" s="66"/>
      <c r="OKG40" s="66"/>
      <c r="OKH40" s="66"/>
      <c r="OKI40" s="66"/>
      <c r="OKJ40" s="66"/>
      <c r="OKK40" s="66"/>
      <c r="OKL40" s="66"/>
      <c r="OKM40" s="66"/>
      <c r="OKN40" s="66"/>
      <c r="OKO40" s="66"/>
      <c r="OKP40" s="66"/>
      <c r="OKQ40" s="66"/>
      <c r="OKR40" s="66"/>
      <c r="OKS40" s="66"/>
      <c r="OKT40" s="66"/>
      <c r="OKU40" s="66"/>
      <c r="OKV40" s="66"/>
      <c r="OKW40" s="66"/>
      <c r="OKX40" s="66"/>
      <c r="OKY40" s="66"/>
      <c r="OKZ40" s="66"/>
      <c r="OLA40" s="66"/>
      <c r="OLB40" s="66"/>
      <c r="OLC40" s="66"/>
      <c r="OLD40" s="66"/>
      <c r="OLE40" s="66"/>
      <c r="OLF40" s="66"/>
      <c r="OLG40" s="66"/>
      <c r="OLH40" s="66"/>
      <c r="OLI40" s="66"/>
      <c r="OLJ40" s="66"/>
      <c r="OLK40" s="66"/>
      <c r="OLL40" s="66"/>
      <c r="OLM40" s="66"/>
      <c r="OLN40" s="66"/>
      <c r="OLO40" s="66"/>
      <c r="OLP40" s="66"/>
      <c r="OLQ40" s="66"/>
      <c r="OLR40" s="66"/>
      <c r="OLS40" s="66"/>
      <c r="OLT40" s="66"/>
      <c r="OLU40" s="66"/>
      <c r="OLV40" s="66"/>
      <c r="OLW40" s="66"/>
      <c r="OLX40" s="66"/>
      <c r="OLY40" s="66"/>
      <c r="OLZ40" s="66"/>
      <c r="OMA40" s="66"/>
      <c r="OMB40" s="66"/>
      <c r="OMC40" s="66"/>
      <c r="OMD40" s="66"/>
      <c r="OME40" s="66"/>
      <c r="OMF40" s="66"/>
      <c r="OMG40" s="66"/>
      <c r="OMH40" s="66"/>
      <c r="OMI40" s="66"/>
      <c r="OMJ40" s="66"/>
      <c r="OMK40" s="66"/>
      <c r="OML40" s="66"/>
      <c r="OMM40" s="66"/>
      <c r="OMN40" s="66"/>
      <c r="OMO40" s="66"/>
      <c r="OMP40" s="66"/>
      <c r="OMQ40" s="66"/>
      <c r="OMR40" s="66"/>
      <c r="OMS40" s="66"/>
      <c r="OMT40" s="66"/>
      <c r="OMU40" s="66"/>
      <c r="OMV40" s="66"/>
      <c r="OMW40" s="66"/>
      <c r="OMX40" s="66"/>
      <c r="OMY40" s="66"/>
      <c r="OMZ40" s="66"/>
      <c r="ONA40" s="66"/>
      <c r="ONB40" s="66"/>
      <c r="ONC40" s="66"/>
      <c r="OND40" s="66"/>
      <c r="ONE40" s="66"/>
      <c r="ONF40" s="66"/>
      <c r="ONG40" s="66"/>
      <c r="ONH40" s="66"/>
      <c r="ONI40" s="66"/>
      <c r="ONJ40" s="66"/>
      <c r="ONK40" s="66"/>
      <c r="ONL40" s="66"/>
      <c r="ONM40" s="66"/>
      <c r="ONN40" s="66"/>
      <c r="ONO40" s="66"/>
      <c r="ONP40" s="66"/>
      <c r="ONQ40" s="66"/>
      <c r="ONR40" s="66"/>
      <c r="ONS40" s="66"/>
      <c r="ONT40" s="66"/>
      <c r="ONU40" s="66"/>
      <c r="ONV40" s="66"/>
      <c r="ONW40" s="66"/>
      <c r="ONX40" s="66"/>
      <c r="ONY40" s="66"/>
      <c r="ONZ40" s="66"/>
      <c r="OOA40" s="66"/>
      <c r="OOB40" s="66"/>
      <c r="OOC40" s="66"/>
      <c r="OOD40" s="66"/>
      <c r="OOE40" s="66"/>
      <c r="OOF40" s="66"/>
      <c r="OOG40" s="66"/>
      <c r="OOH40" s="66"/>
      <c r="OOI40" s="66"/>
      <c r="OOJ40" s="66"/>
      <c r="OOK40" s="66"/>
      <c r="OOL40" s="66"/>
      <c r="OOM40" s="66"/>
      <c r="OON40" s="66"/>
      <c r="OOO40" s="66"/>
      <c r="OOP40" s="66"/>
      <c r="OOQ40" s="66"/>
      <c r="OOR40" s="66"/>
      <c r="OOS40" s="66"/>
      <c r="OOT40" s="66"/>
      <c r="OOU40" s="66"/>
      <c r="OOV40" s="66"/>
      <c r="OOW40" s="66"/>
      <c r="OOX40" s="66"/>
      <c r="OOY40" s="66"/>
      <c r="OOZ40" s="66"/>
      <c r="OPA40" s="66"/>
      <c r="OPB40" s="66"/>
      <c r="OPC40" s="66"/>
      <c r="OPD40" s="66"/>
      <c r="OPE40" s="66"/>
      <c r="OPF40" s="66"/>
      <c r="OPG40" s="66"/>
      <c r="OPH40" s="66"/>
      <c r="OPI40" s="66"/>
      <c r="OPJ40" s="66"/>
      <c r="OPK40" s="66"/>
      <c r="OPL40" s="66"/>
      <c r="OPM40" s="66"/>
      <c r="OPN40" s="66"/>
      <c r="OPO40" s="66"/>
      <c r="OPP40" s="66"/>
      <c r="OPQ40" s="66"/>
      <c r="OPR40" s="66"/>
      <c r="OPS40" s="66"/>
      <c r="OPT40" s="66"/>
      <c r="OPU40" s="66"/>
      <c r="OPV40" s="66"/>
      <c r="OPW40" s="66"/>
      <c r="OPX40" s="66"/>
      <c r="OPY40" s="66"/>
      <c r="OPZ40" s="66"/>
      <c r="OQA40" s="66"/>
      <c r="OQB40" s="66"/>
      <c r="OQC40" s="66"/>
      <c r="OQD40" s="66"/>
      <c r="OQE40" s="66"/>
      <c r="OQF40" s="66"/>
      <c r="OQG40" s="66"/>
      <c r="OQH40" s="66"/>
      <c r="OQI40" s="66"/>
      <c r="OQJ40" s="66"/>
      <c r="OQK40" s="66"/>
      <c r="OQL40" s="66"/>
      <c r="OQM40" s="66"/>
      <c r="OQN40" s="66"/>
      <c r="OQO40" s="66"/>
      <c r="OQP40" s="66"/>
      <c r="OQQ40" s="66"/>
      <c r="OQR40" s="66"/>
      <c r="OQS40" s="66"/>
      <c r="OQT40" s="66"/>
      <c r="OQU40" s="66"/>
      <c r="OQV40" s="66"/>
      <c r="OQW40" s="66"/>
      <c r="OQX40" s="66"/>
      <c r="OQY40" s="66"/>
      <c r="OQZ40" s="66"/>
      <c r="ORA40" s="66"/>
      <c r="ORB40" s="66"/>
      <c r="ORC40" s="66"/>
      <c r="ORD40" s="66"/>
      <c r="ORE40" s="66"/>
      <c r="ORF40" s="66"/>
      <c r="ORG40" s="66"/>
      <c r="ORH40" s="66"/>
      <c r="ORI40" s="66"/>
      <c r="ORJ40" s="66"/>
      <c r="ORK40" s="66"/>
      <c r="ORL40" s="66"/>
      <c r="ORM40" s="66"/>
      <c r="ORN40" s="66"/>
      <c r="ORO40" s="66"/>
      <c r="ORP40" s="66"/>
      <c r="ORQ40" s="66"/>
      <c r="ORR40" s="66"/>
      <c r="ORS40" s="66"/>
      <c r="ORT40" s="66"/>
      <c r="ORU40" s="66"/>
      <c r="ORV40" s="66"/>
      <c r="ORW40" s="66"/>
      <c r="ORX40" s="66"/>
      <c r="ORY40" s="66"/>
      <c r="ORZ40" s="66"/>
      <c r="OSA40" s="66"/>
      <c r="OSB40" s="66"/>
      <c r="OSC40" s="66"/>
      <c r="OSD40" s="66"/>
      <c r="OSE40" s="66"/>
      <c r="OSF40" s="66"/>
      <c r="OSG40" s="66"/>
      <c r="OSH40" s="66"/>
      <c r="OSI40" s="66"/>
      <c r="OSJ40" s="66"/>
      <c r="OSK40" s="66"/>
      <c r="OSL40" s="66"/>
      <c r="OSM40" s="66"/>
      <c r="OSN40" s="66"/>
      <c r="OSO40" s="66"/>
      <c r="OSP40" s="66"/>
      <c r="OSQ40" s="66"/>
      <c r="OSR40" s="66"/>
      <c r="OSS40" s="66"/>
      <c r="OST40" s="66"/>
      <c r="OSU40" s="66"/>
      <c r="OSV40" s="66"/>
      <c r="OSW40" s="66"/>
      <c r="OSX40" s="66"/>
      <c r="OSY40" s="66"/>
      <c r="OSZ40" s="66"/>
      <c r="OTA40" s="66"/>
      <c r="OTB40" s="66"/>
      <c r="OTC40" s="66"/>
      <c r="OTD40" s="66"/>
      <c r="OTE40" s="66"/>
      <c r="OTF40" s="66"/>
      <c r="OTG40" s="66"/>
      <c r="OTH40" s="66"/>
      <c r="OTI40" s="66"/>
      <c r="OTJ40" s="66"/>
      <c r="OTK40" s="66"/>
      <c r="OTL40" s="66"/>
      <c r="OTM40" s="66"/>
      <c r="OTN40" s="66"/>
      <c r="OTO40" s="66"/>
      <c r="OTP40" s="66"/>
      <c r="OTQ40" s="66"/>
      <c r="OTR40" s="66"/>
      <c r="OTS40" s="66"/>
      <c r="OTT40" s="66"/>
      <c r="OTU40" s="66"/>
      <c r="OTV40" s="66"/>
      <c r="OTW40" s="66"/>
      <c r="OTX40" s="66"/>
      <c r="OTY40" s="66"/>
      <c r="OTZ40" s="66"/>
      <c r="OUA40" s="66"/>
      <c r="OUB40" s="66"/>
      <c r="OUC40" s="66"/>
      <c r="OUD40" s="66"/>
      <c r="OUE40" s="66"/>
      <c r="OUF40" s="66"/>
      <c r="OUG40" s="66"/>
      <c r="OUH40" s="66"/>
      <c r="OUI40" s="66"/>
      <c r="OUJ40" s="66"/>
      <c r="OUK40" s="66"/>
      <c r="OUL40" s="66"/>
      <c r="OUM40" s="66"/>
      <c r="OUN40" s="66"/>
      <c r="OUO40" s="66"/>
      <c r="OUP40" s="66"/>
      <c r="OUQ40" s="66"/>
      <c r="OUR40" s="66"/>
      <c r="OUS40" s="66"/>
      <c r="OUT40" s="66"/>
      <c r="OUU40" s="66"/>
      <c r="OUV40" s="66"/>
      <c r="OUW40" s="66"/>
      <c r="OUX40" s="66"/>
      <c r="OUY40" s="66"/>
      <c r="OUZ40" s="66"/>
      <c r="OVA40" s="66"/>
      <c r="OVB40" s="66"/>
      <c r="OVC40" s="66"/>
      <c r="OVD40" s="66"/>
      <c r="OVE40" s="66"/>
      <c r="OVF40" s="66"/>
      <c r="OVG40" s="66"/>
      <c r="OVH40" s="66"/>
      <c r="OVI40" s="66"/>
      <c r="OVJ40" s="66"/>
      <c r="OVK40" s="66"/>
      <c r="OVL40" s="66"/>
      <c r="OVM40" s="66"/>
      <c r="OVN40" s="66"/>
      <c r="OVO40" s="66"/>
      <c r="OVP40" s="66"/>
      <c r="OVQ40" s="66"/>
      <c r="OVR40" s="66"/>
      <c r="OVS40" s="66"/>
      <c r="OVT40" s="66"/>
      <c r="OVU40" s="66"/>
      <c r="OVV40" s="66"/>
      <c r="OVW40" s="66"/>
      <c r="OVX40" s="66"/>
      <c r="OVY40" s="66"/>
      <c r="OVZ40" s="66"/>
      <c r="OWA40" s="66"/>
      <c r="OWB40" s="66"/>
      <c r="OWC40" s="66"/>
      <c r="OWD40" s="66"/>
      <c r="OWE40" s="66"/>
      <c r="OWF40" s="66"/>
      <c r="OWG40" s="66"/>
      <c r="OWH40" s="66"/>
      <c r="OWI40" s="66"/>
      <c r="OWJ40" s="66"/>
      <c r="OWK40" s="66"/>
      <c r="OWL40" s="66"/>
      <c r="OWM40" s="66"/>
      <c r="OWN40" s="66"/>
      <c r="OWO40" s="66"/>
      <c r="OWP40" s="66"/>
      <c r="OWQ40" s="66"/>
      <c r="OWR40" s="66"/>
      <c r="OWS40" s="66"/>
      <c r="OWT40" s="66"/>
      <c r="OWU40" s="66"/>
      <c r="OWV40" s="66"/>
      <c r="OWW40" s="66"/>
      <c r="OWX40" s="66"/>
      <c r="OWY40" s="66"/>
      <c r="OWZ40" s="66"/>
      <c r="OXA40" s="66"/>
      <c r="OXB40" s="66"/>
      <c r="OXC40" s="66"/>
      <c r="OXD40" s="66"/>
      <c r="OXE40" s="66"/>
      <c r="OXF40" s="66"/>
      <c r="OXG40" s="66"/>
      <c r="OXH40" s="66"/>
      <c r="OXI40" s="66"/>
      <c r="OXJ40" s="66"/>
      <c r="OXK40" s="66"/>
      <c r="OXL40" s="66"/>
      <c r="OXM40" s="66"/>
      <c r="OXN40" s="66"/>
      <c r="OXO40" s="66"/>
      <c r="OXP40" s="66"/>
      <c r="OXQ40" s="66"/>
      <c r="OXR40" s="66"/>
      <c r="OXS40" s="66"/>
      <c r="OXT40" s="66"/>
      <c r="OXU40" s="66"/>
      <c r="OXV40" s="66"/>
      <c r="OXW40" s="66"/>
      <c r="OXX40" s="66"/>
      <c r="OXY40" s="66"/>
      <c r="OXZ40" s="66"/>
      <c r="OYA40" s="66"/>
      <c r="OYB40" s="66"/>
      <c r="OYC40" s="66"/>
      <c r="OYD40" s="66"/>
      <c r="OYE40" s="66"/>
      <c r="OYF40" s="66"/>
      <c r="OYG40" s="66"/>
      <c r="OYH40" s="66"/>
      <c r="OYI40" s="66"/>
      <c r="OYJ40" s="66"/>
      <c r="OYK40" s="66"/>
      <c r="OYL40" s="66"/>
      <c r="OYM40" s="66"/>
      <c r="OYN40" s="66"/>
      <c r="OYO40" s="66"/>
      <c r="OYP40" s="66"/>
      <c r="OYQ40" s="66"/>
      <c r="OYR40" s="66"/>
      <c r="OYS40" s="66"/>
      <c r="OYT40" s="66"/>
      <c r="OYU40" s="66"/>
      <c r="OYV40" s="66"/>
      <c r="OYW40" s="66"/>
      <c r="OYX40" s="66"/>
      <c r="OYY40" s="66"/>
      <c r="OYZ40" s="66"/>
      <c r="OZA40" s="66"/>
      <c r="OZB40" s="66"/>
      <c r="OZC40" s="66"/>
      <c r="OZD40" s="66"/>
      <c r="OZE40" s="66"/>
      <c r="OZF40" s="66"/>
      <c r="OZG40" s="66"/>
      <c r="OZH40" s="66"/>
      <c r="OZI40" s="66"/>
      <c r="OZJ40" s="66"/>
      <c r="OZK40" s="66"/>
      <c r="OZL40" s="66"/>
      <c r="OZM40" s="66"/>
      <c r="OZN40" s="66"/>
      <c r="OZO40" s="66"/>
      <c r="OZP40" s="66"/>
      <c r="OZQ40" s="66"/>
      <c r="OZR40" s="66"/>
      <c r="OZS40" s="66"/>
      <c r="OZT40" s="66"/>
      <c r="OZU40" s="66"/>
      <c r="OZV40" s="66"/>
      <c r="OZW40" s="66"/>
      <c r="OZX40" s="66"/>
      <c r="OZY40" s="66"/>
      <c r="OZZ40" s="66"/>
      <c r="PAA40" s="66"/>
      <c r="PAB40" s="66"/>
      <c r="PAC40" s="66"/>
      <c r="PAD40" s="66"/>
      <c r="PAE40" s="66"/>
      <c r="PAF40" s="66"/>
      <c r="PAG40" s="66"/>
      <c r="PAH40" s="66"/>
      <c r="PAI40" s="66"/>
      <c r="PAJ40" s="66"/>
      <c r="PAK40" s="66"/>
      <c r="PAL40" s="66"/>
      <c r="PAM40" s="66"/>
      <c r="PAN40" s="66"/>
      <c r="PAO40" s="66"/>
      <c r="PAP40" s="66"/>
      <c r="PAQ40" s="66"/>
      <c r="PAR40" s="66"/>
      <c r="PAS40" s="66"/>
      <c r="PAT40" s="66"/>
      <c r="PAU40" s="66"/>
      <c r="PAV40" s="66"/>
      <c r="PAW40" s="66"/>
      <c r="PAX40" s="66"/>
      <c r="PAY40" s="66"/>
      <c r="PAZ40" s="66"/>
      <c r="PBA40" s="66"/>
      <c r="PBB40" s="66"/>
      <c r="PBC40" s="66"/>
      <c r="PBD40" s="66"/>
      <c r="PBE40" s="66"/>
      <c r="PBF40" s="66"/>
      <c r="PBG40" s="66"/>
      <c r="PBH40" s="66"/>
      <c r="PBI40" s="66"/>
      <c r="PBJ40" s="66"/>
      <c r="PBK40" s="66"/>
      <c r="PBL40" s="66"/>
      <c r="PBM40" s="66"/>
      <c r="PBN40" s="66"/>
      <c r="PBO40" s="66"/>
      <c r="PBP40" s="66"/>
      <c r="PBQ40" s="66"/>
      <c r="PBR40" s="66"/>
      <c r="PBS40" s="66"/>
      <c r="PBT40" s="66"/>
      <c r="PBU40" s="66"/>
      <c r="PBV40" s="66"/>
      <c r="PBW40" s="66"/>
      <c r="PBX40" s="66"/>
      <c r="PBY40" s="66"/>
      <c r="PBZ40" s="66"/>
      <c r="PCA40" s="66"/>
      <c r="PCB40" s="66"/>
      <c r="PCC40" s="66"/>
      <c r="PCD40" s="66"/>
      <c r="PCE40" s="66"/>
      <c r="PCF40" s="66"/>
      <c r="PCG40" s="66"/>
      <c r="PCH40" s="66"/>
      <c r="PCI40" s="66"/>
      <c r="PCJ40" s="66"/>
      <c r="PCK40" s="66"/>
      <c r="PCL40" s="66"/>
      <c r="PCM40" s="66"/>
      <c r="PCN40" s="66"/>
      <c r="PCO40" s="66"/>
      <c r="PCP40" s="66"/>
      <c r="PCQ40" s="66"/>
      <c r="PCR40" s="66"/>
      <c r="PCS40" s="66"/>
      <c r="PCT40" s="66"/>
      <c r="PCU40" s="66"/>
      <c r="PCV40" s="66"/>
      <c r="PCW40" s="66"/>
      <c r="PCX40" s="66"/>
      <c r="PCY40" s="66"/>
      <c r="PCZ40" s="66"/>
      <c r="PDA40" s="66"/>
      <c r="PDB40" s="66"/>
      <c r="PDC40" s="66"/>
      <c r="PDD40" s="66"/>
      <c r="PDE40" s="66"/>
      <c r="PDF40" s="66"/>
      <c r="PDG40" s="66"/>
      <c r="PDH40" s="66"/>
      <c r="PDI40" s="66"/>
      <c r="PDJ40" s="66"/>
      <c r="PDK40" s="66"/>
      <c r="PDL40" s="66"/>
      <c r="PDM40" s="66"/>
      <c r="PDN40" s="66"/>
      <c r="PDO40" s="66"/>
      <c r="PDP40" s="66"/>
      <c r="PDQ40" s="66"/>
      <c r="PDR40" s="66"/>
      <c r="PDS40" s="66"/>
      <c r="PDT40" s="66"/>
      <c r="PDU40" s="66"/>
      <c r="PDV40" s="66"/>
      <c r="PDW40" s="66"/>
      <c r="PDX40" s="66"/>
      <c r="PDY40" s="66"/>
      <c r="PDZ40" s="66"/>
      <c r="PEA40" s="66"/>
      <c r="PEB40" s="66"/>
      <c r="PEC40" s="66"/>
      <c r="PED40" s="66"/>
      <c r="PEE40" s="66"/>
      <c r="PEF40" s="66"/>
      <c r="PEG40" s="66"/>
      <c r="PEH40" s="66"/>
      <c r="PEI40" s="66"/>
      <c r="PEJ40" s="66"/>
      <c r="PEK40" s="66"/>
      <c r="PEL40" s="66"/>
      <c r="PEM40" s="66"/>
      <c r="PEN40" s="66"/>
      <c r="PEO40" s="66"/>
      <c r="PEP40" s="66"/>
      <c r="PEQ40" s="66"/>
      <c r="PER40" s="66"/>
      <c r="PES40" s="66"/>
      <c r="PET40" s="66"/>
      <c r="PEU40" s="66"/>
      <c r="PEV40" s="66"/>
      <c r="PEW40" s="66"/>
      <c r="PEX40" s="66"/>
      <c r="PEY40" s="66"/>
      <c r="PEZ40" s="66"/>
      <c r="PFA40" s="66"/>
      <c r="PFB40" s="66"/>
      <c r="PFC40" s="66"/>
      <c r="PFD40" s="66"/>
      <c r="PFE40" s="66"/>
      <c r="PFF40" s="66"/>
      <c r="PFG40" s="66"/>
      <c r="PFH40" s="66"/>
      <c r="PFI40" s="66"/>
      <c r="PFJ40" s="66"/>
      <c r="PFK40" s="66"/>
      <c r="PFL40" s="66"/>
      <c r="PFM40" s="66"/>
      <c r="PFN40" s="66"/>
      <c r="PFO40" s="66"/>
      <c r="PFP40" s="66"/>
      <c r="PFQ40" s="66"/>
      <c r="PFR40" s="66"/>
      <c r="PFS40" s="66"/>
      <c r="PFT40" s="66"/>
      <c r="PFU40" s="66"/>
      <c r="PFV40" s="66"/>
      <c r="PFW40" s="66"/>
      <c r="PFX40" s="66"/>
      <c r="PFY40" s="66"/>
      <c r="PFZ40" s="66"/>
      <c r="PGA40" s="66"/>
      <c r="PGB40" s="66"/>
      <c r="PGC40" s="66"/>
      <c r="PGD40" s="66"/>
      <c r="PGE40" s="66"/>
      <c r="PGF40" s="66"/>
      <c r="PGG40" s="66"/>
      <c r="PGH40" s="66"/>
      <c r="PGI40" s="66"/>
      <c r="PGJ40" s="66"/>
      <c r="PGK40" s="66"/>
      <c r="PGL40" s="66"/>
      <c r="PGM40" s="66"/>
      <c r="PGN40" s="66"/>
      <c r="PGO40" s="66"/>
      <c r="PGP40" s="66"/>
      <c r="PGQ40" s="66"/>
      <c r="PGR40" s="66"/>
      <c r="PGS40" s="66"/>
      <c r="PGT40" s="66"/>
      <c r="PGU40" s="66"/>
      <c r="PGV40" s="66"/>
      <c r="PGW40" s="66"/>
      <c r="PGX40" s="66"/>
      <c r="PGY40" s="66"/>
      <c r="PGZ40" s="66"/>
      <c r="PHA40" s="66"/>
      <c r="PHB40" s="66"/>
      <c r="PHC40" s="66"/>
      <c r="PHD40" s="66"/>
      <c r="PHE40" s="66"/>
      <c r="PHF40" s="66"/>
      <c r="PHG40" s="66"/>
      <c r="PHH40" s="66"/>
      <c r="PHI40" s="66"/>
      <c r="PHJ40" s="66"/>
      <c r="PHK40" s="66"/>
      <c r="PHL40" s="66"/>
      <c r="PHM40" s="66"/>
      <c r="PHN40" s="66"/>
      <c r="PHO40" s="66"/>
      <c r="PHP40" s="66"/>
      <c r="PHQ40" s="66"/>
      <c r="PHR40" s="66"/>
      <c r="PHS40" s="66"/>
      <c r="PHT40" s="66"/>
      <c r="PHU40" s="66"/>
      <c r="PHV40" s="66"/>
      <c r="PHW40" s="66"/>
      <c r="PHX40" s="66"/>
      <c r="PHY40" s="66"/>
      <c r="PHZ40" s="66"/>
      <c r="PIA40" s="66"/>
      <c r="PIB40" s="66"/>
      <c r="PIC40" s="66"/>
      <c r="PID40" s="66"/>
      <c r="PIE40" s="66"/>
      <c r="PIF40" s="66"/>
      <c r="PIG40" s="66"/>
      <c r="PIH40" s="66"/>
      <c r="PII40" s="66"/>
      <c r="PIJ40" s="66"/>
      <c r="PIK40" s="66"/>
      <c r="PIL40" s="66"/>
      <c r="PIM40" s="66"/>
      <c r="PIN40" s="66"/>
      <c r="PIO40" s="66"/>
      <c r="PIP40" s="66"/>
      <c r="PIQ40" s="66"/>
      <c r="PIR40" s="66"/>
      <c r="PIS40" s="66"/>
      <c r="PIT40" s="66"/>
      <c r="PIU40" s="66"/>
      <c r="PIV40" s="66"/>
      <c r="PIW40" s="66"/>
      <c r="PIX40" s="66"/>
      <c r="PIY40" s="66"/>
      <c r="PIZ40" s="66"/>
      <c r="PJA40" s="66"/>
      <c r="PJB40" s="66"/>
      <c r="PJC40" s="66"/>
      <c r="PJD40" s="66"/>
      <c r="PJE40" s="66"/>
      <c r="PJF40" s="66"/>
      <c r="PJG40" s="66"/>
      <c r="PJH40" s="66"/>
      <c r="PJI40" s="66"/>
      <c r="PJJ40" s="66"/>
      <c r="PJK40" s="66"/>
      <c r="PJL40" s="66"/>
      <c r="PJM40" s="66"/>
      <c r="PJN40" s="66"/>
      <c r="PJO40" s="66"/>
      <c r="PJP40" s="66"/>
      <c r="PJQ40" s="66"/>
      <c r="PJR40" s="66"/>
      <c r="PJS40" s="66"/>
      <c r="PJT40" s="66"/>
      <c r="PJU40" s="66"/>
      <c r="PJV40" s="66"/>
      <c r="PJW40" s="66"/>
      <c r="PJX40" s="66"/>
      <c r="PJY40" s="66"/>
      <c r="PJZ40" s="66"/>
      <c r="PKA40" s="66"/>
      <c r="PKB40" s="66"/>
      <c r="PKC40" s="66"/>
      <c r="PKD40" s="66"/>
      <c r="PKE40" s="66"/>
      <c r="PKF40" s="66"/>
      <c r="PKG40" s="66"/>
      <c r="PKH40" s="66"/>
      <c r="PKI40" s="66"/>
      <c r="PKJ40" s="66"/>
      <c r="PKK40" s="66"/>
      <c r="PKL40" s="66"/>
      <c r="PKM40" s="66"/>
      <c r="PKN40" s="66"/>
      <c r="PKO40" s="66"/>
      <c r="PKP40" s="66"/>
      <c r="PKQ40" s="66"/>
      <c r="PKR40" s="66"/>
      <c r="PKS40" s="66"/>
      <c r="PKT40" s="66"/>
      <c r="PKU40" s="66"/>
      <c r="PKV40" s="66"/>
      <c r="PKW40" s="66"/>
      <c r="PKX40" s="66"/>
      <c r="PKY40" s="66"/>
      <c r="PKZ40" s="66"/>
      <c r="PLA40" s="66"/>
      <c r="PLB40" s="66"/>
      <c r="PLC40" s="66"/>
      <c r="PLD40" s="66"/>
      <c r="PLE40" s="66"/>
      <c r="PLF40" s="66"/>
      <c r="PLG40" s="66"/>
      <c r="PLH40" s="66"/>
      <c r="PLI40" s="66"/>
      <c r="PLJ40" s="66"/>
      <c r="PLK40" s="66"/>
      <c r="PLL40" s="66"/>
      <c r="PLM40" s="66"/>
      <c r="PLN40" s="66"/>
      <c r="PLO40" s="66"/>
      <c r="PLP40" s="66"/>
      <c r="PLQ40" s="66"/>
      <c r="PLR40" s="66"/>
      <c r="PLS40" s="66"/>
      <c r="PLT40" s="66"/>
      <c r="PLU40" s="66"/>
      <c r="PLV40" s="66"/>
      <c r="PLW40" s="66"/>
      <c r="PLX40" s="66"/>
      <c r="PLY40" s="66"/>
      <c r="PLZ40" s="66"/>
      <c r="PMA40" s="66"/>
      <c r="PMB40" s="66"/>
      <c r="PMC40" s="66"/>
      <c r="PMD40" s="66"/>
      <c r="PME40" s="66"/>
      <c r="PMF40" s="66"/>
      <c r="PMG40" s="66"/>
      <c r="PMH40" s="66"/>
      <c r="PMI40" s="66"/>
      <c r="PMJ40" s="66"/>
      <c r="PMK40" s="66"/>
      <c r="PML40" s="66"/>
      <c r="PMM40" s="66"/>
      <c r="PMN40" s="66"/>
      <c r="PMO40" s="66"/>
      <c r="PMP40" s="66"/>
      <c r="PMQ40" s="66"/>
      <c r="PMR40" s="66"/>
      <c r="PMS40" s="66"/>
      <c r="PMT40" s="66"/>
      <c r="PMU40" s="66"/>
      <c r="PMV40" s="66"/>
      <c r="PMW40" s="66"/>
      <c r="PMX40" s="66"/>
      <c r="PMY40" s="66"/>
      <c r="PMZ40" s="66"/>
      <c r="PNA40" s="66"/>
      <c r="PNB40" s="66"/>
      <c r="PNC40" s="66"/>
      <c r="PND40" s="66"/>
      <c r="PNE40" s="66"/>
      <c r="PNF40" s="66"/>
      <c r="PNG40" s="66"/>
      <c r="PNH40" s="66"/>
      <c r="PNI40" s="66"/>
      <c r="PNJ40" s="66"/>
      <c r="PNK40" s="66"/>
      <c r="PNL40" s="66"/>
      <c r="PNM40" s="66"/>
      <c r="PNN40" s="66"/>
      <c r="PNO40" s="66"/>
      <c r="PNP40" s="66"/>
      <c r="PNQ40" s="66"/>
      <c r="PNR40" s="66"/>
      <c r="PNS40" s="66"/>
      <c r="PNT40" s="66"/>
      <c r="PNU40" s="66"/>
      <c r="PNV40" s="66"/>
      <c r="PNW40" s="66"/>
      <c r="PNX40" s="66"/>
      <c r="PNY40" s="66"/>
      <c r="PNZ40" s="66"/>
      <c r="POA40" s="66"/>
      <c r="POB40" s="66"/>
      <c r="POC40" s="66"/>
      <c r="POD40" s="66"/>
      <c r="POE40" s="66"/>
      <c r="POF40" s="66"/>
      <c r="POG40" s="66"/>
      <c r="POH40" s="66"/>
      <c r="POI40" s="66"/>
      <c r="POJ40" s="66"/>
      <c r="POK40" s="66"/>
      <c r="POL40" s="66"/>
      <c r="POM40" s="66"/>
      <c r="PON40" s="66"/>
      <c r="POO40" s="66"/>
      <c r="POP40" s="66"/>
      <c r="POQ40" s="66"/>
      <c r="POR40" s="66"/>
      <c r="POS40" s="66"/>
      <c r="POT40" s="66"/>
      <c r="POU40" s="66"/>
      <c r="POV40" s="66"/>
      <c r="POW40" s="66"/>
      <c r="POX40" s="66"/>
      <c r="POY40" s="66"/>
      <c r="POZ40" s="66"/>
      <c r="PPA40" s="66"/>
      <c r="PPB40" s="66"/>
      <c r="PPC40" s="66"/>
      <c r="PPD40" s="66"/>
      <c r="PPE40" s="66"/>
      <c r="PPF40" s="66"/>
      <c r="PPG40" s="66"/>
      <c r="PPH40" s="66"/>
      <c r="PPI40" s="66"/>
      <c r="PPJ40" s="66"/>
      <c r="PPK40" s="66"/>
      <c r="PPL40" s="66"/>
      <c r="PPM40" s="66"/>
      <c r="PPN40" s="66"/>
      <c r="PPO40" s="66"/>
      <c r="PPP40" s="66"/>
      <c r="PPQ40" s="66"/>
      <c r="PPR40" s="66"/>
      <c r="PPS40" s="66"/>
      <c r="PPT40" s="66"/>
      <c r="PPU40" s="66"/>
      <c r="PPV40" s="66"/>
      <c r="PPW40" s="66"/>
      <c r="PPX40" s="66"/>
      <c r="PPY40" s="66"/>
      <c r="PPZ40" s="66"/>
      <c r="PQA40" s="66"/>
      <c r="PQB40" s="66"/>
      <c r="PQC40" s="66"/>
      <c r="PQD40" s="66"/>
      <c r="PQE40" s="66"/>
      <c r="PQF40" s="66"/>
      <c r="PQG40" s="66"/>
      <c r="PQH40" s="66"/>
      <c r="PQI40" s="66"/>
      <c r="PQJ40" s="66"/>
      <c r="PQK40" s="66"/>
      <c r="PQL40" s="66"/>
      <c r="PQM40" s="66"/>
      <c r="PQN40" s="66"/>
      <c r="PQO40" s="66"/>
      <c r="PQP40" s="66"/>
      <c r="PQQ40" s="66"/>
      <c r="PQR40" s="66"/>
      <c r="PQS40" s="66"/>
      <c r="PQT40" s="66"/>
      <c r="PQU40" s="66"/>
      <c r="PQV40" s="66"/>
      <c r="PQW40" s="66"/>
      <c r="PQX40" s="66"/>
      <c r="PQY40" s="66"/>
      <c r="PQZ40" s="66"/>
      <c r="PRA40" s="66"/>
      <c r="PRB40" s="66"/>
      <c r="PRC40" s="66"/>
      <c r="PRD40" s="66"/>
      <c r="PRE40" s="66"/>
      <c r="PRF40" s="66"/>
      <c r="PRG40" s="66"/>
      <c r="PRH40" s="66"/>
      <c r="PRI40" s="66"/>
      <c r="PRJ40" s="66"/>
      <c r="PRK40" s="66"/>
      <c r="PRL40" s="66"/>
      <c r="PRM40" s="66"/>
      <c r="PRN40" s="66"/>
      <c r="PRO40" s="66"/>
      <c r="PRP40" s="66"/>
      <c r="PRQ40" s="66"/>
      <c r="PRR40" s="66"/>
      <c r="PRS40" s="66"/>
      <c r="PRT40" s="66"/>
      <c r="PRU40" s="66"/>
      <c r="PRV40" s="66"/>
      <c r="PRW40" s="66"/>
      <c r="PRX40" s="66"/>
      <c r="PRY40" s="66"/>
      <c r="PRZ40" s="66"/>
      <c r="PSA40" s="66"/>
      <c r="PSB40" s="66"/>
      <c r="PSC40" s="66"/>
      <c r="PSD40" s="66"/>
      <c r="PSE40" s="66"/>
      <c r="PSF40" s="66"/>
      <c r="PSG40" s="66"/>
      <c r="PSH40" s="66"/>
      <c r="PSI40" s="66"/>
      <c r="PSJ40" s="66"/>
      <c r="PSK40" s="66"/>
      <c r="PSL40" s="66"/>
      <c r="PSM40" s="66"/>
      <c r="PSN40" s="66"/>
      <c r="PSO40" s="66"/>
      <c r="PSP40" s="66"/>
      <c r="PSQ40" s="66"/>
      <c r="PSR40" s="66"/>
      <c r="PSS40" s="66"/>
      <c r="PST40" s="66"/>
      <c r="PSU40" s="66"/>
      <c r="PSV40" s="66"/>
      <c r="PSW40" s="66"/>
      <c r="PSX40" s="66"/>
      <c r="PSY40" s="66"/>
      <c r="PSZ40" s="66"/>
      <c r="PTA40" s="66"/>
      <c r="PTB40" s="66"/>
      <c r="PTC40" s="66"/>
      <c r="PTD40" s="66"/>
      <c r="PTE40" s="66"/>
      <c r="PTF40" s="66"/>
      <c r="PTG40" s="66"/>
      <c r="PTH40" s="66"/>
      <c r="PTI40" s="66"/>
      <c r="PTJ40" s="66"/>
      <c r="PTK40" s="66"/>
      <c r="PTL40" s="66"/>
      <c r="PTM40" s="66"/>
      <c r="PTN40" s="66"/>
      <c r="PTO40" s="66"/>
      <c r="PTP40" s="66"/>
      <c r="PTQ40" s="66"/>
      <c r="PTR40" s="66"/>
      <c r="PTS40" s="66"/>
      <c r="PTT40" s="66"/>
      <c r="PTU40" s="66"/>
      <c r="PTV40" s="66"/>
      <c r="PTW40" s="66"/>
      <c r="PTX40" s="66"/>
      <c r="PTY40" s="66"/>
      <c r="PTZ40" s="66"/>
      <c r="PUA40" s="66"/>
      <c r="PUB40" s="66"/>
      <c r="PUC40" s="66"/>
      <c r="PUD40" s="66"/>
      <c r="PUE40" s="66"/>
      <c r="PUF40" s="66"/>
      <c r="PUG40" s="66"/>
      <c r="PUH40" s="66"/>
      <c r="PUI40" s="66"/>
      <c r="PUJ40" s="66"/>
      <c r="PUK40" s="66"/>
      <c r="PUL40" s="66"/>
      <c r="PUM40" s="66"/>
      <c r="PUN40" s="66"/>
      <c r="PUO40" s="66"/>
      <c r="PUP40" s="66"/>
      <c r="PUQ40" s="66"/>
      <c r="PUR40" s="66"/>
      <c r="PUS40" s="66"/>
      <c r="PUT40" s="66"/>
      <c r="PUU40" s="66"/>
      <c r="PUV40" s="66"/>
      <c r="PUW40" s="66"/>
      <c r="PUX40" s="66"/>
      <c r="PUY40" s="66"/>
      <c r="PUZ40" s="66"/>
      <c r="PVA40" s="66"/>
      <c r="PVB40" s="66"/>
      <c r="PVC40" s="66"/>
      <c r="PVD40" s="66"/>
      <c r="PVE40" s="66"/>
      <c r="PVF40" s="66"/>
      <c r="PVG40" s="66"/>
      <c r="PVH40" s="66"/>
      <c r="PVI40" s="66"/>
      <c r="PVJ40" s="66"/>
      <c r="PVK40" s="66"/>
      <c r="PVL40" s="66"/>
      <c r="PVM40" s="66"/>
      <c r="PVN40" s="66"/>
      <c r="PVO40" s="66"/>
      <c r="PVP40" s="66"/>
      <c r="PVQ40" s="66"/>
      <c r="PVR40" s="66"/>
      <c r="PVS40" s="66"/>
      <c r="PVT40" s="66"/>
      <c r="PVU40" s="66"/>
      <c r="PVV40" s="66"/>
      <c r="PVW40" s="66"/>
      <c r="PVX40" s="66"/>
      <c r="PVY40" s="66"/>
      <c r="PVZ40" s="66"/>
      <c r="PWA40" s="66"/>
      <c r="PWB40" s="66"/>
      <c r="PWC40" s="66"/>
      <c r="PWD40" s="66"/>
      <c r="PWE40" s="66"/>
      <c r="PWF40" s="66"/>
      <c r="PWG40" s="66"/>
      <c r="PWH40" s="66"/>
      <c r="PWI40" s="66"/>
      <c r="PWJ40" s="66"/>
      <c r="PWK40" s="66"/>
      <c r="PWL40" s="66"/>
      <c r="PWM40" s="66"/>
      <c r="PWN40" s="66"/>
      <c r="PWO40" s="66"/>
      <c r="PWP40" s="66"/>
      <c r="PWQ40" s="66"/>
      <c r="PWR40" s="66"/>
      <c r="PWS40" s="66"/>
      <c r="PWT40" s="66"/>
      <c r="PWU40" s="66"/>
      <c r="PWV40" s="66"/>
      <c r="PWW40" s="66"/>
      <c r="PWX40" s="66"/>
      <c r="PWY40" s="66"/>
      <c r="PWZ40" s="66"/>
      <c r="PXA40" s="66"/>
      <c r="PXB40" s="66"/>
      <c r="PXC40" s="66"/>
      <c r="PXD40" s="66"/>
      <c r="PXE40" s="66"/>
      <c r="PXF40" s="66"/>
      <c r="PXG40" s="66"/>
      <c r="PXH40" s="66"/>
      <c r="PXI40" s="66"/>
      <c r="PXJ40" s="66"/>
      <c r="PXK40" s="66"/>
      <c r="PXL40" s="66"/>
      <c r="PXM40" s="66"/>
      <c r="PXN40" s="66"/>
      <c r="PXO40" s="66"/>
      <c r="PXP40" s="66"/>
      <c r="PXQ40" s="66"/>
      <c r="PXR40" s="66"/>
      <c r="PXS40" s="66"/>
      <c r="PXT40" s="66"/>
      <c r="PXU40" s="66"/>
      <c r="PXV40" s="66"/>
      <c r="PXW40" s="66"/>
      <c r="PXX40" s="66"/>
      <c r="PXY40" s="66"/>
      <c r="PXZ40" s="66"/>
      <c r="PYA40" s="66"/>
      <c r="PYB40" s="66"/>
      <c r="PYC40" s="66"/>
      <c r="PYD40" s="66"/>
      <c r="PYE40" s="66"/>
      <c r="PYF40" s="66"/>
      <c r="PYG40" s="66"/>
      <c r="PYH40" s="66"/>
      <c r="PYI40" s="66"/>
      <c r="PYJ40" s="66"/>
      <c r="PYK40" s="66"/>
      <c r="PYL40" s="66"/>
      <c r="PYM40" s="66"/>
      <c r="PYN40" s="66"/>
      <c r="PYO40" s="66"/>
      <c r="PYP40" s="66"/>
      <c r="PYQ40" s="66"/>
      <c r="PYR40" s="66"/>
      <c r="PYS40" s="66"/>
      <c r="PYT40" s="66"/>
      <c r="PYU40" s="66"/>
      <c r="PYV40" s="66"/>
      <c r="PYW40" s="66"/>
      <c r="PYX40" s="66"/>
      <c r="PYY40" s="66"/>
      <c r="PYZ40" s="66"/>
      <c r="PZA40" s="66"/>
      <c r="PZB40" s="66"/>
      <c r="PZC40" s="66"/>
      <c r="PZD40" s="66"/>
      <c r="PZE40" s="66"/>
      <c r="PZF40" s="66"/>
      <c r="PZG40" s="66"/>
      <c r="PZH40" s="66"/>
      <c r="PZI40" s="66"/>
      <c r="PZJ40" s="66"/>
      <c r="PZK40" s="66"/>
      <c r="PZL40" s="66"/>
      <c r="PZM40" s="66"/>
      <c r="PZN40" s="66"/>
      <c r="PZO40" s="66"/>
      <c r="PZP40" s="66"/>
      <c r="PZQ40" s="66"/>
      <c r="PZR40" s="66"/>
      <c r="PZS40" s="66"/>
      <c r="PZT40" s="66"/>
      <c r="PZU40" s="66"/>
      <c r="PZV40" s="66"/>
      <c r="PZW40" s="66"/>
      <c r="PZX40" s="66"/>
      <c r="PZY40" s="66"/>
      <c r="PZZ40" s="66"/>
      <c r="QAA40" s="66"/>
      <c r="QAB40" s="66"/>
      <c r="QAC40" s="66"/>
      <c r="QAD40" s="66"/>
      <c r="QAE40" s="66"/>
      <c r="QAF40" s="66"/>
      <c r="QAG40" s="66"/>
      <c r="QAH40" s="66"/>
      <c r="QAI40" s="66"/>
      <c r="QAJ40" s="66"/>
      <c r="QAK40" s="66"/>
      <c r="QAL40" s="66"/>
      <c r="QAM40" s="66"/>
      <c r="QAN40" s="66"/>
      <c r="QAO40" s="66"/>
      <c r="QAP40" s="66"/>
      <c r="QAQ40" s="66"/>
      <c r="QAR40" s="66"/>
      <c r="QAS40" s="66"/>
      <c r="QAT40" s="66"/>
      <c r="QAU40" s="66"/>
      <c r="QAV40" s="66"/>
      <c r="QAW40" s="66"/>
      <c r="QAX40" s="66"/>
      <c r="QAY40" s="66"/>
      <c r="QAZ40" s="66"/>
      <c r="QBA40" s="66"/>
      <c r="QBB40" s="66"/>
      <c r="QBC40" s="66"/>
      <c r="QBD40" s="66"/>
      <c r="QBE40" s="66"/>
      <c r="QBF40" s="66"/>
      <c r="QBG40" s="66"/>
      <c r="QBH40" s="66"/>
      <c r="QBI40" s="66"/>
      <c r="QBJ40" s="66"/>
      <c r="QBK40" s="66"/>
      <c r="QBL40" s="66"/>
      <c r="QBM40" s="66"/>
      <c r="QBN40" s="66"/>
      <c r="QBO40" s="66"/>
      <c r="QBP40" s="66"/>
      <c r="QBQ40" s="66"/>
      <c r="QBR40" s="66"/>
      <c r="QBS40" s="66"/>
      <c r="QBT40" s="66"/>
      <c r="QBU40" s="66"/>
      <c r="QBV40" s="66"/>
      <c r="QBW40" s="66"/>
      <c r="QBX40" s="66"/>
      <c r="QBY40" s="66"/>
      <c r="QBZ40" s="66"/>
      <c r="QCA40" s="66"/>
      <c r="QCB40" s="66"/>
      <c r="QCC40" s="66"/>
      <c r="QCD40" s="66"/>
      <c r="QCE40" s="66"/>
      <c r="QCF40" s="66"/>
      <c r="QCG40" s="66"/>
      <c r="QCH40" s="66"/>
      <c r="QCI40" s="66"/>
      <c r="QCJ40" s="66"/>
      <c r="QCK40" s="66"/>
      <c r="QCL40" s="66"/>
      <c r="QCM40" s="66"/>
      <c r="QCN40" s="66"/>
      <c r="QCO40" s="66"/>
      <c r="QCP40" s="66"/>
      <c r="QCQ40" s="66"/>
      <c r="QCR40" s="66"/>
      <c r="QCS40" s="66"/>
      <c r="QCT40" s="66"/>
      <c r="QCU40" s="66"/>
      <c r="QCV40" s="66"/>
      <c r="QCW40" s="66"/>
      <c r="QCX40" s="66"/>
      <c r="QCY40" s="66"/>
      <c r="QCZ40" s="66"/>
      <c r="QDA40" s="66"/>
      <c r="QDB40" s="66"/>
      <c r="QDC40" s="66"/>
      <c r="QDD40" s="66"/>
      <c r="QDE40" s="66"/>
      <c r="QDF40" s="66"/>
      <c r="QDG40" s="66"/>
      <c r="QDH40" s="66"/>
      <c r="QDI40" s="66"/>
      <c r="QDJ40" s="66"/>
      <c r="QDK40" s="66"/>
      <c r="QDL40" s="66"/>
      <c r="QDM40" s="66"/>
      <c r="QDN40" s="66"/>
      <c r="QDO40" s="66"/>
      <c r="QDP40" s="66"/>
      <c r="QDQ40" s="66"/>
      <c r="QDR40" s="66"/>
      <c r="QDS40" s="66"/>
      <c r="QDT40" s="66"/>
      <c r="QDU40" s="66"/>
      <c r="QDV40" s="66"/>
      <c r="QDW40" s="66"/>
      <c r="QDX40" s="66"/>
      <c r="QDY40" s="66"/>
      <c r="QDZ40" s="66"/>
      <c r="QEA40" s="66"/>
      <c r="QEB40" s="66"/>
      <c r="QEC40" s="66"/>
      <c r="QED40" s="66"/>
      <c r="QEE40" s="66"/>
      <c r="QEF40" s="66"/>
      <c r="QEG40" s="66"/>
      <c r="QEH40" s="66"/>
      <c r="QEI40" s="66"/>
      <c r="QEJ40" s="66"/>
      <c r="QEK40" s="66"/>
      <c r="QEL40" s="66"/>
      <c r="QEM40" s="66"/>
      <c r="QEN40" s="66"/>
      <c r="QEO40" s="66"/>
      <c r="QEP40" s="66"/>
      <c r="QEQ40" s="66"/>
      <c r="QER40" s="66"/>
      <c r="QES40" s="66"/>
      <c r="QET40" s="66"/>
      <c r="QEU40" s="66"/>
      <c r="QEV40" s="66"/>
      <c r="QEW40" s="66"/>
      <c r="QEX40" s="66"/>
      <c r="QEY40" s="66"/>
      <c r="QEZ40" s="66"/>
      <c r="QFA40" s="66"/>
      <c r="QFB40" s="66"/>
      <c r="QFC40" s="66"/>
      <c r="QFD40" s="66"/>
      <c r="QFE40" s="66"/>
      <c r="QFF40" s="66"/>
      <c r="QFG40" s="66"/>
      <c r="QFH40" s="66"/>
      <c r="QFI40" s="66"/>
      <c r="QFJ40" s="66"/>
      <c r="QFK40" s="66"/>
      <c r="QFL40" s="66"/>
      <c r="QFM40" s="66"/>
      <c r="QFN40" s="66"/>
      <c r="QFO40" s="66"/>
      <c r="QFP40" s="66"/>
      <c r="QFQ40" s="66"/>
      <c r="QFR40" s="66"/>
      <c r="QFS40" s="66"/>
      <c r="QFT40" s="66"/>
      <c r="QFU40" s="66"/>
      <c r="QFV40" s="66"/>
      <c r="QFW40" s="66"/>
      <c r="QFX40" s="66"/>
      <c r="QFY40" s="66"/>
      <c r="QFZ40" s="66"/>
      <c r="QGA40" s="66"/>
      <c r="QGB40" s="66"/>
      <c r="QGC40" s="66"/>
      <c r="QGD40" s="66"/>
      <c r="QGE40" s="66"/>
      <c r="QGF40" s="66"/>
      <c r="QGG40" s="66"/>
      <c r="QGH40" s="66"/>
      <c r="QGI40" s="66"/>
      <c r="QGJ40" s="66"/>
      <c r="QGK40" s="66"/>
      <c r="QGL40" s="66"/>
      <c r="QGM40" s="66"/>
      <c r="QGN40" s="66"/>
      <c r="QGO40" s="66"/>
      <c r="QGP40" s="66"/>
      <c r="QGQ40" s="66"/>
      <c r="QGR40" s="66"/>
      <c r="QGS40" s="66"/>
      <c r="QGT40" s="66"/>
      <c r="QGU40" s="66"/>
      <c r="QGV40" s="66"/>
      <c r="QGW40" s="66"/>
      <c r="QGX40" s="66"/>
      <c r="QGY40" s="66"/>
      <c r="QGZ40" s="66"/>
      <c r="QHA40" s="66"/>
      <c r="QHB40" s="66"/>
      <c r="QHC40" s="66"/>
      <c r="QHD40" s="66"/>
      <c r="QHE40" s="66"/>
      <c r="QHF40" s="66"/>
      <c r="QHG40" s="66"/>
      <c r="QHH40" s="66"/>
      <c r="QHI40" s="66"/>
      <c r="QHJ40" s="66"/>
      <c r="QHK40" s="66"/>
      <c r="QHL40" s="66"/>
      <c r="QHM40" s="66"/>
      <c r="QHN40" s="66"/>
      <c r="QHO40" s="66"/>
      <c r="QHP40" s="66"/>
      <c r="QHQ40" s="66"/>
      <c r="QHR40" s="66"/>
      <c r="QHS40" s="66"/>
      <c r="QHT40" s="66"/>
      <c r="QHU40" s="66"/>
      <c r="QHV40" s="66"/>
      <c r="QHW40" s="66"/>
      <c r="QHX40" s="66"/>
      <c r="QHY40" s="66"/>
      <c r="QHZ40" s="66"/>
      <c r="QIA40" s="66"/>
      <c r="QIB40" s="66"/>
      <c r="QIC40" s="66"/>
      <c r="QID40" s="66"/>
      <c r="QIE40" s="66"/>
      <c r="QIF40" s="66"/>
      <c r="QIG40" s="66"/>
      <c r="QIH40" s="66"/>
      <c r="QII40" s="66"/>
      <c r="QIJ40" s="66"/>
      <c r="QIK40" s="66"/>
      <c r="QIL40" s="66"/>
      <c r="QIM40" s="66"/>
      <c r="QIN40" s="66"/>
      <c r="QIO40" s="66"/>
      <c r="QIP40" s="66"/>
      <c r="QIQ40" s="66"/>
      <c r="QIR40" s="66"/>
      <c r="QIS40" s="66"/>
      <c r="QIT40" s="66"/>
      <c r="QIU40" s="66"/>
      <c r="QIV40" s="66"/>
      <c r="QIW40" s="66"/>
      <c r="QIX40" s="66"/>
      <c r="QIY40" s="66"/>
      <c r="QIZ40" s="66"/>
      <c r="QJA40" s="66"/>
      <c r="QJB40" s="66"/>
      <c r="QJC40" s="66"/>
      <c r="QJD40" s="66"/>
      <c r="QJE40" s="66"/>
      <c r="QJF40" s="66"/>
      <c r="QJG40" s="66"/>
      <c r="QJH40" s="66"/>
      <c r="QJI40" s="66"/>
      <c r="QJJ40" s="66"/>
      <c r="QJK40" s="66"/>
      <c r="QJL40" s="66"/>
      <c r="QJM40" s="66"/>
      <c r="QJN40" s="66"/>
      <c r="QJO40" s="66"/>
      <c r="QJP40" s="66"/>
      <c r="QJQ40" s="66"/>
      <c r="QJR40" s="66"/>
      <c r="QJS40" s="66"/>
      <c r="QJT40" s="66"/>
      <c r="QJU40" s="66"/>
      <c r="QJV40" s="66"/>
      <c r="QJW40" s="66"/>
      <c r="QJX40" s="66"/>
      <c r="QJY40" s="66"/>
      <c r="QJZ40" s="66"/>
      <c r="QKA40" s="66"/>
      <c r="QKB40" s="66"/>
      <c r="QKC40" s="66"/>
      <c r="QKD40" s="66"/>
      <c r="QKE40" s="66"/>
      <c r="QKF40" s="66"/>
      <c r="QKG40" s="66"/>
      <c r="QKH40" s="66"/>
      <c r="QKI40" s="66"/>
      <c r="QKJ40" s="66"/>
      <c r="QKK40" s="66"/>
      <c r="QKL40" s="66"/>
      <c r="QKM40" s="66"/>
      <c r="QKN40" s="66"/>
      <c r="QKO40" s="66"/>
      <c r="QKP40" s="66"/>
      <c r="QKQ40" s="66"/>
      <c r="QKR40" s="66"/>
      <c r="QKS40" s="66"/>
      <c r="QKT40" s="66"/>
      <c r="QKU40" s="66"/>
      <c r="QKV40" s="66"/>
      <c r="QKW40" s="66"/>
      <c r="QKX40" s="66"/>
      <c r="QKY40" s="66"/>
      <c r="QKZ40" s="66"/>
      <c r="QLA40" s="66"/>
      <c r="QLB40" s="66"/>
      <c r="QLC40" s="66"/>
      <c r="QLD40" s="66"/>
      <c r="QLE40" s="66"/>
      <c r="QLF40" s="66"/>
      <c r="QLG40" s="66"/>
      <c r="QLH40" s="66"/>
      <c r="QLI40" s="66"/>
      <c r="QLJ40" s="66"/>
      <c r="QLK40" s="66"/>
      <c r="QLL40" s="66"/>
      <c r="QLM40" s="66"/>
      <c r="QLN40" s="66"/>
      <c r="QLO40" s="66"/>
      <c r="QLP40" s="66"/>
      <c r="QLQ40" s="66"/>
      <c r="QLR40" s="66"/>
      <c r="QLS40" s="66"/>
      <c r="QLT40" s="66"/>
      <c r="QLU40" s="66"/>
      <c r="QLV40" s="66"/>
      <c r="QLW40" s="66"/>
      <c r="QLX40" s="66"/>
      <c r="QLY40" s="66"/>
      <c r="QLZ40" s="66"/>
      <c r="QMA40" s="66"/>
      <c r="QMB40" s="66"/>
      <c r="QMC40" s="66"/>
      <c r="QMD40" s="66"/>
      <c r="QME40" s="66"/>
      <c r="QMF40" s="66"/>
      <c r="QMG40" s="66"/>
      <c r="QMH40" s="66"/>
      <c r="QMI40" s="66"/>
      <c r="QMJ40" s="66"/>
      <c r="QMK40" s="66"/>
      <c r="QML40" s="66"/>
      <c r="QMM40" s="66"/>
      <c r="QMN40" s="66"/>
      <c r="QMO40" s="66"/>
      <c r="QMP40" s="66"/>
      <c r="QMQ40" s="66"/>
      <c r="QMR40" s="66"/>
      <c r="QMS40" s="66"/>
      <c r="QMT40" s="66"/>
      <c r="QMU40" s="66"/>
      <c r="QMV40" s="66"/>
      <c r="QMW40" s="66"/>
      <c r="QMX40" s="66"/>
      <c r="QMY40" s="66"/>
      <c r="QMZ40" s="66"/>
      <c r="QNA40" s="66"/>
      <c r="QNB40" s="66"/>
      <c r="QNC40" s="66"/>
      <c r="QND40" s="66"/>
      <c r="QNE40" s="66"/>
      <c r="QNF40" s="66"/>
      <c r="QNG40" s="66"/>
      <c r="QNH40" s="66"/>
      <c r="QNI40" s="66"/>
      <c r="QNJ40" s="66"/>
      <c r="QNK40" s="66"/>
      <c r="QNL40" s="66"/>
      <c r="QNM40" s="66"/>
      <c r="QNN40" s="66"/>
      <c r="QNO40" s="66"/>
      <c r="QNP40" s="66"/>
      <c r="QNQ40" s="66"/>
      <c r="QNR40" s="66"/>
      <c r="QNS40" s="66"/>
      <c r="QNT40" s="66"/>
      <c r="QNU40" s="66"/>
      <c r="QNV40" s="66"/>
      <c r="QNW40" s="66"/>
      <c r="QNX40" s="66"/>
      <c r="QNY40" s="66"/>
      <c r="QNZ40" s="66"/>
      <c r="QOA40" s="66"/>
      <c r="QOB40" s="66"/>
      <c r="QOC40" s="66"/>
      <c r="QOD40" s="66"/>
      <c r="QOE40" s="66"/>
      <c r="QOF40" s="66"/>
      <c r="QOG40" s="66"/>
      <c r="QOH40" s="66"/>
      <c r="QOI40" s="66"/>
      <c r="QOJ40" s="66"/>
      <c r="QOK40" s="66"/>
      <c r="QOL40" s="66"/>
      <c r="QOM40" s="66"/>
      <c r="QON40" s="66"/>
      <c r="QOO40" s="66"/>
      <c r="QOP40" s="66"/>
      <c r="QOQ40" s="66"/>
      <c r="QOR40" s="66"/>
      <c r="QOS40" s="66"/>
      <c r="QOT40" s="66"/>
      <c r="QOU40" s="66"/>
      <c r="QOV40" s="66"/>
      <c r="QOW40" s="66"/>
      <c r="QOX40" s="66"/>
      <c r="QOY40" s="66"/>
      <c r="QOZ40" s="66"/>
      <c r="QPA40" s="66"/>
      <c r="QPB40" s="66"/>
      <c r="QPC40" s="66"/>
      <c r="QPD40" s="66"/>
      <c r="QPE40" s="66"/>
      <c r="QPF40" s="66"/>
      <c r="QPG40" s="66"/>
      <c r="QPH40" s="66"/>
      <c r="QPI40" s="66"/>
      <c r="QPJ40" s="66"/>
      <c r="QPK40" s="66"/>
      <c r="QPL40" s="66"/>
      <c r="QPM40" s="66"/>
      <c r="QPN40" s="66"/>
      <c r="QPO40" s="66"/>
      <c r="QPP40" s="66"/>
      <c r="QPQ40" s="66"/>
      <c r="QPR40" s="66"/>
      <c r="QPS40" s="66"/>
      <c r="QPT40" s="66"/>
      <c r="QPU40" s="66"/>
      <c r="QPV40" s="66"/>
      <c r="QPW40" s="66"/>
      <c r="QPX40" s="66"/>
      <c r="QPY40" s="66"/>
      <c r="QPZ40" s="66"/>
      <c r="QQA40" s="66"/>
      <c r="QQB40" s="66"/>
      <c r="QQC40" s="66"/>
      <c r="QQD40" s="66"/>
      <c r="QQE40" s="66"/>
      <c r="QQF40" s="66"/>
      <c r="QQG40" s="66"/>
      <c r="QQH40" s="66"/>
      <c r="QQI40" s="66"/>
      <c r="QQJ40" s="66"/>
      <c r="QQK40" s="66"/>
      <c r="QQL40" s="66"/>
      <c r="QQM40" s="66"/>
      <c r="QQN40" s="66"/>
      <c r="QQO40" s="66"/>
      <c r="QQP40" s="66"/>
      <c r="QQQ40" s="66"/>
      <c r="QQR40" s="66"/>
      <c r="QQS40" s="66"/>
      <c r="QQT40" s="66"/>
      <c r="QQU40" s="66"/>
      <c r="QQV40" s="66"/>
      <c r="QQW40" s="66"/>
      <c r="QQX40" s="66"/>
      <c r="QQY40" s="66"/>
      <c r="QQZ40" s="66"/>
      <c r="QRA40" s="66"/>
      <c r="QRB40" s="66"/>
      <c r="QRC40" s="66"/>
      <c r="QRD40" s="66"/>
      <c r="QRE40" s="66"/>
      <c r="QRF40" s="66"/>
      <c r="QRG40" s="66"/>
      <c r="QRH40" s="66"/>
      <c r="QRI40" s="66"/>
      <c r="QRJ40" s="66"/>
      <c r="QRK40" s="66"/>
      <c r="QRL40" s="66"/>
      <c r="QRM40" s="66"/>
      <c r="QRN40" s="66"/>
      <c r="QRO40" s="66"/>
      <c r="QRP40" s="66"/>
      <c r="QRQ40" s="66"/>
      <c r="QRR40" s="66"/>
      <c r="QRS40" s="66"/>
      <c r="QRT40" s="66"/>
      <c r="QRU40" s="66"/>
      <c r="QRV40" s="66"/>
      <c r="QRW40" s="66"/>
      <c r="QRX40" s="66"/>
      <c r="QRY40" s="66"/>
      <c r="QRZ40" s="66"/>
      <c r="QSA40" s="66"/>
      <c r="QSB40" s="66"/>
      <c r="QSC40" s="66"/>
      <c r="QSD40" s="66"/>
      <c r="QSE40" s="66"/>
      <c r="QSF40" s="66"/>
      <c r="QSG40" s="66"/>
      <c r="QSH40" s="66"/>
      <c r="QSI40" s="66"/>
      <c r="QSJ40" s="66"/>
      <c r="QSK40" s="66"/>
      <c r="QSL40" s="66"/>
      <c r="QSM40" s="66"/>
      <c r="QSN40" s="66"/>
      <c r="QSO40" s="66"/>
      <c r="QSP40" s="66"/>
      <c r="QSQ40" s="66"/>
      <c r="QSR40" s="66"/>
      <c r="QSS40" s="66"/>
      <c r="QST40" s="66"/>
      <c r="QSU40" s="66"/>
      <c r="QSV40" s="66"/>
      <c r="QSW40" s="66"/>
      <c r="QSX40" s="66"/>
      <c r="QSY40" s="66"/>
      <c r="QSZ40" s="66"/>
      <c r="QTA40" s="66"/>
      <c r="QTB40" s="66"/>
      <c r="QTC40" s="66"/>
      <c r="QTD40" s="66"/>
      <c r="QTE40" s="66"/>
      <c r="QTF40" s="66"/>
      <c r="QTG40" s="66"/>
      <c r="QTH40" s="66"/>
      <c r="QTI40" s="66"/>
      <c r="QTJ40" s="66"/>
      <c r="QTK40" s="66"/>
      <c r="QTL40" s="66"/>
      <c r="QTM40" s="66"/>
      <c r="QTN40" s="66"/>
      <c r="QTO40" s="66"/>
      <c r="QTP40" s="66"/>
      <c r="QTQ40" s="66"/>
      <c r="QTR40" s="66"/>
      <c r="QTS40" s="66"/>
      <c r="QTT40" s="66"/>
      <c r="QTU40" s="66"/>
      <c r="QTV40" s="66"/>
      <c r="QTW40" s="66"/>
      <c r="QTX40" s="66"/>
      <c r="QTY40" s="66"/>
      <c r="QTZ40" s="66"/>
      <c r="QUA40" s="66"/>
      <c r="QUB40" s="66"/>
      <c r="QUC40" s="66"/>
      <c r="QUD40" s="66"/>
      <c r="QUE40" s="66"/>
      <c r="QUF40" s="66"/>
      <c r="QUG40" s="66"/>
      <c r="QUH40" s="66"/>
      <c r="QUI40" s="66"/>
      <c r="QUJ40" s="66"/>
      <c r="QUK40" s="66"/>
      <c r="QUL40" s="66"/>
      <c r="QUM40" s="66"/>
      <c r="QUN40" s="66"/>
      <c r="QUO40" s="66"/>
      <c r="QUP40" s="66"/>
      <c r="QUQ40" s="66"/>
      <c r="QUR40" s="66"/>
      <c r="QUS40" s="66"/>
      <c r="QUT40" s="66"/>
      <c r="QUU40" s="66"/>
      <c r="QUV40" s="66"/>
      <c r="QUW40" s="66"/>
      <c r="QUX40" s="66"/>
      <c r="QUY40" s="66"/>
      <c r="QUZ40" s="66"/>
      <c r="QVA40" s="66"/>
      <c r="QVB40" s="66"/>
      <c r="QVC40" s="66"/>
      <c r="QVD40" s="66"/>
      <c r="QVE40" s="66"/>
      <c r="QVF40" s="66"/>
      <c r="QVG40" s="66"/>
      <c r="QVH40" s="66"/>
      <c r="QVI40" s="66"/>
      <c r="QVJ40" s="66"/>
      <c r="QVK40" s="66"/>
      <c r="QVL40" s="66"/>
      <c r="QVM40" s="66"/>
      <c r="QVN40" s="66"/>
      <c r="QVO40" s="66"/>
      <c r="QVP40" s="66"/>
      <c r="QVQ40" s="66"/>
      <c r="QVR40" s="66"/>
      <c r="QVS40" s="66"/>
      <c r="QVT40" s="66"/>
      <c r="QVU40" s="66"/>
      <c r="QVV40" s="66"/>
      <c r="QVW40" s="66"/>
      <c r="QVX40" s="66"/>
      <c r="QVY40" s="66"/>
      <c r="QVZ40" s="66"/>
      <c r="QWA40" s="66"/>
      <c r="QWB40" s="66"/>
      <c r="QWC40" s="66"/>
      <c r="QWD40" s="66"/>
      <c r="QWE40" s="66"/>
      <c r="QWF40" s="66"/>
      <c r="QWG40" s="66"/>
      <c r="QWH40" s="66"/>
      <c r="QWI40" s="66"/>
      <c r="QWJ40" s="66"/>
      <c r="QWK40" s="66"/>
      <c r="QWL40" s="66"/>
      <c r="QWM40" s="66"/>
      <c r="QWN40" s="66"/>
      <c r="QWO40" s="66"/>
      <c r="QWP40" s="66"/>
      <c r="QWQ40" s="66"/>
      <c r="QWR40" s="66"/>
      <c r="QWS40" s="66"/>
      <c r="QWT40" s="66"/>
      <c r="QWU40" s="66"/>
      <c r="QWV40" s="66"/>
      <c r="QWW40" s="66"/>
      <c r="QWX40" s="66"/>
      <c r="QWY40" s="66"/>
      <c r="QWZ40" s="66"/>
      <c r="QXA40" s="66"/>
      <c r="QXB40" s="66"/>
      <c r="QXC40" s="66"/>
      <c r="QXD40" s="66"/>
      <c r="QXE40" s="66"/>
      <c r="QXF40" s="66"/>
      <c r="QXG40" s="66"/>
      <c r="QXH40" s="66"/>
      <c r="QXI40" s="66"/>
      <c r="QXJ40" s="66"/>
      <c r="QXK40" s="66"/>
      <c r="QXL40" s="66"/>
      <c r="QXM40" s="66"/>
      <c r="QXN40" s="66"/>
      <c r="QXO40" s="66"/>
      <c r="QXP40" s="66"/>
      <c r="QXQ40" s="66"/>
      <c r="QXR40" s="66"/>
      <c r="QXS40" s="66"/>
      <c r="QXT40" s="66"/>
      <c r="QXU40" s="66"/>
      <c r="QXV40" s="66"/>
      <c r="QXW40" s="66"/>
      <c r="QXX40" s="66"/>
      <c r="QXY40" s="66"/>
      <c r="QXZ40" s="66"/>
      <c r="QYA40" s="66"/>
      <c r="QYB40" s="66"/>
      <c r="QYC40" s="66"/>
      <c r="QYD40" s="66"/>
      <c r="QYE40" s="66"/>
      <c r="QYF40" s="66"/>
      <c r="QYG40" s="66"/>
      <c r="QYH40" s="66"/>
      <c r="QYI40" s="66"/>
      <c r="QYJ40" s="66"/>
      <c r="QYK40" s="66"/>
      <c r="QYL40" s="66"/>
      <c r="QYM40" s="66"/>
      <c r="QYN40" s="66"/>
      <c r="QYO40" s="66"/>
      <c r="QYP40" s="66"/>
      <c r="QYQ40" s="66"/>
      <c r="QYR40" s="66"/>
      <c r="QYS40" s="66"/>
      <c r="QYT40" s="66"/>
      <c r="QYU40" s="66"/>
      <c r="QYV40" s="66"/>
      <c r="QYW40" s="66"/>
      <c r="QYX40" s="66"/>
      <c r="QYY40" s="66"/>
      <c r="QYZ40" s="66"/>
      <c r="QZA40" s="66"/>
      <c r="QZB40" s="66"/>
      <c r="QZC40" s="66"/>
      <c r="QZD40" s="66"/>
      <c r="QZE40" s="66"/>
      <c r="QZF40" s="66"/>
      <c r="QZG40" s="66"/>
      <c r="QZH40" s="66"/>
      <c r="QZI40" s="66"/>
      <c r="QZJ40" s="66"/>
      <c r="QZK40" s="66"/>
      <c r="QZL40" s="66"/>
      <c r="QZM40" s="66"/>
      <c r="QZN40" s="66"/>
      <c r="QZO40" s="66"/>
      <c r="QZP40" s="66"/>
      <c r="QZQ40" s="66"/>
      <c r="QZR40" s="66"/>
      <c r="QZS40" s="66"/>
      <c r="QZT40" s="66"/>
      <c r="QZU40" s="66"/>
      <c r="QZV40" s="66"/>
      <c r="QZW40" s="66"/>
      <c r="QZX40" s="66"/>
      <c r="QZY40" s="66"/>
      <c r="QZZ40" s="66"/>
      <c r="RAA40" s="66"/>
      <c r="RAB40" s="66"/>
      <c r="RAC40" s="66"/>
      <c r="RAD40" s="66"/>
      <c r="RAE40" s="66"/>
      <c r="RAF40" s="66"/>
      <c r="RAG40" s="66"/>
      <c r="RAH40" s="66"/>
      <c r="RAI40" s="66"/>
      <c r="RAJ40" s="66"/>
      <c r="RAK40" s="66"/>
      <c r="RAL40" s="66"/>
      <c r="RAM40" s="66"/>
      <c r="RAN40" s="66"/>
      <c r="RAO40" s="66"/>
      <c r="RAP40" s="66"/>
      <c r="RAQ40" s="66"/>
      <c r="RAR40" s="66"/>
      <c r="RAS40" s="66"/>
      <c r="RAT40" s="66"/>
      <c r="RAU40" s="66"/>
      <c r="RAV40" s="66"/>
      <c r="RAW40" s="66"/>
      <c r="RAX40" s="66"/>
      <c r="RAY40" s="66"/>
      <c r="RAZ40" s="66"/>
      <c r="RBA40" s="66"/>
      <c r="RBB40" s="66"/>
      <c r="RBC40" s="66"/>
      <c r="RBD40" s="66"/>
      <c r="RBE40" s="66"/>
      <c r="RBF40" s="66"/>
      <c r="RBG40" s="66"/>
      <c r="RBH40" s="66"/>
      <c r="RBI40" s="66"/>
      <c r="RBJ40" s="66"/>
      <c r="RBK40" s="66"/>
      <c r="RBL40" s="66"/>
      <c r="RBM40" s="66"/>
      <c r="RBN40" s="66"/>
      <c r="RBO40" s="66"/>
      <c r="RBP40" s="66"/>
      <c r="RBQ40" s="66"/>
      <c r="RBR40" s="66"/>
      <c r="RBS40" s="66"/>
      <c r="RBT40" s="66"/>
      <c r="RBU40" s="66"/>
      <c r="RBV40" s="66"/>
      <c r="RBW40" s="66"/>
      <c r="RBX40" s="66"/>
      <c r="RBY40" s="66"/>
      <c r="RBZ40" s="66"/>
      <c r="RCA40" s="66"/>
      <c r="RCB40" s="66"/>
      <c r="RCC40" s="66"/>
      <c r="RCD40" s="66"/>
      <c r="RCE40" s="66"/>
      <c r="RCF40" s="66"/>
      <c r="RCG40" s="66"/>
      <c r="RCH40" s="66"/>
      <c r="RCI40" s="66"/>
      <c r="RCJ40" s="66"/>
      <c r="RCK40" s="66"/>
      <c r="RCL40" s="66"/>
      <c r="RCM40" s="66"/>
      <c r="RCN40" s="66"/>
      <c r="RCO40" s="66"/>
      <c r="RCP40" s="66"/>
      <c r="RCQ40" s="66"/>
      <c r="RCR40" s="66"/>
      <c r="RCS40" s="66"/>
      <c r="RCT40" s="66"/>
      <c r="RCU40" s="66"/>
      <c r="RCV40" s="66"/>
      <c r="RCW40" s="66"/>
      <c r="RCX40" s="66"/>
      <c r="RCY40" s="66"/>
      <c r="RCZ40" s="66"/>
      <c r="RDA40" s="66"/>
      <c r="RDB40" s="66"/>
      <c r="RDC40" s="66"/>
      <c r="RDD40" s="66"/>
      <c r="RDE40" s="66"/>
      <c r="RDF40" s="66"/>
      <c r="RDG40" s="66"/>
      <c r="RDH40" s="66"/>
      <c r="RDI40" s="66"/>
      <c r="RDJ40" s="66"/>
      <c r="RDK40" s="66"/>
      <c r="RDL40" s="66"/>
      <c r="RDM40" s="66"/>
      <c r="RDN40" s="66"/>
      <c r="RDO40" s="66"/>
      <c r="RDP40" s="66"/>
      <c r="RDQ40" s="66"/>
      <c r="RDR40" s="66"/>
      <c r="RDS40" s="66"/>
      <c r="RDT40" s="66"/>
      <c r="RDU40" s="66"/>
      <c r="RDV40" s="66"/>
      <c r="RDW40" s="66"/>
      <c r="RDX40" s="66"/>
      <c r="RDY40" s="66"/>
      <c r="RDZ40" s="66"/>
      <c r="REA40" s="66"/>
      <c r="REB40" s="66"/>
      <c r="REC40" s="66"/>
      <c r="RED40" s="66"/>
      <c r="REE40" s="66"/>
      <c r="REF40" s="66"/>
      <c r="REG40" s="66"/>
      <c r="REH40" s="66"/>
      <c r="REI40" s="66"/>
      <c r="REJ40" s="66"/>
      <c r="REK40" s="66"/>
      <c r="REL40" s="66"/>
      <c r="REM40" s="66"/>
      <c r="REN40" s="66"/>
      <c r="REO40" s="66"/>
      <c r="REP40" s="66"/>
      <c r="REQ40" s="66"/>
      <c r="RER40" s="66"/>
      <c r="RES40" s="66"/>
      <c r="RET40" s="66"/>
      <c r="REU40" s="66"/>
      <c r="REV40" s="66"/>
      <c r="REW40" s="66"/>
      <c r="REX40" s="66"/>
      <c r="REY40" s="66"/>
      <c r="REZ40" s="66"/>
      <c r="RFA40" s="66"/>
      <c r="RFB40" s="66"/>
      <c r="RFC40" s="66"/>
      <c r="RFD40" s="66"/>
      <c r="RFE40" s="66"/>
      <c r="RFF40" s="66"/>
      <c r="RFG40" s="66"/>
      <c r="RFH40" s="66"/>
      <c r="RFI40" s="66"/>
      <c r="RFJ40" s="66"/>
      <c r="RFK40" s="66"/>
      <c r="RFL40" s="66"/>
      <c r="RFM40" s="66"/>
      <c r="RFN40" s="66"/>
      <c r="RFO40" s="66"/>
      <c r="RFP40" s="66"/>
      <c r="RFQ40" s="66"/>
      <c r="RFR40" s="66"/>
      <c r="RFS40" s="66"/>
      <c r="RFT40" s="66"/>
      <c r="RFU40" s="66"/>
      <c r="RFV40" s="66"/>
      <c r="RFW40" s="66"/>
      <c r="RFX40" s="66"/>
      <c r="RFY40" s="66"/>
      <c r="RFZ40" s="66"/>
      <c r="RGA40" s="66"/>
      <c r="RGB40" s="66"/>
      <c r="RGC40" s="66"/>
      <c r="RGD40" s="66"/>
      <c r="RGE40" s="66"/>
      <c r="RGF40" s="66"/>
      <c r="RGG40" s="66"/>
      <c r="RGH40" s="66"/>
      <c r="RGI40" s="66"/>
      <c r="RGJ40" s="66"/>
      <c r="RGK40" s="66"/>
      <c r="RGL40" s="66"/>
      <c r="RGM40" s="66"/>
      <c r="RGN40" s="66"/>
      <c r="RGO40" s="66"/>
      <c r="RGP40" s="66"/>
      <c r="RGQ40" s="66"/>
      <c r="RGR40" s="66"/>
      <c r="RGS40" s="66"/>
      <c r="RGT40" s="66"/>
      <c r="RGU40" s="66"/>
      <c r="RGV40" s="66"/>
      <c r="RGW40" s="66"/>
      <c r="RGX40" s="66"/>
      <c r="RGY40" s="66"/>
      <c r="RGZ40" s="66"/>
      <c r="RHA40" s="66"/>
      <c r="RHB40" s="66"/>
      <c r="RHC40" s="66"/>
      <c r="RHD40" s="66"/>
      <c r="RHE40" s="66"/>
      <c r="RHF40" s="66"/>
      <c r="RHG40" s="66"/>
      <c r="RHH40" s="66"/>
      <c r="RHI40" s="66"/>
      <c r="RHJ40" s="66"/>
      <c r="RHK40" s="66"/>
      <c r="RHL40" s="66"/>
      <c r="RHM40" s="66"/>
      <c r="RHN40" s="66"/>
      <c r="RHO40" s="66"/>
      <c r="RHP40" s="66"/>
      <c r="RHQ40" s="66"/>
      <c r="RHR40" s="66"/>
      <c r="RHS40" s="66"/>
      <c r="RHT40" s="66"/>
      <c r="RHU40" s="66"/>
      <c r="RHV40" s="66"/>
      <c r="RHW40" s="66"/>
      <c r="RHX40" s="66"/>
      <c r="RHY40" s="66"/>
      <c r="RHZ40" s="66"/>
      <c r="RIA40" s="66"/>
      <c r="RIB40" s="66"/>
      <c r="RIC40" s="66"/>
      <c r="RID40" s="66"/>
      <c r="RIE40" s="66"/>
      <c r="RIF40" s="66"/>
      <c r="RIG40" s="66"/>
      <c r="RIH40" s="66"/>
      <c r="RII40" s="66"/>
      <c r="RIJ40" s="66"/>
      <c r="RIK40" s="66"/>
      <c r="RIL40" s="66"/>
      <c r="RIM40" s="66"/>
      <c r="RIN40" s="66"/>
      <c r="RIO40" s="66"/>
      <c r="RIP40" s="66"/>
      <c r="RIQ40" s="66"/>
      <c r="RIR40" s="66"/>
      <c r="RIS40" s="66"/>
      <c r="RIT40" s="66"/>
      <c r="RIU40" s="66"/>
      <c r="RIV40" s="66"/>
      <c r="RIW40" s="66"/>
      <c r="RIX40" s="66"/>
      <c r="RIY40" s="66"/>
      <c r="RIZ40" s="66"/>
      <c r="RJA40" s="66"/>
      <c r="RJB40" s="66"/>
      <c r="RJC40" s="66"/>
      <c r="RJD40" s="66"/>
      <c r="RJE40" s="66"/>
      <c r="RJF40" s="66"/>
      <c r="RJG40" s="66"/>
      <c r="RJH40" s="66"/>
      <c r="RJI40" s="66"/>
      <c r="RJJ40" s="66"/>
      <c r="RJK40" s="66"/>
      <c r="RJL40" s="66"/>
      <c r="RJM40" s="66"/>
      <c r="RJN40" s="66"/>
      <c r="RJO40" s="66"/>
      <c r="RJP40" s="66"/>
      <c r="RJQ40" s="66"/>
      <c r="RJR40" s="66"/>
      <c r="RJS40" s="66"/>
      <c r="RJT40" s="66"/>
      <c r="RJU40" s="66"/>
      <c r="RJV40" s="66"/>
      <c r="RJW40" s="66"/>
      <c r="RJX40" s="66"/>
      <c r="RJY40" s="66"/>
      <c r="RJZ40" s="66"/>
      <c r="RKA40" s="66"/>
      <c r="RKB40" s="66"/>
      <c r="RKC40" s="66"/>
      <c r="RKD40" s="66"/>
      <c r="RKE40" s="66"/>
      <c r="RKF40" s="66"/>
      <c r="RKG40" s="66"/>
      <c r="RKH40" s="66"/>
      <c r="RKI40" s="66"/>
      <c r="RKJ40" s="66"/>
      <c r="RKK40" s="66"/>
      <c r="RKL40" s="66"/>
      <c r="RKM40" s="66"/>
      <c r="RKN40" s="66"/>
      <c r="RKO40" s="66"/>
      <c r="RKP40" s="66"/>
      <c r="RKQ40" s="66"/>
      <c r="RKR40" s="66"/>
      <c r="RKS40" s="66"/>
      <c r="RKT40" s="66"/>
      <c r="RKU40" s="66"/>
      <c r="RKV40" s="66"/>
      <c r="RKW40" s="66"/>
      <c r="RKX40" s="66"/>
      <c r="RKY40" s="66"/>
      <c r="RKZ40" s="66"/>
      <c r="RLA40" s="66"/>
      <c r="RLB40" s="66"/>
      <c r="RLC40" s="66"/>
      <c r="RLD40" s="66"/>
      <c r="RLE40" s="66"/>
      <c r="RLF40" s="66"/>
      <c r="RLG40" s="66"/>
      <c r="RLH40" s="66"/>
      <c r="RLI40" s="66"/>
      <c r="RLJ40" s="66"/>
      <c r="RLK40" s="66"/>
      <c r="RLL40" s="66"/>
      <c r="RLM40" s="66"/>
      <c r="RLN40" s="66"/>
      <c r="RLO40" s="66"/>
      <c r="RLP40" s="66"/>
      <c r="RLQ40" s="66"/>
      <c r="RLR40" s="66"/>
      <c r="RLS40" s="66"/>
      <c r="RLT40" s="66"/>
      <c r="RLU40" s="66"/>
      <c r="RLV40" s="66"/>
      <c r="RLW40" s="66"/>
      <c r="RLX40" s="66"/>
      <c r="RLY40" s="66"/>
      <c r="RLZ40" s="66"/>
      <c r="RMA40" s="66"/>
      <c r="RMB40" s="66"/>
      <c r="RMC40" s="66"/>
      <c r="RMD40" s="66"/>
      <c r="RME40" s="66"/>
      <c r="RMF40" s="66"/>
      <c r="RMG40" s="66"/>
      <c r="RMH40" s="66"/>
      <c r="RMI40" s="66"/>
      <c r="RMJ40" s="66"/>
      <c r="RMK40" s="66"/>
      <c r="RML40" s="66"/>
      <c r="RMM40" s="66"/>
      <c r="RMN40" s="66"/>
      <c r="RMO40" s="66"/>
      <c r="RMP40" s="66"/>
      <c r="RMQ40" s="66"/>
      <c r="RMR40" s="66"/>
      <c r="RMS40" s="66"/>
      <c r="RMT40" s="66"/>
      <c r="RMU40" s="66"/>
      <c r="RMV40" s="66"/>
      <c r="RMW40" s="66"/>
      <c r="RMX40" s="66"/>
      <c r="RMY40" s="66"/>
      <c r="RMZ40" s="66"/>
      <c r="RNA40" s="66"/>
      <c r="RNB40" s="66"/>
      <c r="RNC40" s="66"/>
      <c r="RND40" s="66"/>
      <c r="RNE40" s="66"/>
      <c r="RNF40" s="66"/>
      <c r="RNG40" s="66"/>
      <c r="RNH40" s="66"/>
      <c r="RNI40" s="66"/>
      <c r="RNJ40" s="66"/>
      <c r="RNK40" s="66"/>
      <c r="RNL40" s="66"/>
      <c r="RNM40" s="66"/>
      <c r="RNN40" s="66"/>
      <c r="RNO40" s="66"/>
      <c r="RNP40" s="66"/>
      <c r="RNQ40" s="66"/>
      <c r="RNR40" s="66"/>
      <c r="RNS40" s="66"/>
      <c r="RNT40" s="66"/>
      <c r="RNU40" s="66"/>
      <c r="RNV40" s="66"/>
      <c r="RNW40" s="66"/>
      <c r="RNX40" s="66"/>
      <c r="RNY40" s="66"/>
      <c r="RNZ40" s="66"/>
      <c r="ROA40" s="66"/>
      <c r="ROB40" s="66"/>
      <c r="ROC40" s="66"/>
      <c r="ROD40" s="66"/>
      <c r="ROE40" s="66"/>
      <c r="ROF40" s="66"/>
      <c r="ROG40" s="66"/>
      <c r="ROH40" s="66"/>
      <c r="ROI40" s="66"/>
      <c r="ROJ40" s="66"/>
      <c r="ROK40" s="66"/>
      <c r="ROL40" s="66"/>
      <c r="ROM40" s="66"/>
      <c r="RON40" s="66"/>
      <c r="ROO40" s="66"/>
      <c r="ROP40" s="66"/>
      <c r="ROQ40" s="66"/>
      <c r="ROR40" s="66"/>
      <c r="ROS40" s="66"/>
      <c r="ROT40" s="66"/>
      <c r="ROU40" s="66"/>
      <c r="ROV40" s="66"/>
      <c r="ROW40" s="66"/>
      <c r="ROX40" s="66"/>
      <c r="ROY40" s="66"/>
      <c r="ROZ40" s="66"/>
      <c r="RPA40" s="66"/>
      <c r="RPB40" s="66"/>
      <c r="RPC40" s="66"/>
      <c r="RPD40" s="66"/>
      <c r="RPE40" s="66"/>
      <c r="RPF40" s="66"/>
      <c r="RPG40" s="66"/>
      <c r="RPH40" s="66"/>
      <c r="RPI40" s="66"/>
      <c r="RPJ40" s="66"/>
      <c r="RPK40" s="66"/>
      <c r="RPL40" s="66"/>
      <c r="RPM40" s="66"/>
      <c r="RPN40" s="66"/>
      <c r="RPO40" s="66"/>
      <c r="RPP40" s="66"/>
      <c r="RPQ40" s="66"/>
      <c r="RPR40" s="66"/>
      <c r="RPS40" s="66"/>
      <c r="RPT40" s="66"/>
      <c r="RPU40" s="66"/>
      <c r="RPV40" s="66"/>
      <c r="RPW40" s="66"/>
      <c r="RPX40" s="66"/>
      <c r="RPY40" s="66"/>
      <c r="RPZ40" s="66"/>
      <c r="RQA40" s="66"/>
      <c r="RQB40" s="66"/>
      <c r="RQC40" s="66"/>
      <c r="RQD40" s="66"/>
      <c r="RQE40" s="66"/>
      <c r="RQF40" s="66"/>
      <c r="RQG40" s="66"/>
      <c r="RQH40" s="66"/>
      <c r="RQI40" s="66"/>
      <c r="RQJ40" s="66"/>
      <c r="RQK40" s="66"/>
      <c r="RQL40" s="66"/>
      <c r="RQM40" s="66"/>
      <c r="RQN40" s="66"/>
      <c r="RQO40" s="66"/>
      <c r="RQP40" s="66"/>
      <c r="RQQ40" s="66"/>
      <c r="RQR40" s="66"/>
      <c r="RQS40" s="66"/>
      <c r="RQT40" s="66"/>
      <c r="RQU40" s="66"/>
      <c r="RQV40" s="66"/>
      <c r="RQW40" s="66"/>
      <c r="RQX40" s="66"/>
      <c r="RQY40" s="66"/>
      <c r="RQZ40" s="66"/>
      <c r="RRA40" s="66"/>
      <c r="RRB40" s="66"/>
      <c r="RRC40" s="66"/>
      <c r="RRD40" s="66"/>
      <c r="RRE40" s="66"/>
      <c r="RRF40" s="66"/>
      <c r="RRG40" s="66"/>
      <c r="RRH40" s="66"/>
      <c r="RRI40" s="66"/>
      <c r="RRJ40" s="66"/>
      <c r="RRK40" s="66"/>
      <c r="RRL40" s="66"/>
      <c r="RRM40" s="66"/>
      <c r="RRN40" s="66"/>
      <c r="RRO40" s="66"/>
      <c r="RRP40" s="66"/>
      <c r="RRQ40" s="66"/>
      <c r="RRR40" s="66"/>
      <c r="RRS40" s="66"/>
      <c r="RRT40" s="66"/>
      <c r="RRU40" s="66"/>
      <c r="RRV40" s="66"/>
      <c r="RRW40" s="66"/>
      <c r="RRX40" s="66"/>
      <c r="RRY40" s="66"/>
      <c r="RRZ40" s="66"/>
      <c r="RSA40" s="66"/>
      <c r="RSB40" s="66"/>
      <c r="RSC40" s="66"/>
      <c r="RSD40" s="66"/>
      <c r="RSE40" s="66"/>
      <c r="RSF40" s="66"/>
      <c r="RSG40" s="66"/>
      <c r="RSH40" s="66"/>
      <c r="RSI40" s="66"/>
      <c r="RSJ40" s="66"/>
      <c r="RSK40" s="66"/>
      <c r="RSL40" s="66"/>
      <c r="RSM40" s="66"/>
      <c r="RSN40" s="66"/>
      <c r="RSO40" s="66"/>
      <c r="RSP40" s="66"/>
      <c r="RSQ40" s="66"/>
      <c r="RSR40" s="66"/>
      <c r="RSS40" s="66"/>
      <c r="RST40" s="66"/>
      <c r="RSU40" s="66"/>
      <c r="RSV40" s="66"/>
      <c r="RSW40" s="66"/>
      <c r="RSX40" s="66"/>
      <c r="RSY40" s="66"/>
      <c r="RSZ40" s="66"/>
      <c r="RTA40" s="66"/>
      <c r="RTB40" s="66"/>
      <c r="RTC40" s="66"/>
      <c r="RTD40" s="66"/>
      <c r="RTE40" s="66"/>
      <c r="RTF40" s="66"/>
      <c r="RTG40" s="66"/>
      <c r="RTH40" s="66"/>
      <c r="RTI40" s="66"/>
      <c r="RTJ40" s="66"/>
      <c r="RTK40" s="66"/>
      <c r="RTL40" s="66"/>
      <c r="RTM40" s="66"/>
      <c r="RTN40" s="66"/>
      <c r="RTO40" s="66"/>
      <c r="RTP40" s="66"/>
      <c r="RTQ40" s="66"/>
      <c r="RTR40" s="66"/>
      <c r="RTS40" s="66"/>
      <c r="RTT40" s="66"/>
      <c r="RTU40" s="66"/>
      <c r="RTV40" s="66"/>
      <c r="RTW40" s="66"/>
      <c r="RTX40" s="66"/>
      <c r="RTY40" s="66"/>
      <c r="RTZ40" s="66"/>
      <c r="RUA40" s="66"/>
      <c r="RUB40" s="66"/>
      <c r="RUC40" s="66"/>
      <c r="RUD40" s="66"/>
      <c r="RUE40" s="66"/>
      <c r="RUF40" s="66"/>
      <c r="RUG40" s="66"/>
      <c r="RUH40" s="66"/>
      <c r="RUI40" s="66"/>
      <c r="RUJ40" s="66"/>
      <c r="RUK40" s="66"/>
      <c r="RUL40" s="66"/>
      <c r="RUM40" s="66"/>
      <c r="RUN40" s="66"/>
      <c r="RUO40" s="66"/>
      <c r="RUP40" s="66"/>
      <c r="RUQ40" s="66"/>
      <c r="RUR40" s="66"/>
      <c r="RUS40" s="66"/>
      <c r="RUT40" s="66"/>
      <c r="RUU40" s="66"/>
      <c r="RUV40" s="66"/>
      <c r="RUW40" s="66"/>
      <c r="RUX40" s="66"/>
      <c r="RUY40" s="66"/>
      <c r="RUZ40" s="66"/>
      <c r="RVA40" s="66"/>
      <c r="RVB40" s="66"/>
      <c r="RVC40" s="66"/>
      <c r="RVD40" s="66"/>
      <c r="RVE40" s="66"/>
      <c r="RVF40" s="66"/>
      <c r="RVG40" s="66"/>
      <c r="RVH40" s="66"/>
      <c r="RVI40" s="66"/>
      <c r="RVJ40" s="66"/>
      <c r="RVK40" s="66"/>
      <c r="RVL40" s="66"/>
      <c r="RVM40" s="66"/>
      <c r="RVN40" s="66"/>
      <c r="RVO40" s="66"/>
      <c r="RVP40" s="66"/>
      <c r="RVQ40" s="66"/>
      <c r="RVR40" s="66"/>
      <c r="RVS40" s="66"/>
      <c r="RVT40" s="66"/>
      <c r="RVU40" s="66"/>
      <c r="RVV40" s="66"/>
      <c r="RVW40" s="66"/>
      <c r="RVX40" s="66"/>
      <c r="RVY40" s="66"/>
      <c r="RVZ40" s="66"/>
      <c r="RWA40" s="66"/>
      <c r="RWB40" s="66"/>
      <c r="RWC40" s="66"/>
      <c r="RWD40" s="66"/>
      <c r="RWE40" s="66"/>
      <c r="RWF40" s="66"/>
      <c r="RWG40" s="66"/>
      <c r="RWH40" s="66"/>
      <c r="RWI40" s="66"/>
      <c r="RWJ40" s="66"/>
      <c r="RWK40" s="66"/>
      <c r="RWL40" s="66"/>
      <c r="RWM40" s="66"/>
      <c r="RWN40" s="66"/>
      <c r="RWO40" s="66"/>
      <c r="RWP40" s="66"/>
      <c r="RWQ40" s="66"/>
      <c r="RWR40" s="66"/>
      <c r="RWS40" s="66"/>
      <c r="RWT40" s="66"/>
      <c r="RWU40" s="66"/>
      <c r="RWV40" s="66"/>
      <c r="RWW40" s="66"/>
      <c r="RWX40" s="66"/>
      <c r="RWY40" s="66"/>
      <c r="RWZ40" s="66"/>
      <c r="RXA40" s="66"/>
      <c r="RXB40" s="66"/>
      <c r="RXC40" s="66"/>
      <c r="RXD40" s="66"/>
      <c r="RXE40" s="66"/>
      <c r="RXF40" s="66"/>
      <c r="RXG40" s="66"/>
      <c r="RXH40" s="66"/>
      <c r="RXI40" s="66"/>
      <c r="RXJ40" s="66"/>
      <c r="RXK40" s="66"/>
      <c r="RXL40" s="66"/>
      <c r="RXM40" s="66"/>
      <c r="RXN40" s="66"/>
      <c r="RXO40" s="66"/>
      <c r="RXP40" s="66"/>
      <c r="RXQ40" s="66"/>
      <c r="RXR40" s="66"/>
      <c r="RXS40" s="66"/>
      <c r="RXT40" s="66"/>
      <c r="RXU40" s="66"/>
      <c r="RXV40" s="66"/>
      <c r="RXW40" s="66"/>
      <c r="RXX40" s="66"/>
      <c r="RXY40" s="66"/>
      <c r="RXZ40" s="66"/>
      <c r="RYA40" s="66"/>
      <c r="RYB40" s="66"/>
      <c r="RYC40" s="66"/>
      <c r="RYD40" s="66"/>
      <c r="RYE40" s="66"/>
      <c r="RYF40" s="66"/>
      <c r="RYG40" s="66"/>
      <c r="RYH40" s="66"/>
      <c r="RYI40" s="66"/>
      <c r="RYJ40" s="66"/>
      <c r="RYK40" s="66"/>
      <c r="RYL40" s="66"/>
      <c r="RYM40" s="66"/>
      <c r="RYN40" s="66"/>
      <c r="RYO40" s="66"/>
      <c r="RYP40" s="66"/>
      <c r="RYQ40" s="66"/>
      <c r="RYR40" s="66"/>
      <c r="RYS40" s="66"/>
      <c r="RYT40" s="66"/>
      <c r="RYU40" s="66"/>
      <c r="RYV40" s="66"/>
      <c r="RYW40" s="66"/>
      <c r="RYX40" s="66"/>
      <c r="RYY40" s="66"/>
      <c r="RYZ40" s="66"/>
      <c r="RZA40" s="66"/>
      <c r="RZB40" s="66"/>
      <c r="RZC40" s="66"/>
      <c r="RZD40" s="66"/>
      <c r="RZE40" s="66"/>
      <c r="RZF40" s="66"/>
      <c r="RZG40" s="66"/>
      <c r="RZH40" s="66"/>
      <c r="RZI40" s="66"/>
      <c r="RZJ40" s="66"/>
      <c r="RZK40" s="66"/>
      <c r="RZL40" s="66"/>
      <c r="RZM40" s="66"/>
      <c r="RZN40" s="66"/>
      <c r="RZO40" s="66"/>
      <c r="RZP40" s="66"/>
      <c r="RZQ40" s="66"/>
      <c r="RZR40" s="66"/>
      <c r="RZS40" s="66"/>
      <c r="RZT40" s="66"/>
      <c r="RZU40" s="66"/>
      <c r="RZV40" s="66"/>
      <c r="RZW40" s="66"/>
      <c r="RZX40" s="66"/>
      <c r="RZY40" s="66"/>
      <c r="RZZ40" s="66"/>
      <c r="SAA40" s="66"/>
      <c r="SAB40" s="66"/>
      <c r="SAC40" s="66"/>
      <c r="SAD40" s="66"/>
      <c r="SAE40" s="66"/>
      <c r="SAF40" s="66"/>
      <c r="SAG40" s="66"/>
      <c r="SAH40" s="66"/>
      <c r="SAI40" s="66"/>
      <c r="SAJ40" s="66"/>
      <c r="SAK40" s="66"/>
      <c r="SAL40" s="66"/>
      <c r="SAM40" s="66"/>
      <c r="SAN40" s="66"/>
      <c r="SAO40" s="66"/>
      <c r="SAP40" s="66"/>
      <c r="SAQ40" s="66"/>
      <c r="SAR40" s="66"/>
      <c r="SAS40" s="66"/>
      <c r="SAT40" s="66"/>
      <c r="SAU40" s="66"/>
      <c r="SAV40" s="66"/>
      <c r="SAW40" s="66"/>
      <c r="SAX40" s="66"/>
      <c r="SAY40" s="66"/>
      <c r="SAZ40" s="66"/>
      <c r="SBA40" s="66"/>
      <c r="SBB40" s="66"/>
      <c r="SBC40" s="66"/>
      <c r="SBD40" s="66"/>
      <c r="SBE40" s="66"/>
      <c r="SBF40" s="66"/>
      <c r="SBG40" s="66"/>
      <c r="SBH40" s="66"/>
      <c r="SBI40" s="66"/>
      <c r="SBJ40" s="66"/>
      <c r="SBK40" s="66"/>
      <c r="SBL40" s="66"/>
      <c r="SBM40" s="66"/>
      <c r="SBN40" s="66"/>
      <c r="SBO40" s="66"/>
      <c r="SBP40" s="66"/>
      <c r="SBQ40" s="66"/>
      <c r="SBR40" s="66"/>
      <c r="SBS40" s="66"/>
      <c r="SBT40" s="66"/>
      <c r="SBU40" s="66"/>
      <c r="SBV40" s="66"/>
      <c r="SBW40" s="66"/>
      <c r="SBX40" s="66"/>
      <c r="SBY40" s="66"/>
      <c r="SBZ40" s="66"/>
      <c r="SCA40" s="66"/>
      <c r="SCB40" s="66"/>
      <c r="SCC40" s="66"/>
      <c r="SCD40" s="66"/>
      <c r="SCE40" s="66"/>
      <c r="SCF40" s="66"/>
      <c r="SCG40" s="66"/>
      <c r="SCH40" s="66"/>
      <c r="SCI40" s="66"/>
      <c r="SCJ40" s="66"/>
      <c r="SCK40" s="66"/>
      <c r="SCL40" s="66"/>
      <c r="SCM40" s="66"/>
      <c r="SCN40" s="66"/>
      <c r="SCO40" s="66"/>
      <c r="SCP40" s="66"/>
      <c r="SCQ40" s="66"/>
      <c r="SCR40" s="66"/>
      <c r="SCS40" s="66"/>
      <c r="SCT40" s="66"/>
      <c r="SCU40" s="66"/>
      <c r="SCV40" s="66"/>
      <c r="SCW40" s="66"/>
      <c r="SCX40" s="66"/>
      <c r="SCY40" s="66"/>
      <c r="SCZ40" s="66"/>
      <c r="SDA40" s="66"/>
      <c r="SDB40" s="66"/>
      <c r="SDC40" s="66"/>
      <c r="SDD40" s="66"/>
      <c r="SDE40" s="66"/>
      <c r="SDF40" s="66"/>
      <c r="SDG40" s="66"/>
      <c r="SDH40" s="66"/>
      <c r="SDI40" s="66"/>
      <c r="SDJ40" s="66"/>
      <c r="SDK40" s="66"/>
      <c r="SDL40" s="66"/>
      <c r="SDM40" s="66"/>
      <c r="SDN40" s="66"/>
      <c r="SDO40" s="66"/>
      <c r="SDP40" s="66"/>
      <c r="SDQ40" s="66"/>
      <c r="SDR40" s="66"/>
      <c r="SDS40" s="66"/>
      <c r="SDT40" s="66"/>
      <c r="SDU40" s="66"/>
      <c r="SDV40" s="66"/>
      <c r="SDW40" s="66"/>
      <c r="SDX40" s="66"/>
      <c r="SDY40" s="66"/>
      <c r="SDZ40" s="66"/>
      <c r="SEA40" s="66"/>
      <c r="SEB40" s="66"/>
      <c r="SEC40" s="66"/>
      <c r="SED40" s="66"/>
      <c r="SEE40" s="66"/>
      <c r="SEF40" s="66"/>
      <c r="SEG40" s="66"/>
      <c r="SEH40" s="66"/>
      <c r="SEI40" s="66"/>
      <c r="SEJ40" s="66"/>
      <c r="SEK40" s="66"/>
      <c r="SEL40" s="66"/>
      <c r="SEM40" s="66"/>
      <c r="SEN40" s="66"/>
      <c r="SEO40" s="66"/>
      <c r="SEP40" s="66"/>
      <c r="SEQ40" s="66"/>
      <c r="SER40" s="66"/>
      <c r="SES40" s="66"/>
      <c r="SET40" s="66"/>
      <c r="SEU40" s="66"/>
      <c r="SEV40" s="66"/>
      <c r="SEW40" s="66"/>
      <c r="SEX40" s="66"/>
      <c r="SEY40" s="66"/>
      <c r="SEZ40" s="66"/>
      <c r="SFA40" s="66"/>
      <c r="SFB40" s="66"/>
      <c r="SFC40" s="66"/>
      <c r="SFD40" s="66"/>
      <c r="SFE40" s="66"/>
      <c r="SFF40" s="66"/>
      <c r="SFG40" s="66"/>
      <c r="SFH40" s="66"/>
      <c r="SFI40" s="66"/>
      <c r="SFJ40" s="66"/>
      <c r="SFK40" s="66"/>
      <c r="SFL40" s="66"/>
      <c r="SFM40" s="66"/>
      <c r="SFN40" s="66"/>
      <c r="SFO40" s="66"/>
      <c r="SFP40" s="66"/>
      <c r="SFQ40" s="66"/>
      <c r="SFR40" s="66"/>
      <c r="SFS40" s="66"/>
      <c r="SFT40" s="66"/>
      <c r="SFU40" s="66"/>
      <c r="SFV40" s="66"/>
      <c r="SFW40" s="66"/>
      <c r="SFX40" s="66"/>
      <c r="SFY40" s="66"/>
      <c r="SFZ40" s="66"/>
      <c r="SGA40" s="66"/>
      <c r="SGB40" s="66"/>
      <c r="SGC40" s="66"/>
      <c r="SGD40" s="66"/>
      <c r="SGE40" s="66"/>
      <c r="SGF40" s="66"/>
      <c r="SGG40" s="66"/>
      <c r="SGH40" s="66"/>
      <c r="SGI40" s="66"/>
      <c r="SGJ40" s="66"/>
      <c r="SGK40" s="66"/>
      <c r="SGL40" s="66"/>
      <c r="SGM40" s="66"/>
      <c r="SGN40" s="66"/>
      <c r="SGO40" s="66"/>
      <c r="SGP40" s="66"/>
      <c r="SGQ40" s="66"/>
      <c r="SGR40" s="66"/>
      <c r="SGS40" s="66"/>
      <c r="SGT40" s="66"/>
      <c r="SGU40" s="66"/>
      <c r="SGV40" s="66"/>
      <c r="SGW40" s="66"/>
      <c r="SGX40" s="66"/>
      <c r="SGY40" s="66"/>
      <c r="SGZ40" s="66"/>
      <c r="SHA40" s="66"/>
      <c r="SHB40" s="66"/>
      <c r="SHC40" s="66"/>
      <c r="SHD40" s="66"/>
      <c r="SHE40" s="66"/>
      <c r="SHF40" s="66"/>
      <c r="SHG40" s="66"/>
      <c r="SHH40" s="66"/>
      <c r="SHI40" s="66"/>
      <c r="SHJ40" s="66"/>
      <c r="SHK40" s="66"/>
      <c r="SHL40" s="66"/>
      <c r="SHM40" s="66"/>
      <c r="SHN40" s="66"/>
      <c r="SHO40" s="66"/>
      <c r="SHP40" s="66"/>
      <c r="SHQ40" s="66"/>
      <c r="SHR40" s="66"/>
      <c r="SHS40" s="66"/>
      <c r="SHT40" s="66"/>
      <c r="SHU40" s="66"/>
      <c r="SHV40" s="66"/>
      <c r="SHW40" s="66"/>
      <c r="SHX40" s="66"/>
      <c r="SHY40" s="66"/>
      <c r="SHZ40" s="66"/>
      <c r="SIA40" s="66"/>
      <c r="SIB40" s="66"/>
      <c r="SIC40" s="66"/>
      <c r="SID40" s="66"/>
      <c r="SIE40" s="66"/>
      <c r="SIF40" s="66"/>
      <c r="SIG40" s="66"/>
      <c r="SIH40" s="66"/>
      <c r="SII40" s="66"/>
      <c r="SIJ40" s="66"/>
      <c r="SIK40" s="66"/>
      <c r="SIL40" s="66"/>
      <c r="SIM40" s="66"/>
      <c r="SIN40" s="66"/>
      <c r="SIO40" s="66"/>
      <c r="SIP40" s="66"/>
      <c r="SIQ40" s="66"/>
      <c r="SIR40" s="66"/>
      <c r="SIS40" s="66"/>
      <c r="SIT40" s="66"/>
      <c r="SIU40" s="66"/>
      <c r="SIV40" s="66"/>
      <c r="SIW40" s="66"/>
      <c r="SIX40" s="66"/>
      <c r="SIY40" s="66"/>
      <c r="SIZ40" s="66"/>
      <c r="SJA40" s="66"/>
      <c r="SJB40" s="66"/>
      <c r="SJC40" s="66"/>
      <c r="SJD40" s="66"/>
      <c r="SJE40" s="66"/>
      <c r="SJF40" s="66"/>
      <c r="SJG40" s="66"/>
      <c r="SJH40" s="66"/>
      <c r="SJI40" s="66"/>
      <c r="SJJ40" s="66"/>
      <c r="SJK40" s="66"/>
      <c r="SJL40" s="66"/>
      <c r="SJM40" s="66"/>
      <c r="SJN40" s="66"/>
      <c r="SJO40" s="66"/>
      <c r="SJP40" s="66"/>
      <c r="SJQ40" s="66"/>
      <c r="SJR40" s="66"/>
      <c r="SJS40" s="66"/>
      <c r="SJT40" s="66"/>
      <c r="SJU40" s="66"/>
      <c r="SJV40" s="66"/>
      <c r="SJW40" s="66"/>
      <c r="SJX40" s="66"/>
      <c r="SJY40" s="66"/>
      <c r="SJZ40" s="66"/>
      <c r="SKA40" s="66"/>
      <c r="SKB40" s="66"/>
      <c r="SKC40" s="66"/>
      <c r="SKD40" s="66"/>
      <c r="SKE40" s="66"/>
      <c r="SKF40" s="66"/>
      <c r="SKG40" s="66"/>
      <c r="SKH40" s="66"/>
      <c r="SKI40" s="66"/>
      <c r="SKJ40" s="66"/>
      <c r="SKK40" s="66"/>
      <c r="SKL40" s="66"/>
      <c r="SKM40" s="66"/>
      <c r="SKN40" s="66"/>
      <c r="SKO40" s="66"/>
      <c r="SKP40" s="66"/>
      <c r="SKQ40" s="66"/>
      <c r="SKR40" s="66"/>
      <c r="SKS40" s="66"/>
      <c r="SKT40" s="66"/>
      <c r="SKU40" s="66"/>
      <c r="SKV40" s="66"/>
      <c r="SKW40" s="66"/>
      <c r="SKX40" s="66"/>
      <c r="SKY40" s="66"/>
      <c r="SKZ40" s="66"/>
      <c r="SLA40" s="66"/>
      <c r="SLB40" s="66"/>
      <c r="SLC40" s="66"/>
      <c r="SLD40" s="66"/>
      <c r="SLE40" s="66"/>
      <c r="SLF40" s="66"/>
      <c r="SLG40" s="66"/>
      <c r="SLH40" s="66"/>
      <c r="SLI40" s="66"/>
      <c r="SLJ40" s="66"/>
      <c r="SLK40" s="66"/>
      <c r="SLL40" s="66"/>
      <c r="SLM40" s="66"/>
      <c r="SLN40" s="66"/>
      <c r="SLO40" s="66"/>
      <c r="SLP40" s="66"/>
      <c r="SLQ40" s="66"/>
      <c r="SLR40" s="66"/>
      <c r="SLS40" s="66"/>
      <c r="SLT40" s="66"/>
      <c r="SLU40" s="66"/>
      <c r="SLV40" s="66"/>
      <c r="SLW40" s="66"/>
      <c r="SLX40" s="66"/>
      <c r="SLY40" s="66"/>
      <c r="SLZ40" s="66"/>
      <c r="SMA40" s="66"/>
      <c r="SMB40" s="66"/>
      <c r="SMC40" s="66"/>
      <c r="SMD40" s="66"/>
      <c r="SME40" s="66"/>
      <c r="SMF40" s="66"/>
      <c r="SMG40" s="66"/>
      <c r="SMH40" s="66"/>
      <c r="SMI40" s="66"/>
      <c r="SMJ40" s="66"/>
      <c r="SMK40" s="66"/>
      <c r="SML40" s="66"/>
      <c r="SMM40" s="66"/>
      <c r="SMN40" s="66"/>
      <c r="SMO40" s="66"/>
      <c r="SMP40" s="66"/>
      <c r="SMQ40" s="66"/>
      <c r="SMR40" s="66"/>
      <c r="SMS40" s="66"/>
      <c r="SMT40" s="66"/>
      <c r="SMU40" s="66"/>
      <c r="SMV40" s="66"/>
      <c r="SMW40" s="66"/>
      <c r="SMX40" s="66"/>
      <c r="SMY40" s="66"/>
      <c r="SMZ40" s="66"/>
      <c r="SNA40" s="66"/>
      <c r="SNB40" s="66"/>
      <c r="SNC40" s="66"/>
      <c r="SND40" s="66"/>
      <c r="SNE40" s="66"/>
      <c r="SNF40" s="66"/>
      <c r="SNG40" s="66"/>
      <c r="SNH40" s="66"/>
      <c r="SNI40" s="66"/>
      <c r="SNJ40" s="66"/>
      <c r="SNK40" s="66"/>
      <c r="SNL40" s="66"/>
      <c r="SNM40" s="66"/>
      <c r="SNN40" s="66"/>
      <c r="SNO40" s="66"/>
      <c r="SNP40" s="66"/>
      <c r="SNQ40" s="66"/>
      <c r="SNR40" s="66"/>
      <c r="SNS40" s="66"/>
      <c r="SNT40" s="66"/>
      <c r="SNU40" s="66"/>
      <c r="SNV40" s="66"/>
      <c r="SNW40" s="66"/>
      <c r="SNX40" s="66"/>
      <c r="SNY40" s="66"/>
      <c r="SNZ40" s="66"/>
      <c r="SOA40" s="66"/>
      <c r="SOB40" s="66"/>
      <c r="SOC40" s="66"/>
      <c r="SOD40" s="66"/>
      <c r="SOE40" s="66"/>
      <c r="SOF40" s="66"/>
      <c r="SOG40" s="66"/>
      <c r="SOH40" s="66"/>
      <c r="SOI40" s="66"/>
      <c r="SOJ40" s="66"/>
      <c r="SOK40" s="66"/>
      <c r="SOL40" s="66"/>
      <c r="SOM40" s="66"/>
      <c r="SON40" s="66"/>
      <c r="SOO40" s="66"/>
      <c r="SOP40" s="66"/>
      <c r="SOQ40" s="66"/>
      <c r="SOR40" s="66"/>
      <c r="SOS40" s="66"/>
      <c r="SOT40" s="66"/>
      <c r="SOU40" s="66"/>
      <c r="SOV40" s="66"/>
      <c r="SOW40" s="66"/>
      <c r="SOX40" s="66"/>
      <c r="SOY40" s="66"/>
      <c r="SOZ40" s="66"/>
      <c r="SPA40" s="66"/>
      <c r="SPB40" s="66"/>
      <c r="SPC40" s="66"/>
      <c r="SPD40" s="66"/>
      <c r="SPE40" s="66"/>
      <c r="SPF40" s="66"/>
      <c r="SPG40" s="66"/>
      <c r="SPH40" s="66"/>
      <c r="SPI40" s="66"/>
      <c r="SPJ40" s="66"/>
      <c r="SPK40" s="66"/>
      <c r="SPL40" s="66"/>
      <c r="SPM40" s="66"/>
      <c r="SPN40" s="66"/>
      <c r="SPO40" s="66"/>
      <c r="SPP40" s="66"/>
      <c r="SPQ40" s="66"/>
      <c r="SPR40" s="66"/>
      <c r="SPS40" s="66"/>
      <c r="SPT40" s="66"/>
      <c r="SPU40" s="66"/>
      <c r="SPV40" s="66"/>
      <c r="SPW40" s="66"/>
      <c r="SPX40" s="66"/>
      <c r="SPY40" s="66"/>
      <c r="SPZ40" s="66"/>
      <c r="SQA40" s="66"/>
      <c r="SQB40" s="66"/>
      <c r="SQC40" s="66"/>
      <c r="SQD40" s="66"/>
      <c r="SQE40" s="66"/>
      <c r="SQF40" s="66"/>
      <c r="SQG40" s="66"/>
      <c r="SQH40" s="66"/>
      <c r="SQI40" s="66"/>
      <c r="SQJ40" s="66"/>
      <c r="SQK40" s="66"/>
      <c r="SQL40" s="66"/>
      <c r="SQM40" s="66"/>
      <c r="SQN40" s="66"/>
      <c r="SQO40" s="66"/>
      <c r="SQP40" s="66"/>
      <c r="SQQ40" s="66"/>
      <c r="SQR40" s="66"/>
      <c r="SQS40" s="66"/>
      <c r="SQT40" s="66"/>
      <c r="SQU40" s="66"/>
      <c r="SQV40" s="66"/>
      <c r="SQW40" s="66"/>
      <c r="SQX40" s="66"/>
      <c r="SQY40" s="66"/>
      <c r="SQZ40" s="66"/>
      <c r="SRA40" s="66"/>
      <c r="SRB40" s="66"/>
      <c r="SRC40" s="66"/>
      <c r="SRD40" s="66"/>
      <c r="SRE40" s="66"/>
      <c r="SRF40" s="66"/>
      <c r="SRG40" s="66"/>
      <c r="SRH40" s="66"/>
      <c r="SRI40" s="66"/>
      <c r="SRJ40" s="66"/>
      <c r="SRK40" s="66"/>
      <c r="SRL40" s="66"/>
      <c r="SRM40" s="66"/>
      <c r="SRN40" s="66"/>
      <c r="SRO40" s="66"/>
      <c r="SRP40" s="66"/>
      <c r="SRQ40" s="66"/>
      <c r="SRR40" s="66"/>
      <c r="SRS40" s="66"/>
      <c r="SRT40" s="66"/>
      <c r="SRU40" s="66"/>
      <c r="SRV40" s="66"/>
      <c r="SRW40" s="66"/>
      <c r="SRX40" s="66"/>
      <c r="SRY40" s="66"/>
      <c r="SRZ40" s="66"/>
      <c r="SSA40" s="66"/>
      <c r="SSB40" s="66"/>
      <c r="SSC40" s="66"/>
      <c r="SSD40" s="66"/>
      <c r="SSE40" s="66"/>
      <c r="SSF40" s="66"/>
      <c r="SSG40" s="66"/>
      <c r="SSH40" s="66"/>
      <c r="SSI40" s="66"/>
      <c r="SSJ40" s="66"/>
      <c r="SSK40" s="66"/>
      <c r="SSL40" s="66"/>
      <c r="SSM40" s="66"/>
      <c r="SSN40" s="66"/>
      <c r="SSO40" s="66"/>
      <c r="SSP40" s="66"/>
      <c r="SSQ40" s="66"/>
      <c r="SSR40" s="66"/>
      <c r="SSS40" s="66"/>
      <c r="SST40" s="66"/>
      <c r="SSU40" s="66"/>
      <c r="SSV40" s="66"/>
      <c r="SSW40" s="66"/>
      <c r="SSX40" s="66"/>
      <c r="SSY40" s="66"/>
      <c r="SSZ40" s="66"/>
      <c r="STA40" s="66"/>
      <c r="STB40" s="66"/>
      <c r="STC40" s="66"/>
      <c r="STD40" s="66"/>
      <c r="STE40" s="66"/>
      <c r="STF40" s="66"/>
      <c r="STG40" s="66"/>
      <c r="STH40" s="66"/>
      <c r="STI40" s="66"/>
      <c r="STJ40" s="66"/>
      <c r="STK40" s="66"/>
      <c r="STL40" s="66"/>
      <c r="STM40" s="66"/>
      <c r="STN40" s="66"/>
      <c r="STO40" s="66"/>
      <c r="STP40" s="66"/>
      <c r="STQ40" s="66"/>
      <c r="STR40" s="66"/>
      <c r="STS40" s="66"/>
      <c r="STT40" s="66"/>
      <c r="STU40" s="66"/>
      <c r="STV40" s="66"/>
      <c r="STW40" s="66"/>
      <c r="STX40" s="66"/>
      <c r="STY40" s="66"/>
      <c r="STZ40" s="66"/>
      <c r="SUA40" s="66"/>
      <c r="SUB40" s="66"/>
      <c r="SUC40" s="66"/>
      <c r="SUD40" s="66"/>
      <c r="SUE40" s="66"/>
      <c r="SUF40" s="66"/>
      <c r="SUG40" s="66"/>
      <c r="SUH40" s="66"/>
      <c r="SUI40" s="66"/>
      <c r="SUJ40" s="66"/>
      <c r="SUK40" s="66"/>
      <c r="SUL40" s="66"/>
      <c r="SUM40" s="66"/>
      <c r="SUN40" s="66"/>
      <c r="SUO40" s="66"/>
      <c r="SUP40" s="66"/>
      <c r="SUQ40" s="66"/>
      <c r="SUR40" s="66"/>
      <c r="SUS40" s="66"/>
      <c r="SUT40" s="66"/>
      <c r="SUU40" s="66"/>
      <c r="SUV40" s="66"/>
      <c r="SUW40" s="66"/>
      <c r="SUX40" s="66"/>
      <c r="SUY40" s="66"/>
      <c r="SUZ40" s="66"/>
      <c r="SVA40" s="66"/>
      <c r="SVB40" s="66"/>
      <c r="SVC40" s="66"/>
      <c r="SVD40" s="66"/>
      <c r="SVE40" s="66"/>
      <c r="SVF40" s="66"/>
      <c r="SVG40" s="66"/>
      <c r="SVH40" s="66"/>
      <c r="SVI40" s="66"/>
      <c r="SVJ40" s="66"/>
      <c r="SVK40" s="66"/>
      <c r="SVL40" s="66"/>
      <c r="SVM40" s="66"/>
      <c r="SVN40" s="66"/>
      <c r="SVO40" s="66"/>
      <c r="SVP40" s="66"/>
      <c r="SVQ40" s="66"/>
      <c r="SVR40" s="66"/>
      <c r="SVS40" s="66"/>
      <c r="SVT40" s="66"/>
      <c r="SVU40" s="66"/>
      <c r="SVV40" s="66"/>
      <c r="SVW40" s="66"/>
      <c r="SVX40" s="66"/>
      <c r="SVY40" s="66"/>
      <c r="SVZ40" s="66"/>
      <c r="SWA40" s="66"/>
      <c r="SWB40" s="66"/>
      <c r="SWC40" s="66"/>
      <c r="SWD40" s="66"/>
      <c r="SWE40" s="66"/>
      <c r="SWF40" s="66"/>
      <c r="SWG40" s="66"/>
      <c r="SWH40" s="66"/>
      <c r="SWI40" s="66"/>
      <c r="SWJ40" s="66"/>
      <c r="SWK40" s="66"/>
      <c r="SWL40" s="66"/>
      <c r="SWM40" s="66"/>
      <c r="SWN40" s="66"/>
      <c r="SWO40" s="66"/>
      <c r="SWP40" s="66"/>
      <c r="SWQ40" s="66"/>
      <c r="SWR40" s="66"/>
      <c r="SWS40" s="66"/>
      <c r="SWT40" s="66"/>
      <c r="SWU40" s="66"/>
      <c r="SWV40" s="66"/>
      <c r="SWW40" s="66"/>
      <c r="SWX40" s="66"/>
      <c r="SWY40" s="66"/>
      <c r="SWZ40" s="66"/>
      <c r="SXA40" s="66"/>
      <c r="SXB40" s="66"/>
      <c r="SXC40" s="66"/>
      <c r="SXD40" s="66"/>
      <c r="SXE40" s="66"/>
      <c r="SXF40" s="66"/>
      <c r="SXG40" s="66"/>
      <c r="SXH40" s="66"/>
      <c r="SXI40" s="66"/>
      <c r="SXJ40" s="66"/>
      <c r="SXK40" s="66"/>
      <c r="SXL40" s="66"/>
      <c r="SXM40" s="66"/>
      <c r="SXN40" s="66"/>
      <c r="SXO40" s="66"/>
      <c r="SXP40" s="66"/>
      <c r="SXQ40" s="66"/>
      <c r="SXR40" s="66"/>
      <c r="SXS40" s="66"/>
      <c r="SXT40" s="66"/>
      <c r="SXU40" s="66"/>
      <c r="SXV40" s="66"/>
      <c r="SXW40" s="66"/>
      <c r="SXX40" s="66"/>
      <c r="SXY40" s="66"/>
      <c r="SXZ40" s="66"/>
      <c r="SYA40" s="66"/>
      <c r="SYB40" s="66"/>
      <c r="SYC40" s="66"/>
      <c r="SYD40" s="66"/>
      <c r="SYE40" s="66"/>
      <c r="SYF40" s="66"/>
      <c r="SYG40" s="66"/>
      <c r="SYH40" s="66"/>
      <c r="SYI40" s="66"/>
      <c r="SYJ40" s="66"/>
      <c r="SYK40" s="66"/>
      <c r="SYL40" s="66"/>
      <c r="SYM40" s="66"/>
      <c r="SYN40" s="66"/>
      <c r="SYO40" s="66"/>
      <c r="SYP40" s="66"/>
      <c r="SYQ40" s="66"/>
      <c r="SYR40" s="66"/>
      <c r="SYS40" s="66"/>
      <c r="SYT40" s="66"/>
      <c r="SYU40" s="66"/>
      <c r="SYV40" s="66"/>
      <c r="SYW40" s="66"/>
      <c r="SYX40" s="66"/>
      <c r="SYY40" s="66"/>
      <c r="SYZ40" s="66"/>
      <c r="SZA40" s="66"/>
      <c r="SZB40" s="66"/>
      <c r="SZC40" s="66"/>
      <c r="SZD40" s="66"/>
      <c r="SZE40" s="66"/>
      <c r="SZF40" s="66"/>
      <c r="SZG40" s="66"/>
      <c r="SZH40" s="66"/>
      <c r="SZI40" s="66"/>
      <c r="SZJ40" s="66"/>
      <c r="SZK40" s="66"/>
      <c r="SZL40" s="66"/>
      <c r="SZM40" s="66"/>
      <c r="SZN40" s="66"/>
      <c r="SZO40" s="66"/>
      <c r="SZP40" s="66"/>
      <c r="SZQ40" s="66"/>
      <c r="SZR40" s="66"/>
      <c r="SZS40" s="66"/>
      <c r="SZT40" s="66"/>
      <c r="SZU40" s="66"/>
      <c r="SZV40" s="66"/>
      <c r="SZW40" s="66"/>
      <c r="SZX40" s="66"/>
      <c r="SZY40" s="66"/>
      <c r="SZZ40" s="66"/>
      <c r="TAA40" s="66"/>
      <c r="TAB40" s="66"/>
      <c r="TAC40" s="66"/>
      <c r="TAD40" s="66"/>
      <c r="TAE40" s="66"/>
      <c r="TAF40" s="66"/>
      <c r="TAG40" s="66"/>
      <c r="TAH40" s="66"/>
      <c r="TAI40" s="66"/>
      <c r="TAJ40" s="66"/>
      <c r="TAK40" s="66"/>
      <c r="TAL40" s="66"/>
      <c r="TAM40" s="66"/>
      <c r="TAN40" s="66"/>
      <c r="TAO40" s="66"/>
      <c r="TAP40" s="66"/>
      <c r="TAQ40" s="66"/>
      <c r="TAR40" s="66"/>
      <c r="TAS40" s="66"/>
      <c r="TAT40" s="66"/>
      <c r="TAU40" s="66"/>
      <c r="TAV40" s="66"/>
      <c r="TAW40" s="66"/>
      <c r="TAX40" s="66"/>
      <c r="TAY40" s="66"/>
      <c r="TAZ40" s="66"/>
      <c r="TBA40" s="66"/>
      <c r="TBB40" s="66"/>
      <c r="TBC40" s="66"/>
      <c r="TBD40" s="66"/>
      <c r="TBE40" s="66"/>
      <c r="TBF40" s="66"/>
      <c r="TBG40" s="66"/>
      <c r="TBH40" s="66"/>
      <c r="TBI40" s="66"/>
      <c r="TBJ40" s="66"/>
      <c r="TBK40" s="66"/>
      <c r="TBL40" s="66"/>
      <c r="TBM40" s="66"/>
      <c r="TBN40" s="66"/>
      <c r="TBO40" s="66"/>
      <c r="TBP40" s="66"/>
      <c r="TBQ40" s="66"/>
      <c r="TBR40" s="66"/>
      <c r="TBS40" s="66"/>
      <c r="TBT40" s="66"/>
      <c r="TBU40" s="66"/>
      <c r="TBV40" s="66"/>
      <c r="TBW40" s="66"/>
      <c r="TBX40" s="66"/>
      <c r="TBY40" s="66"/>
      <c r="TBZ40" s="66"/>
      <c r="TCA40" s="66"/>
      <c r="TCB40" s="66"/>
      <c r="TCC40" s="66"/>
      <c r="TCD40" s="66"/>
      <c r="TCE40" s="66"/>
      <c r="TCF40" s="66"/>
      <c r="TCG40" s="66"/>
      <c r="TCH40" s="66"/>
      <c r="TCI40" s="66"/>
      <c r="TCJ40" s="66"/>
      <c r="TCK40" s="66"/>
      <c r="TCL40" s="66"/>
      <c r="TCM40" s="66"/>
      <c r="TCN40" s="66"/>
      <c r="TCO40" s="66"/>
      <c r="TCP40" s="66"/>
      <c r="TCQ40" s="66"/>
      <c r="TCR40" s="66"/>
      <c r="TCS40" s="66"/>
      <c r="TCT40" s="66"/>
      <c r="TCU40" s="66"/>
      <c r="TCV40" s="66"/>
      <c r="TCW40" s="66"/>
      <c r="TCX40" s="66"/>
      <c r="TCY40" s="66"/>
      <c r="TCZ40" s="66"/>
      <c r="TDA40" s="66"/>
      <c r="TDB40" s="66"/>
      <c r="TDC40" s="66"/>
      <c r="TDD40" s="66"/>
      <c r="TDE40" s="66"/>
      <c r="TDF40" s="66"/>
      <c r="TDG40" s="66"/>
      <c r="TDH40" s="66"/>
      <c r="TDI40" s="66"/>
      <c r="TDJ40" s="66"/>
      <c r="TDK40" s="66"/>
      <c r="TDL40" s="66"/>
      <c r="TDM40" s="66"/>
      <c r="TDN40" s="66"/>
      <c r="TDO40" s="66"/>
      <c r="TDP40" s="66"/>
      <c r="TDQ40" s="66"/>
      <c r="TDR40" s="66"/>
      <c r="TDS40" s="66"/>
      <c r="TDT40" s="66"/>
      <c r="TDU40" s="66"/>
      <c r="TDV40" s="66"/>
      <c r="TDW40" s="66"/>
      <c r="TDX40" s="66"/>
      <c r="TDY40" s="66"/>
      <c r="TDZ40" s="66"/>
      <c r="TEA40" s="66"/>
      <c r="TEB40" s="66"/>
      <c r="TEC40" s="66"/>
      <c r="TED40" s="66"/>
      <c r="TEE40" s="66"/>
      <c r="TEF40" s="66"/>
      <c r="TEG40" s="66"/>
      <c r="TEH40" s="66"/>
      <c r="TEI40" s="66"/>
      <c r="TEJ40" s="66"/>
      <c r="TEK40" s="66"/>
      <c r="TEL40" s="66"/>
      <c r="TEM40" s="66"/>
      <c r="TEN40" s="66"/>
      <c r="TEO40" s="66"/>
      <c r="TEP40" s="66"/>
      <c r="TEQ40" s="66"/>
      <c r="TER40" s="66"/>
      <c r="TES40" s="66"/>
      <c r="TET40" s="66"/>
      <c r="TEU40" s="66"/>
      <c r="TEV40" s="66"/>
      <c r="TEW40" s="66"/>
      <c r="TEX40" s="66"/>
      <c r="TEY40" s="66"/>
      <c r="TEZ40" s="66"/>
      <c r="TFA40" s="66"/>
      <c r="TFB40" s="66"/>
      <c r="TFC40" s="66"/>
      <c r="TFD40" s="66"/>
      <c r="TFE40" s="66"/>
      <c r="TFF40" s="66"/>
      <c r="TFG40" s="66"/>
      <c r="TFH40" s="66"/>
      <c r="TFI40" s="66"/>
      <c r="TFJ40" s="66"/>
      <c r="TFK40" s="66"/>
      <c r="TFL40" s="66"/>
      <c r="TFM40" s="66"/>
      <c r="TFN40" s="66"/>
      <c r="TFO40" s="66"/>
      <c r="TFP40" s="66"/>
      <c r="TFQ40" s="66"/>
      <c r="TFR40" s="66"/>
      <c r="TFS40" s="66"/>
      <c r="TFT40" s="66"/>
      <c r="TFU40" s="66"/>
      <c r="TFV40" s="66"/>
      <c r="TFW40" s="66"/>
      <c r="TFX40" s="66"/>
      <c r="TFY40" s="66"/>
      <c r="TFZ40" s="66"/>
      <c r="TGA40" s="66"/>
      <c r="TGB40" s="66"/>
      <c r="TGC40" s="66"/>
      <c r="TGD40" s="66"/>
      <c r="TGE40" s="66"/>
      <c r="TGF40" s="66"/>
      <c r="TGG40" s="66"/>
      <c r="TGH40" s="66"/>
      <c r="TGI40" s="66"/>
      <c r="TGJ40" s="66"/>
      <c r="TGK40" s="66"/>
      <c r="TGL40" s="66"/>
      <c r="TGM40" s="66"/>
      <c r="TGN40" s="66"/>
      <c r="TGO40" s="66"/>
      <c r="TGP40" s="66"/>
      <c r="TGQ40" s="66"/>
      <c r="TGR40" s="66"/>
      <c r="TGS40" s="66"/>
      <c r="TGT40" s="66"/>
      <c r="TGU40" s="66"/>
      <c r="TGV40" s="66"/>
      <c r="TGW40" s="66"/>
      <c r="TGX40" s="66"/>
      <c r="TGY40" s="66"/>
      <c r="TGZ40" s="66"/>
      <c r="THA40" s="66"/>
      <c r="THB40" s="66"/>
      <c r="THC40" s="66"/>
      <c r="THD40" s="66"/>
      <c r="THE40" s="66"/>
      <c r="THF40" s="66"/>
      <c r="THG40" s="66"/>
      <c r="THH40" s="66"/>
      <c r="THI40" s="66"/>
      <c r="THJ40" s="66"/>
      <c r="THK40" s="66"/>
      <c r="THL40" s="66"/>
      <c r="THM40" s="66"/>
      <c r="THN40" s="66"/>
      <c r="THO40" s="66"/>
      <c r="THP40" s="66"/>
      <c r="THQ40" s="66"/>
      <c r="THR40" s="66"/>
      <c r="THS40" s="66"/>
      <c r="THT40" s="66"/>
      <c r="THU40" s="66"/>
      <c r="THV40" s="66"/>
      <c r="THW40" s="66"/>
      <c r="THX40" s="66"/>
      <c r="THY40" s="66"/>
      <c r="THZ40" s="66"/>
      <c r="TIA40" s="66"/>
      <c r="TIB40" s="66"/>
      <c r="TIC40" s="66"/>
      <c r="TID40" s="66"/>
      <c r="TIE40" s="66"/>
      <c r="TIF40" s="66"/>
      <c r="TIG40" s="66"/>
      <c r="TIH40" s="66"/>
      <c r="TII40" s="66"/>
      <c r="TIJ40" s="66"/>
      <c r="TIK40" s="66"/>
      <c r="TIL40" s="66"/>
      <c r="TIM40" s="66"/>
      <c r="TIN40" s="66"/>
      <c r="TIO40" s="66"/>
      <c r="TIP40" s="66"/>
      <c r="TIQ40" s="66"/>
      <c r="TIR40" s="66"/>
      <c r="TIS40" s="66"/>
      <c r="TIT40" s="66"/>
      <c r="TIU40" s="66"/>
      <c r="TIV40" s="66"/>
      <c r="TIW40" s="66"/>
      <c r="TIX40" s="66"/>
      <c r="TIY40" s="66"/>
      <c r="TIZ40" s="66"/>
      <c r="TJA40" s="66"/>
      <c r="TJB40" s="66"/>
      <c r="TJC40" s="66"/>
      <c r="TJD40" s="66"/>
      <c r="TJE40" s="66"/>
      <c r="TJF40" s="66"/>
      <c r="TJG40" s="66"/>
      <c r="TJH40" s="66"/>
      <c r="TJI40" s="66"/>
      <c r="TJJ40" s="66"/>
      <c r="TJK40" s="66"/>
      <c r="TJL40" s="66"/>
      <c r="TJM40" s="66"/>
      <c r="TJN40" s="66"/>
      <c r="TJO40" s="66"/>
      <c r="TJP40" s="66"/>
      <c r="TJQ40" s="66"/>
      <c r="TJR40" s="66"/>
      <c r="TJS40" s="66"/>
      <c r="TJT40" s="66"/>
      <c r="TJU40" s="66"/>
      <c r="TJV40" s="66"/>
      <c r="TJW40" s="66"/>
      <c r="TJX40" s="66"/>
      <c r="TJY40" s="66"/>
      <c r="TJZ40" s="66"/>
      <c r="TKA40" s="66"/>
      <c r="TKB40" s="66"/>
      <c r="TKC40" s="66"/>
      <c r="TKD40" s="66"/>
      <c r="TKE40" s="66"/>
      <c r="TKF40" s="66"/>
      <c r="TKG40" s="66"/>
      <c r="TKH40" s="66"/>
      <c r="TKI40" s="66"/>
      <c r="TKJ40" s="66"/>
      <c r="TKK40" s="66"/>
      <c r="TKL40" s="66"/>
      <c r="TKM40" s="66"/>
      <c r="TKN40" s="66"/>
      <c r="TKO40" s="66"/>
      <c r="TKP40" s="66"/>
      <c r="TKQ40" s="66"/>
      <c r="TKR40" s="66"/>
      <c r="TKS40" s="66"/>
      <c r="TKT40" s="66"/>
      <c r="TKU40" s="66"/>
      <c r="TKV40" s="66"/>
      <c r="TKW40" s="66"/>
      <c r="TKX40" s="66"/>
      <c r="TKY40" s="66"/>
      <c r="TKZ40" s="66"/>
      <c r="TLA40" s="66"/>
      <c r="TLB40" s="66"/>
      <c r="TLC40" s="66"/>
      <c r="TLD40" s="66"/>
      <c r="TLE40" s="66"/>
      <c r="TLF40" s="66"/>
      <c r="TLG40" s="66"/>
      <c r="TLH40" s="66"/>
      <c r="TLI40" s="66"/>
      <c r="TLJ40" s="66"/>
      <c r="TLK40" s="66"/>
      <c r="TLL40" s="66"/>
      <c r="TLM40" s="66"/>
      <c r="TLN40" s="66"/>
      <c r="TLO40" s="66"/>
      <c r="TLP40" s="66"/>
      <c r="TLQ40" s="66"/>
      <c r="TLR40" s="66"/>
      <c r="TLS40" s="66"/>
      <c r="TLT40" s="66"/>
      <c r="TLU40" s="66"/>
      <c r="TLV40" s="66"/>
      <c r="TLW40" s="66"/>
      <c r="TLX40" s="66"/>
      <c r="TLY40" s="66"/>
      <c r="TLZ40" s="66"/>
      <c r="TMA40" s="66"/>
      <c r="TMB40" s="66"/>
      <c r="TMC40" s="66"/>
      <c r="TMD40" s="66"/>
      <c r="TME40" s="66"/>
      <c r="TMF40" s="66"/>
      <c r="TMG40" s="66"/>
      <c r="TMH40" s="66"/>
      <c r="TMI40" s="66"/>
      <c r="TMJ40" s="66"/>
      <c r="TMK40" s="66"/>
      <c r="TML40" s="66"/>
      <c r="TMM40" s="66"/>
      <c r="TMN40" s="66"/>
      <c r="TMO40" s="66"/>
      <c r="TMP40" s="66"/>
      <c r="TMQ40" s="66"/>
      <c r="TMR40" s="66"/>
      <c r="TMS40" s="66"/>
      <c r="TMT40" s="66"/>
      <c r="TMU40" s="66"/>
      <c r="TMV40" s="66"/>
      <c r="TMW40" s="66"/>
      <c r="TMX40" s="66"/>
      <c r="TMY40" s="66"/>
      <c r="TMZ40" s="66"/>
      <c r="TNA40" s="66"/>
      <c r="TNB40" s="66"/>
      <c r="TNC40" s="66"/>
      <c r="TND40" s="66"/>
      <c r="TNE40" s="66"/>
      <c r="TNF40" s="66"/>
      <c r="TNG40" s="66"/>
      <c r="TNH40" s="66"/>
      <c r="TNI40" s="66"/>
      <c r="TNJ40" s="66"/>
      <c r="TNK40" s="66"/>
      <c r="TNL40" s="66"/>
      <c r="TNM40" s="66"/>
      <c r="TNN40" s="66"/>
      <c r="TNO40" s="66"/>
      <c r="TNP40" s="66"/>
      <c r="TNQ40" s="66"/>
      <c r="TNR40" s="66"/>
      <c r="TNS40" s="66"/>
      <c r="TNT40" s="66"/>
      <c r="TNU40" s="66"/>
      <c r="TNV40" s="66"/>
      <c r="TNW40" s="66"/>
      <c r="TNX40" s="66"/>
      <c r="TNY40" s="66"/>
      <c r="TNZ40" s="66"/>
      <c r="TOA40" s="66"/>
      <c r="TOB40" s="66"/>
      <c r="TOC40" s="66"/>
      <c r="TOD40" s="66"/>
      <c r="TOE40" s="66"/>
      <c r="TOF40" s="66"/>
      <c r="TOG40" s="66"/>
      <c r="TOH40" s="66"/>
      <c r="TOI40" s="66"/>
      <c r="TOJ40" s="66"/>
      <c r="TOK40" s="66"/>
      <c r="TOL40" s="66"/>
      <c r="TOM40" s="66"/>
      <c r="TON40" s="66"/>
      <c r="TOO40" s="66"/>
      <c r="TOP40" s="66"/>
      <c r="TOQ40" s="66"/>
      <c r="TOR40" s="66"/>
      <c r="TOS40" s="66"/>
      <c r="TOT40" s="66"/>
      <c r="TOU40" s="66"/>
      <c r="TOV40" s="66"/>
      <c r="TOW40" s="66"/>
      <c r="TOX40" s="66"/>
      <c r="TOY40" s="66"/>
      <c r="TOZ40" s="66"/>
      <c r="TPA40" s="66"/>
      <c r="TPB40" s="66"/>
      <c r="TPC40" s="66"/>
      <c r="TPD40" s="66"/>
      <c r="TPE40" s="66"/>
      <c r="TPF40" s="66"/>
      <c r="TPG40" s="66"/>
      <c r="TPH40" s="66"/>
      <c r="TPI40" s="66"/>
      <c r="TPJ40" s="66"/>
      <c r="TPK40" s="66"/>
      <c r="TPL40" s="66"/>
      <c r="TPM40" s="66"/>
      <c r="TPN40" s="66"/>
      <c r="TPO40" s="66"/>
      <c r="TPP40" s="66"/>
      <c r="TPQ40" s="66"/>
      <c r="TPR40" s="66"/>
      <c r="TPS40" s="66"/>
      <c r="TPT40" s="66"/>
      <c r="TPU40" s="66"/>
      <c r="TPV40" s="66"/>
      <c r="TPW40" s="66"/>
      <c r="TPX40" s="66"/>
      <c r="TPY40" s="66"/>
      <c r="TPZ40" s="66"/>
      <c r="TQA40" s="66"/>
      <c r="TQB40" s="66"/>
      <c r="TQC40" s="66"/>
      <c r="TQD40" s="66"/>
      <c r="TQE40" s="66"/>
      <c r="TQF40" s="66"/>
      <c r="TQG40" s="66"/>
      <c r="TQH40" s="66"/>
      <c r="TQI40" s="66"/>
      <c r="TQJ40" s="66"/>
      <c r="TQK40" s="66"/>
      <c r="TQL40" s="66"/>
      <c r="TQM40" s="66"/>
      <c r="TQN40" s="66"/>
      <c r="TQO40" s="66"/>
      <c r="TQP40" s="66"/>
      <c r="TQQ40" s="66"/>
      <c r="TQR40" s="66"/>
      <c r="TQS40" s="66"/>
      <c r="TQT40" s="66"/>
      <c r="TQU40" s="66"/>
      <c r="TQV40" s="66"/>
      <c r="TQW40" s="66"/>
      <c r="TQX40" s="66"/>
      <c r="TQY40" s="66"/>
      <c r="TQZ40" s="66"/>
      <c r="TRA40" s="66"/>
      <c r="TRB40" s="66"/>
      <c r="TRC40" s="66"/>
      <c r="TRD40" s="66"/>
      <c r="TRE40" s="66"/>
      <c r="TRF40" s="66"/>
      <c r="TRG40" s="66"/>
      <c r="TRH40" s="66"/>
      <c r="TRI40" s="66"/>
      <c r="TRJ40" s="66"/>
      <c r="TRK40" s="66"/>
      <c r="TRL40" s="66"/>
      <c r="TRM40" s="66"/>
      <c r="TRN40" s="66"/>
      <c r="TRO40" s="66"/>
      <c r="TRP40" s="66"/>
      <c r="TRQ40" s="66"/>
      <c r="TRR40" s="66"/>
      <c r="TRS40" s="66"/>
      <c r="TRT40" s="66"/>
      <c r="TRU40" s="66"/>
      <c r="TRV40" s="66"/>
      <c r="TRW40" s="66"/>
      <c r="TRX40" s="66"/>
      <c r="TRY40" s="66"/>
      <c r="TRZ40" s="66"/>
      <c r="TSA40" s="66"/>
      <c r="TSB40" s="66"/>
      <c r="TSC40" s="66"/>
      <c r="TSD40" s="66"/>
      <c r="TSE40" s="66"/>
      <c r="TSF40" s="66"/>
      <c r="TSG40" s="66"/>
      <c r="TSH40" s="66"/>
      <c r="TSI40" s="66"/>
      <c r="TSJ40" s="66"/>
      <c r="TSK40" s="66"/>
      <c r="TSL40" s="66"/>
      <c r="TSM40" s="66"/>
      <c r="TSN40" s="66"/>
      <c r="TSO40" s="66"/>
      <c r="TSP40" s="66"/>
      <c r="TSQ40" s="66"/>
      <c r="TSR40" s="66"/>
      <c r="TSS40" s="66"/>
      <c r="TST40" s="66"/>
      <c r="TSU40" s="66"/>
      <c r="TSV40" s="66"/>
      <c r="TSW40" s="66"/>
      <c r="TSX40" s="66"/>
      <c r="TSY40" s="66"/>
      <c r="TSZ40" s="66"/>
      <c r="TTA40" s="66"/>
      <c r="TTB40" s="66"/>
      <c r="TTC40" s="66"/>
      <c r="TTD40" s="66"/>
      <c r="TTE40" s="66"/>
      <c r="TTF40" s="66"/>
      <c r="TTG40" s="66"/>
      <c r="TTH40" s="66"/>
      <c r="TTI40" s="66"/>
      <c r="TTJ40" s="66"/>
      <c r="TTK40" s="66"/>
      <c r="TTL40" s="66"/>
      <c r="TTM40" s="66"/>
      <c r="TTN40" s="66"/>
      <c r="TTO40" s="66"/>
      <c r="TTP40" s="66"/>
      <c r="TTQ40" s="66"/>
      <c r="TTR40" s="66"/>
      <c r="TTS40" s="66"/>
      <c r="TTT40" s="66"/>
      <c r="TTU40" s="66"/>
      <c r="TTV40" s="66"/>
      <c r="TTW40" s="66"/>
      <c r="TTX40" s="66"/>
      <c r="TTY40" s="66"/>
      <c r="TTZ40" s="66"/>
      <c r="TUA40" s="66"/>
      <c r="TUB40" s="66"/>
      <c r="TUC40" s="66"/>
      <c r="TUD40" s="66"/>
      <c r="TUE40" s="66"/>
      <c r="TUF40" s="66"/>
      <c r="TUG40" s="66"/>
      <c r="TUH40" s="66"/>
      <c r="TUI40" s="66"/>
      <c r="TUJ40" s="66"/>
      <c r="TUK40" s="66"/>
      <c r="TUL40" s="66"/>
      <c r="TUM40" s="66"/>
      <c r="TUN40" s="66"/>
      <c r="TUO40" s="66"/>
      <c r="TUP40" s="66"/>
      <c r="TUQ40" s="66"/>
      <c r="TUR40" s="66"/>
      <c r="TUS40" s="66"/>
      <c r="TUT40" s="66"/>
      <c r="TUU40" s="66"/>
      <c r="TUV40" s="66"/>
      <c r="TUW40" s="66"/>
      <c r="TUX40" s="66"/>
      <c r="TUY40" s="66"/>
      <c r="TUZ40" s="66"/>
      <c r="TVA40" s="66"/>
      <c r="TVB40" s="66"/>
      <c r="TVC40" s="66"/>
      <c r="TVD40" s="66"/>
      <c r="TVE40" s="66"/>
      <c r="TVF40" s="66"/>
      <c r="TVG40" s="66"/>
      <c r="TVH40" s="66"/>
      <c r="TVI40" s="66"/>
      <c r="TVJ40" s="66"/>
      <c r="TVK40" s="66"/>
      <c r="TVL40" s="66"/>
      <c r="TVM40" s="66"/>
      <c r="TVN40" s="66"/>
      <c r="TVO40" s="66"/>
      <c r="TVP40" s="66"/>
      <c r="TVQ40" s="66"/>
      <c r="TVR40" s="66"/>
      <c r="TVS40" s="66"/>
      <c r="TVT40" s="66"/>
      <c r="TVU40" s="66"/>
      <c r="TVV40" s="66"/>
      <c r="TVW40" s="66"/>
      <c r="TVX40" s="66"/>
      <c r="TVY40" s="66"/>
      <c r="TVZ40" s="66"/>
      <c r="TWA40" s="66"/>
      <c r="TWB40" s="66"/>
      <c r="TWC40" s="66"/>
      <c r="TWD40" s="66"/>
      <c r="TWE40" s="66"/>
      <c r="TWF40" s="66"/>
      <c r="TWG40" s="66"/>
      <c r="TWH40" s="66"/>
      <c r="TWI40" s="66"/>
      <c r="TWJ40" s="66"/>
      <c r="TWK40" s="66"/>
      <c r="TWL40" s="66"/>
      <c r="TWM40" s="66"/>
      <c r="TWN40" s="66"/>
      <c r="TWO40" s="66"/>
      <c r="TWP40" s="66"/>
      <c r="TWQ40" s="66"/>
      <c r="TWR40" s="66"/>
      <c r="TWS40" s="66"/>
      <c r="TWT40" s="66"/>
      <c r="TWU40" s="66"/>
      <c r="TWV40" s="66"/>
      <c r="TWW40" s="66"/>
      <c r="TWX40" s="66"/>
      <c r="TWY40" s="66"/>
      <c r="TWZ40" s="66"/>
      <c r="TXA40" s="66"/>
      <c r="TXB40" s="66"/>
      <c r="TXC40" s="66"/>
      <c r="TXD40" s="66"/>
      <c r="TXE40" s="66"/>
      <c r="TXF40" s="66"/>
      <c r="TXG40" s="66"/>
      <c r="TXH40" s="66"/>
      <c r="TXI40" s="66"/>
      <c r="TXJ40" s="66"/>
      <c r="TXK40" s="66"/>
      <c r="TXL40" s="66"/>
      <c r="TXM40" s="66"/>
      <c r="TXN40" s="66"/>
      <c r="TXO40" s="66"/>
      <c r="TXP40" s="66"/>
      <c r="TXQ40" s="66"/>
      <c r="TXR40" s="66"/>
      <c r="TXS40" s="66"/>
      <c r="TXT40" s="66"/>
      <c r="TXU40" s="66"/>
      <c r="TXV40" s="66"/>
      <c r="TXW40" s="66"/>
      <c r="TXX40" s="66"/>
      <c r="TXY40" s="66"/>
      <c r="TXZ40" s="66"/>
      <c r="TYA40" s="66"/>
      <c r="TYB40" s="66"/>
      <c r="TYC40" s="66"/>
      <c r="TYD40" s="66"/>
      <c r="TYE40" s="66"/>
      <c r="TYF40" s="66"/>
      <c r="TYG40" s="66"/>
      <c r="TYH40" s="66"/>
      <c r="TYI40" s="66"/>
      <c r="TYJ40" s="66"/>
      <c r="TYK40" s="66"/>
      <c r="TYL40" s="66"/>
      <c r="TYM40" s="66"/>
      <c r="TYN40" s="66"/>
      <c r="TYO40" s="66"/>
      <c r="TYP40" s="66"/>
      <c r="TYQ40" s="66"/>
      <c r="TYR40" s="66"/>
      <c r="TYS40" s="66"/>
      <c r="TYT40" s="66"/>
      <c r="TYU40" s="66"/>
      <c r="TYV40" s="66"/>
      <c r="TYW40" s="66"/>
      <c r="TYX40" s="66"/>
      <c r="TYY40" s="66"/>
      <c r="TYZ40" s="66"/>
      <c r="TZA40" s="66"/>
      <c r="TZB40" s="66"/>
      <c r="TZC40" s="66"/>
      <c r="TZD40" s="66"/>
      <c r="TZE40" s="66"/>
      <c r="TZF40" s="66"/>
      <c r="TZG40" s="66"/>
      <c r="TZH40" s="66"/>
      <c r="TZI40" s="66"/>
      <c r="TZJ40" s="66"/>
      <c r="TZK40" s="66"/>
      <c r="TZL40" s="66"/>
      <c r="TZM40" s="66"/>
      <c r="TZN40" s="66"/>
      <c r="TZO40" s="66"/>
      <c r="TZP40" s="66"/>
      <c r="TZQ40" s="66"/>
      <c r="TZR40" s="66"/>
      <c r="TZS40" s="66"/>
      <c r="TZT40" s="66"/>
      <c r="TZU40" s="66"/>
      <c r="TZV40" s="66"/>
      <c r="TZW40" s="66"/>
      <c r="TZX40" s="66"/>
      <c r="TZY40" s="66"/>
      <c r="TZZ40" s="66"/>
      <c r="UAA40" s="66"/>
      <c r="UAB40" s="66"/>
      <c r="UAC40" s="66"/>
      <c r="UAD40" s="66"/>
      <c r="UAE40" s="66"/>
      <c r="UAF40" s="66"/>
      <c r="UAG40" s="66"/>
      <c r="UAH40" s="66"/>
      <c r="UAI40" s="66"/>
      <c r="UAJ40" s="66"/>
      <c r="UAK40" s="66"/>
      <c r="UAL40" s="66"/>
      <c r="UAM40" s="66"/>
      <c r="UAN40" s="66"/>
      <c r="UAO40" s="66"/>
      <c r="UAP40" s="66"/>
      <c r="UAQ40" s="66"/>
      <c r="UAR40" s="66"/>
      <c r="UAS40" s="66"/>
      <c r="UAT40" s="66"/>
      <c r="UAU40" s="66"/>
      <c r="UAV40" s="66"/>
      <c r="UAW40" s="66"/>
      <c r="UAX40" s="66"/>
      <c r="UAY40" s="66"/>
      <c r="UAZ40" s="66"/>
      <c r="UBA40" s="66"/>
      <c r="UBB40" s="66"/>
      <c r="UBC40" s="66"/>
      <c r="UBD40" s="66"/>
      <c r="UBE40" s="66"/>
      <c r="UBF40" s="66"/>
      <c r="UBG40" s="66"/>
      <c r="UBH40" s="66"/>
      <c r="UBI40" s="66"/>
      <c r="UBJ40" s="66"/>
      <c r="UBK40" s="66"/>
      <c r="UBL40" s="66"/>
      <c r="UBM40" s="66"/>
      <c r="UBN40" s="66"/>
      <c r="UBO40" s="66"/>
      <c r="UBP40" s="66"/>
      <c r="UBQ40" s="66"/>
      <c r="UBR40" s="66"/>
      <c r="UBS40" s="66"/>
      <c r="UBT40" s="66"/>
      <c r="UBU40" s="66"/>
      <c r="UBV40" s="66"/>
      <c r="UBW40" s="66"/>
      <c r="UBX40" s="66"/>
      <c r="UBY40" s="66"/>
      <c r="UBZ40" s="66"/>
      <c r="UCA40" s="66"/>
      <c r="UCB40" s="66"/>
      <c r="UCC40" s="66"/>
      <c r="UCD40" s="66"/>
      <c r="UCE40" s="66"/>
      <c r="UCF40" s="66"/>
      <c r="UCG40" s="66"/>
      <c r="UCH40" s="66"/>
      <c r="UCI40" s="66"/>
      <c r="UCJ40" s="66"/>
      <c r="UCK40" s="66"/>
      <c r="UCL40" s="66"/>
      <c r="UCM40" s="66"/>
      <c r="UCN40" s="66"/>
      <c r="UCO40" s="66"/>
      <c r="UCP40" s="66"/>
      <c r="UCQ40" s="66"/>
      <c r="UCR40" s="66"/>
      <c r="UCS40" s="66"/>
      <c r="UCT40" s="66"/>
      <c r="UCU40" s="66"/>
      <c r="UCV40" s="66"/>
      <c r="UCW40" s="66"/>
      <c r="UCX40" s="66"/>
      <c r="UCY40" s="66"/>
      <c r="UCZ40" s="66"/>
      <c r="UDA40" s="66"/>
      <c r="UDB40" s="66"/>
      <c r="UDC40" s="66"/>
      <c r="UDD40" s="66"/>
      <c r="UDE40" s="66"/>
      <c r="UDF40" s="66"/>
      <c r="UDG40" s="66"/>
      <c r="UDH40" s="66"/>
      <c r="UDI40" s="66"/>
      <c r="UDJ40" s="66"/>
      <c r="UDK40" s="66"/>
      <c r="UDL40" s="66"/>
      <c r="UDM40" s="66"/>
      <c r="UDN40" s="66"/>
      <c r="UDO40" s="66"/>
      <c r="UDP40" s="66"/>
      <c r="UDQ40" s="66"/>
      <c r="UDR40" s="66"/>
      <c r="UDS40" s="66"/>
      <c r="UDT40" s="66"/>
      <c r="UDU40" s="66"/>
      <c r="UDV40" s="66"/>
      <c r="UDW40" s="66"/>
      <c r="UDX40" s="66"/>
      <c r="UDY40" s="66"/>
      <c r="UDZ40" s="66"/>
      <c r="UEA40" s="66"/>
      <c r="UEB40" s="66"/>
      <c r="UEC40" s="66"/>
      <c r="UED40" s="66"/>
      <c r="UEE40" s="66"/>
      <c r="UEF40" s="66"/>
      <c r="UEG40" s="66"/>
      <c r="UEH40" s="66"/>
      <c r="UEI40" s="66"/>
      <c r="UEJ40" s="66"/>
      <c r="UEK40" s="66"/>
      <c r="UEL40" s="66"/>
      <c r="UEM40" s="66"/>
      <c r="UEN40" s="66"/>
      <c r="UEO40" s="66"/>
      <c r="UEP40" s="66"/>
      <c r="UEQ40" s="66"/>
      <c r="UER40" s="66"/>
      <c r="UES40" s="66"/>
      <c r="UET40" s="66"/>
      <c r="UEU40" s="66"/>
      <c r="UEV40" s="66"/>
      <c r="UEW40" s="66"/>
      <c r="UEX40" s="66"/>
      <c r="UEY40" s="66"/>
      <c r="UEZ40" s="66"/>
      <c r="UFA40" s="66"/>
      <c r="UFB40" s="66"/>
      <c r="UFC40" s="66"/>
      <c r="UFD40" s="66"/>
      <c r="UFE40" s="66"/>
      <c r="UFF40" s="66"/>
      <c r="UFG40" s="66"/>
      <c r="UFH40" s="66"/>
      <c r="UFI40" s="66"/>
      <c r="UFJ40" s="66"/>
      <c r="UFK40" s="66"/>
      <c r="UFL40" s="66"/>
      <c r="UFM40" s="66"/>
      <c r="UFN40" s="66"/>
      <c r="UFO40" s="66"/>
      <c r="UFP40" s="66"/>
      <c r="UFQ40" s="66"/>
      <c r="UFR40" s="66"/>
      <c r="UFS40" s="66"/>
      <c r="UFT40" s="66"/>
      <c r="UFU40" s="66"/>
      <c r="UFV40" s="66"/>
      <c r="UFW40" s="66"/>
      <c r="UFX40" s="66"/>
      <c r="UFY40" s="66"/>
      <c r="UFZ40" s="66"/>
      <c r="UGA40" s="66"/>
      <c r="UGB40" s="66"/>
      <c r="UGC40" s="66"/>
      <c r="UGD40" s="66"/>
      <c r="UGE40" s="66"/>
      <c r="UGF40" s="66"/>
      <c r="UGG40" s="66"/>
      <c r="UGH40" s="66"/>
      <c r="UGI40" s="66"/>
      <c r="UGJ40" s="66"/>
      <c r="UGK40" s="66"/>
      <c r="UGL40" s="66"/>
      <c r="UGM40" s="66"/>
      <c r="UGN40" s="66"/>
      <c r="UGO40" s="66"/>
      <c r="UGP40" s="66"/>
      <c r="UGQ40" s="66"/>
      <c r="UGR40" s="66"/>
      <c r="UGS40" s="66"/>
      <c r="UGT40" s="66"/>
      <c r="UGU40" s="66"/>
      <c r="UGV40" s="66"/>
      <c r="UGW40" s="66"/>
      <c r="UGX40" s="66"/>
      <c r="UGY40" s="66"/>
      <c r="UGZ40" s="66"/>
      <c r="UHA40" s="66"/>
      <c r="UHB40" s="66"/>
      <c r="UHC40" s="66"/>
      <c r="UHD40" s="66"/>
      <c r="UHE40" s="66"/>
      <c r="UHF40" s="66"/>
      <c r="UHG40" s="66"/>
      <c r="UHH40" s="66"/>
      <c r="UHI40" s="66"/>
      <c r="UHJ40" s="66"/>
      <c r="UHK40" s="66"/>
      <c r="UHL40" s="66"/>
      <c r="UHM40" s="66"/>
      <c r="UHN40" s="66"/>
      <c r="UHO40" s="66"/>
      <c r="UHP40" s="66"/>
      <c r="UHQ40" s="66"/>
      <c r="UHR40" s="66"/>
      <c r="UHS40" s="66"/>
      <c r="UHT40" s="66"/>
      <c r="UHU40" s="66"/>
      <c r="UHV40" s="66"/>
      <c r="UHW40" s="66"/>
      <c r="UHX40" s="66"/>
      <c r="UHY40" s="66"/>
      <c r="UHZ40" s="66"/>
      <c r="UIA40" s="66"/>
      <c r="UIB40" s="66"/>
      <c r="UIC40" s="66"/>
      <c r="UID40" s="66"/>
      <c r="UIE40" s="66"/>
      <c r="UIF40" s="66"/>
      <c r="UIG40" s="66"/>
      <c r="UIH40" s="66"/>
      <c r="UII40" s="66"/>
      <c r="UIJ40" s="66"/>
      <c r="UIK40" s="66"/>
      <c r="UIL40" s="66"/>
      <c r="UIM40" s="66"/>
      <c r="UIN40" s="66"/>
      <c r="UIO40" s="66"/>
      <c r="UIP40" s="66"/>
      <c r="UIQ40" s="66"/>
      <c r="UIR40" s="66"/>
      <c r="UIS40" s="66"/>
      <c r="UIT40" s="66"/>
      <c r="UIU40" s="66"/>
      <c r="UIV40" s="66"/>
      <c r="UIW40" s="66"/>
      <c r="UIX40" s="66"/>
      <c r="UIY40" s="66"/>
      <c r="UIZ40" s="66"/>
      <c r="UJA40" s="66"/>
      <c r="UJB40" s="66"/>
      <c r="UJC40" s="66"/>
      <c r="UJD40" s="66"/>
      <c r="UJE40" s="66"/>
      <c r="UJF40" s="66"/>
      <c r="UJG40" s="66"/>
      <c r="UJH40" s="66"/>
      <c r="UJI40" s="66"/>
      <c r="UJJ40" s="66"/>
      <c r="UJK40" s="66"/>
      <c r="UJL40" s="66"/>
      <c r="UJM40" s="66"/>
      <c r="UJN40" s="66"/>
      <c r="UJO40" s="66"/>
      <c r="UJP40" s="66"/>
      <c r="UJQ40" s="66"/>
      <c r="UJR40" s="66"/>
      <c r="UJS40" s="66"/>
      <c r="UJT40" s="66"/>
      <c r="UJU40" s="66"/>
      <c r="UJV40" s="66"/>
      <c r="UJW40" s="66"/>
      <c r="UJX40" s="66"/>
      <c r="UJY40" s="66"/>
      <c r="UJZ40" s="66"/>
      <c r="UKA40" s="66"/>
      <c r="UKB40" s="66"/>
      <c r="UKC40" s="66"/>
      <c r="UKD40" s="66"/>
      <c r="UKE40" s="66"/>
      <c r="UKF40" s="66"/>
      <c r="UKG40" s="66"/>
      <c r="UKH40" s="66"/>
      <c r="UKI40" s="66"/>
      <c r="UKJ40" s="66"/>
      <c r="UKK40" s="66"/>
      <c r="UKL40" s="66"/>
      <c r="UKM40" s="66"/>
      <c r="UKN40" s="66"/>
      <c r="UKO40" s="66"/>
      <c r="UKP40" s="66"/>
      <c r="UKQ40" s="66"/>
      <c r="UKR40" s="66"/>
      <c r="UKS40" s="66"/>
      <c r="UKT40" s="66"/>
      <c r="UKU40" s="66"/>
      <c r="UKV40" s="66"/>
      <c r="UKW40" s="66"/>
      <c r="UKX40" s="66"/>
      <c r="UKY40" s="66"/>
      <c r="UKZ40" s="66"/>
      <c r="ULA40" s="66"/>
      <c r="ULB40" s="66"/>
      <c r="ULC40" s="66"/>
      <c r="ULD40" s="66"/>
      <c r="ULE40" s="66"/>
      <c r="ULF40" s="66"/>
      <c r="ULG40" s="66"/>
      <c r="ULH40" s="66"/>
      <c r="ULI40" s="66"/>
      <c r="ULJ40" s="66"/>
      <c r="ULK40" s="66"/>
      <c r="ULL40" s="66"/>
      <c r="ULM40" s="66"/>
      <c r="ULN40" s="66"/>
      <c r="ULO40" s="66"/>
      <c r="ULP40" s="66"/>
      <c r="ULQ40" s="66"/>
      <c r="ULR40" s="66"/>
      <c r="ULS40" s="66"/>
      <c r="ULT40" s="66"/>
      <c r="ULU40" s="66"/>
      <c r="ULV40" s="66"/>
      <c r="ULW40" s="66"/>
      <c r="ULX40" s="66"/>
      <c r="ULY40" s="66"/>
      <c r="ULZ40" s="66"/>
      <c r="UMA40" s="66"/>
      <c r="UMB40" s="66"/>
      <c r="UMC40" s="66"/>
      <c r="UMD40" s="66"/>
      <c r="UME40" s="66"/>
      <c r="UMF40" s="66"/>
      <c r="UMG40" s="66"/>
      <c r="UMH40" s="66"/>
      <c r="UMI40" s="66"/>
      <c r="UMJ40" s="66"/>
      <c r="UMK40" s="66"/>
      <c r="UML40" s="66"/>
      <c r="UMM40" s="66"/>
      <c r="UMN40" s="66"/>
      <c r="UMO40" s="66"/>
      <c r="UMP40" s="66"/>
      <c r="UMQ40" s="66"/>
      <c r="UMR40" s="66"/>
      <c r="UMS40" s="66"/>
      <c r="UMT40" s="66"/>
      <c r="UMU40" s="66"/>
      <c r="UMV40" s="66"/>
      <c r="UMW40" s="66"/>
      <c r="UMX40" s="66"/>
      <c r="UMY40" s="66"/>
      <c r="UMZ40" s="66"/>
      <c r="UNA40" s="66"/>
      <c r="UNB40" s="66"/>
      <c r="UNC40" s="66"/>
      <c r="UND40" s="66"/>
      <c r="UNE40" s="66"/>
      <c r="UNF40" s="66"/>
      <c r="UNG40" s="66"/>
      <c r="UNH40" s="66"/>
      <c r="UNI40" s="66"/>
      <c r="UNJ40" s="66"/>
      <c r="UNK40" s="66"/>
      <c r="UNL40" s="66"/>
      <c r="UNM40" s="66"/>
      <c r="UNN40" s="66"/>
      <c r="UNO40" s="66"/>
      <c r="UNP40" s="66"/>
      <c r="UNQ40" s="66"/>
      <c r="UNR40" s="66"/>
      <c r="UNS40" s="66"/>
      <c r="UNT40" s="66"/>
      <c r="UNU40" s="66"/>
      <c r="UNV40" s="66"/>
      <c r="UNW40" s="66"/>
      <c r="UNX40" s="66"/>
      <c r="UNY40" s="66"/>
      <c r="UNZ40" s="66"/>
      <c r="UOA40" s="66"/>
      <c r="UOB40" s="66"/>
      <c r="UOC40" s="66"/>
      <c r="UOD40" s="66"/>
      <c r="UOE40" s="66"/>
      <c r="UOF40" s="66"/>
      <c r="UOG40" s="66"/>
      <c r="UOH40" s="66"/>
      <c r="UOI40" s="66"/>
      <c r="UOJ40" s="66"/>
      <c r="UOK40" s="66"/>
      <c r="UOL40" s="66"/>
      <c r="UOM40" s="66"/>
      <c r="UON40" s="66"/>
      <c r="UOO40" s="66"/>
      <c r="UOP40" s="66"/>
      <c r="UOQ40" s="66"/>
      <c r="UOR40" s="66"/>
      <c r="UOS40" s="66"/>
      <c r="UOT40" s="66"/>
      <c r="UOU40" s="66"/>
      <c r="UOV40" s="66"/>
      <c r="UOW40" s="66"/>
      <c r="UOX40" s="66"/>
      <c r="UOY40" s="66"/>
      <c r="UOZ40" s="66"/>
      <c r="UPA40" s="66"/>
      <c r="UPB40" s="66"/>
      <c r="UPC40" s="66"/>
      <c r="UPD40" s="66"/>
      <c r="UPE40" s="66"/>
      <c r="UPF40" s="66"/>
      <c r="UPG40" s="66"/>
      <c r="UPH40" s="66"/>
      <c r="UPI40" s="66"/>
      <c r="UPJ40" s="66"/>
      <c r="UPK40" s="66"/>
      <c r="UPL40" s="66"/>
      <c r="UPM40" s="66"/>
      <c r="UPN40" s="66"/>
      <c r="UPO40" s="66"/>
      <c r="UPP40" s="66"/>
      <c r="UPQ40" s="66"/>
      <c r="UPR40" s="66"/>
      <c r="UPS40" s="66"/>
      <c r="UPT40" s="66"/>
      <c r="UPU40" s="66"/>
      <c r="UPV40" s="66"/>
      <c r="UPW40" s="66"/>
      <c r="UPX40" s="66"/>
      <c r="UPY40" s="66"/>
      <c r="UPZ40" s="66"/>
      <c r="UQA40" s="66"/>
      <c r="UQB40" s="66"/>
      <c r="UQC40" s="66"/>
      <c r="UQD40" s="66"/>
      <c r="UQE40" s="66"/>
      <c r="UQF40" s="66"/>
      <c r="UQG40" s="66"/>
      <c r="UQH40" s="66"/>
      <c r="UQI40" s="66"/>
      <c r="UQJ40" s="66"/>
      <c r="UQK40" s="66"/>
      <c r="UQL40" s="66"/>
      <c r="UQM40" s="66"/>
      <c r="UQN40" s="66"/>
      <c r="UQO40" s="66"/>
      <c r="UQP40" s="66"/>
      <c r="UQQ40" s="66"/>
      <c r="UQR40" s="66"/>
      <c r="UQS40" s="66"/>
      <c r="UQT40" s="66"/>
      <c r="UQU40" s="66"/>
      <c r="UQV40" s="66"/>
      <c r="UQW40" s="66"/>
      <c r="UQX40" s="66"/>
      <c r="UQY40" s="66"/>
      <c r="UQZ40" s="66"/>
      <c r="URA40" s="66"/>
      <c r="URB40" s="66"/>
      <c r="URC40" s="66"/>
      <c r="URD40" s="66"/>
      <c r="URE40" s="66"/>
      <c r="URF40" s="66"/>
      <c r="URG40" s="66"/>
      <c r="URH40" s="66"/>
      <c r="URI40" s="66"/>
      <c r="URJ40" s="66"/>
      <c r="URK40" s="66"/>
      <c r="URL40" s="66"/>
      <c r="URM40" s="66"/>
      <c r="URN40" s="66"/>
      <c r="URO40" s="66"/>
      <c r="URP40" s="66"/>
      <c r="URQ40" s="66"/>
      <c r="URR40" s="66"/>
      <c r="URS40" s="66"/>
      <c r="URT40" s="66"/>
      <c r="URU40" s="66"/>
      <c r="URV40" s="66"/>
      <c r="URW40" s="66"/>
      <c r="URX40" s="66"/>
      <c r="URY40" s="66"/>
      <c r="URZ40" s="66"/>
      <c r="USA40" s="66"/>
      <c r="USB40" s="66"/>
      <c r="USC40" s="66"/>
      <c r="USD40" s="66"/>
      <c r="USE40" s="66"/>
      <c r="USF40" s="66"/>
      <c r="USG40" s="66"/>
      <c r="USH40" s="66"/>
      <c r="USI40" s="66"/>
      <c r="USJ40" s="66"/>
      <c r="USK40" s="66"/>
      <c r="USL40" s="66"/>
      <c r="USM40" s="66"/>
      <c r="USN40" s="66"/>
      <c r="USO40" s="66"/>
      <c r="USP40" s="66"/>
      <c r="USQ40" s="66"/>
      <c r="USR40" s="66"/>
      <c r="USS40" s="66"/>
      <c r="UST40" s="66"/>
      <c r="USU40" s="66"/>
      <c r="USV40" s="66"/>
      <c r="USW40" s="66"/>
      <c r="USX40" s="66"/>
      <c r="USY40" s="66"/>
      <c r="USZ40" s="66"/>
      <c r="UTA40" s="66"/>
      <c r="UTB40" s="66"/>
      <c r="UTC40" s="66"/>
      <c r="UTD40" s="66"/>
      <c r="UTE40" s="66"/>
      <c r="UTF40" s="66"/>
      <c r="UTG40" s="66"/>
      <c r="UTH40" s="66"/>
      <c r="UTI40" s="66"/>
      <c r="UTJ40" s="66"/>
      <c r="UTK40" s="66"/>
      <c r="UTL40" s="66"/>
      <c r="UTM40" s="66"/>
      <c r="UTN40" s="66"/>
      <c r="UTO40" s="66"/>
      <c r="UTP40" s="66"/>
      <c r="UTQ40" s="66"/>
      <c r="UTR40" s="66"/>
      <c r="UTS40" s="66"/>
      <c r="UTT40" s="66"/>
      <c r="UTU40" s="66"/>
      <c r="UTV40" s="66"/>
      <c r="UTW40" s="66"/>
      <c r="UTX40" s="66"/>
      <c r="UTY40" s="66"/>
      <c r="UTZ40" s="66"/>
      <c r="UUA40" s="66"/>
      <c r="UUB40" s="66"/>
      <c r="UUC40" s="66"/>
      <c r="UUD40" s="66"/>
      <c r="UUE40" s="66"/>
      <c r="UUF40" s="66"/>
      <c r="UUG40" s="66"/>
      <c r="UUH40" s="66"/>
      <c r="UUI40" s="66"/>
      <c r="UUJ40" s="66"/>
      <c r="UUK40" s="66"/>
      <c r="UUL40" s="66"/>
      <c r="UUM40" s="66"/>
      <c r="UUN40" s="66"/>
      <c r="UUO40" s="66"/>
      <c r="UUP40" s="66"/>
      <c r="UUQ40" s="66"/>
      <c r="UUR40" s="66"/>
      <c r="UUS40" s="66"/>
      <c r="UUT40" s="66"/>
      <c r="UUU40" s="66"/>
      <c r="UUV40" s="66"/>
      <c r="UUW40" s="66"/>
      <c r="UUX40" s="66"/>
      <c r="UUY40" s="66"/>
      <c r="UUZ40" s="66"/>
      <c r="UVA40" s="66"/>
      <c r="UVB40" s="66"/>
      <c r="UVC40" s="66"/>
      <c r="UVD40" s="66"/>
      <c r="UVE40" s="66"/>
      <c r="UVF40" s="66"/>
      <c r="UVG40" s="66"/>
      <c r="UVH40" s="66"/>
      <c r="UVI40" s="66"/>
      <c r="UVJ40" s="66"/>
      <c r="UVK40" s="66"/>
      <c r="UVL40" s="66"/>
      <c r="UVM40" s="66"/>
      <c r="UVN40" s="66"/>
      <c r="UVO40" s="66"/>
      <c r="UVP40" s="66"/>
      <c r="UVQ40" s="66"/>
      <c r="UVR40" s="66"/>
      <c r="UVS40" s="66"/>
      <c r="UVT40" s="66"/>
      <c r="UVU40" s="66"/>
      <c r="UVV40" s="66"/>
      <c r="UVW40" s="66"/>
      <c r="UVX40" s="66"/>
      <c r="UVY40" s="66"/>
      <c r="UVZ40" s="66"/>
      <c r="UWA40" s="66"/>
      <c r="UWB40" s="66"/>
      <c r="UWC40" s="66"/>
      <c r="UWD40" s="66"/>
      <c r="UWE40" s="66"/>
      <c r="UWF40" s="66"/>
      <c r="UWG40" s="66"/>
      <c r="UWH40" s="66"/>
      <c r="UWI40" s="66"/>
      <c r="UWJ40" s="66"/>
      <c r="UWK40" s="66"/>
      <c r="UWL40" s="66"/>
      <c r="UWM40" s="66"/>
      <c r="UWN40" s="66"/>
      <c r="UWO40" s="66"/>
      <c r="UWP40" s="66"/>
      <c r="UWQ40" s="66"/>
      <c r="UWR40" s="66"/>
      <c r="UWS40" s="66"/>
      <c r="UWT40" s="66"/>
      <c r="UWU40" s="66"/>
      <c r="UWV40" s="66"/>
      <c r="UWW40" s="66"/>
      <c r="UWX40" s="66"/>
      <c r="UWY40" s="66"/>
      <c r="UWZ40" s="66"/>
      <c r="UXA40" s="66"/>
      <c r="UXB40" s="66"/>
      <c r="UXC40" s="66"/>
      <c r="UXD40" s="66"/>
      <c r="UXE40" s="66"/>
      <c r="UXF40" s="66"/>
      <c r="UXG40" s="66"/>
      <c r="UXH40" s="66"/>
      <c r="UXI40" s="66"/>
      <c r="UXJ40" s="66"/>
      <c r="UXK40" s="66"/>
      <c r="UXL40" s="66"/>
      <c r="UXM40" s="66"/>
      <c r="UXN40" s="66"/>
      <c r="UXO40" s="66"/>
      <c r="UXP40" s="66"/>
      <c r="UXQ40" s="66"/>
      <c r="UXR40" s="66"/>
      <c r="UXS40" s="66"/>
      <c r="UXT40" s="66"/>
      <c r="UXU40" s="66"/>
      <c r="UXV40" s="66"/>
      <c r="UXW40" s="66"/>
      <c r="UXX40" s="66"/>
      <c r="UXY40" s="66"/>
      <c r="UXZ40" s="66"/>
      <c r="UYA40" s="66"/>
      <c r="UYB40" s="66"/>
      <c r="UYC40" s="66"/>
      <c r="UYD40" s="66"/>
      <c r="UYE40" s="66"/>
      <c r="UYF40" s="66"/>
      <c r="UYG40" s="66"/>
      <c r="UYH40" s="66"/>
      <c r="UYI40" s="66"/>
      <c r="UYJ40" s="66"/>
      <c r="UYK40" s="66"/>
      <c r="UYL40" s="66"/>
      <c r="UYM40" s="66"/>
      <c r="UYN40" s="66"/>
      <c r="UYO40" s="66"/>
      <c r="UYP40" s="66"/>
      <c r="UYQ40" s="66"/>
      <c r="UYR40" s="66"/>
      <c r="UYS40" s="66"/>
      <c r="UYT40" s="66"/>
      <c r="UYU40" s="66"/>
      <c r="UYV40" s="66"/>
      <c r="UYW40" s="66"/>
      <c r="UYX40" s="66"/>
      <c r="UYY40" s="66"/>
      <c r="UYZ40" s="66"/>
      <c r="UZA40" s="66"/>
      <c r="UZB40" s="66"/>
      <c r="UZC40" s="66"/>
      <c r="UZD40" s="66"/>
      <c r="UZE40" s="66"/>
      <c r="UZF40" s="66"/>
      <c r="UZG40" s="66"/>
      <c r="UZH40" s="66"/>
      <c r="UZI40" s="66"/>
      <c r="UZJ40" s="66"/>
      <c r="UZK40" s="66"/>
      <c r="UZL40" s="66"/>
      <c r="UZM40" s="66"/>
      <c r="UZN40" s="66"/>
      <c r="UZO40" s="66"/>
      <c r="UZP40" s="66"/>
      <c r="UZQ40" s="66"/>
      <c r="UZR40" s="66"/>
      <c r="UZS40" s="66"/>
      <c r="UZT40" s="66"/>
      <c r="UZU40" s="66"/>
      <c r="UZV40" s="66"/>
      <c r="UZW40" s="66"/>
      <c r="UZX40" s="66"/>
      <c r="UZY40" s="66"/>
      <c r="UZZ40" s="66"/>
      <c r="VAA40" s="66"/>
      <c r="VAB40" s="66"/>
      <c r="VAC40" s="66"/>
      <c r="VAD40" s="66"/>
      <c r="VAE40" s="66"/>
      <c r="VAF40" s="66"/>
      <c r="VAG40" s="66"/>
      <c r="VAH40" s="66"/>
      <c r="VAI40" s="66"/>
      <c r="VAJ40" s="66"/>
      <c r="VAK40" s="66"/>
      <c r="VAL40" s="66"/>
      <c r="VAM40" s="66"/>
      <c r="VAN40" s="66"/>
      <c r="VAO40" s="66"/>
      <c r="VAP40" s="66"/>
      <c r="VAQ40" s="66"/>
      <c r="VAR40" s="66"/>
      <c r="VAS40" s="66"/>
      <c r="VAT40" s="66"/>
      <c r="VAU40" s="66"/>
      <c r="VAV40" s="66"/>
      <c r="VAW40" s="66"/>
      <c r="VAX40" s="66"/>
      <c r="VAY40" s="66"/>
      <c r="VAZ40" s="66"/>
      <c r="VBA40" s="66"/>
      <c r="VBB40" s="66"/>
      <c r="VBC40" s="66"/>
      <c r="VBD40" s="66"/>
      <c r="VBE40" s="66"/>
      <c r="VBF40" s="66"/>
      <c r="VBG40" s="66"/>
      <c r="VBH40" s="66"/>
      <c r="VBI40" s="66"/>
      <c r="VBJ40" s="66"/>
      <c r="VBK40" s="66"/>
      <c r="VBL40" s="66"/>
      <c r="VBM40" s="66"/>
      <c r="VBN40" s="66"/>
      <c r="VBO40" s="66"/>
      <c r="VBP40" s="66"/>
      <c r="VBQ40" s="66"/>
      <c r="VBR40" s="66"/>
      <c r="VBS40" s="66"/>
      <c r="VBT40" s="66"/>
      <c r="VBU40" s="66"/>
      <c r="VBV40" s="66"/>
      <c r="VBW40" s="66"/>
      <c r="VBX40" s="66"/>
      <c r="VBY40" s="66"/>
      <c r="VBZ40" s="66"/>
      <c r="VCA40" s="66"/>
      <c r="VCB40" s="66"/>
      <c r="VCC40" s="66"/>
      <c r="VCD40" s="66"/>
      <c r="VCE40" s="66"/>
      <c r="VCF40" s="66"/>
      <c r="VCG40" s="66"/>
      <c r="VCH40" s="66"/>
      <c r="VCI40" s="66"/>
      <c r="VCJ40" s="66"/>
      <c r="VCK40" s="66"/>
      <c r="VCL40" s="66"/>
      <c r="VCM40" s="66"/>
      <c r="VCN40" s="66"/>
      <c r="VCO40" s="66"/>
      <c r="VCP40" s="66"/>
      <c r="VCQ40" s="66"/>
      <c r="VCR40" s="66"/>
      <c r="VCS40" s="66"/>
      <c r="VCT40" s="66"/>
      <c r="VCU40" s="66"/>
      <c r="VCV40" s="66"/>
      <c r="VCW40" s="66"/>
      <c r="VCX40" s="66"/>
      <c r="VCY40" s="66"/>
      <c r="VCZ40" s="66"/>
      <c r="VDA40" s="66"/>
      <c r="VDB40" s="66"/>
      <c r="VDC40" s="66"/>
      <c r="VDD40" s="66"/>
      <c r="VDE40" s="66"/>
      <c r="VDF40" s="66"/>
      <c r="VDG40" s="66"/>
      <c r="VDH40" s="66"/>
      <c r="VDI40" s="66"/>
      <c r="VDJ40" s="66"/>
      <c r="VDK40" s="66"/>
      <c r="VDL40" s="66"/>
      <c r="VDM40" s="66"/>
      <c r="VDN40" s="66"/>
      <c r="VDO40" s="66"/>
      <c r="VDP40" s="66"/>
      <c r="VDQ40" s="66"/>
      <c r="VDR40" s="66"/>
      <c r="VDS40" s="66"/>
      <c r="VDT40" s="66"/>
      <c r="VDU40" s="66"/>
      <c r="VDV40" s="66"/>
      <c r="VDW40" s="66"/>
      <c r="VDX40" s="66"/>
      <c r="VDY40" s="66"/>
      <c r="VDZ40" s="66"/>
      <c r="VEA40" s="66"/>
      <c r="VEB40" s="66"/>
      <c r="VEC40" s="66"/>
      <c r="VED40" s="66"/>
      <c r="VEE40" s="66"/>
      <c r="VEF40" s="66"/>
      <c r="VEG40" s="66"/>
      <c r="VEH40" s="66"/>
      <c r="VEI40" s="66"/>
      <c r="VEJ40" s="66"/>
      <c r="VEK40" s="66"/>
      <c r="VEL40" s="66"/>
      <c r="VEM40" s="66"/>
      <c r="VEN40" s="66"/>
      <c r="VEO40" s="66"/>
      <c r="VEP40" s="66"/>
      <c r="VEQ40" s="66"/>
      <c r="VER40" s="66"/>
      <c r="VES40" s="66"/>
      <c r="VET40" s="66"/>
      <c r="VEU40" s="66"/>
      <c r="VEV40" s="66"/>
      <c r="VEW40" s="66"/>
      <c r="VEX40" s="66"/>
      <c r="VEY40" s="66"/>
      <c r="VEZ40" s="66"/>
      <c r="VFA40" s="66"/>
      <c r="VFB40" s="66"/>
      <c r="VFC40" s="66"/>
      <c r="VFD40" s="66"/>
      <c r="VFE40" s="66"/>
      <c r="VFF40" s="66"/>
      <c r="VFG40" s="66"/>
      <c r="VFH40" s="66"/>
      <c r="VFI40" s="66"/>
      <c r="VFJ40" s="66"/>
      <c r="VFK40" s="66"/>
      <c r="VFL40" s="66"/>
      <c r="VFM40" s="66"/>
      <c r="VFN40" s="66"/>
      <c r="VFO40" s="66"/>
      <c r="VFP40" s="66"/>
      <c r="VFQ40" s="66"/>
      <c r="VFR40" s="66"/>
      <c r="VFS40" s="66"/>
      <c r="VFT40" s="66"/>
      <c r="VFU40" s="66"/>
      <c r="VFV40" s="66"/>
      <c r="VFW40" s="66"/>
      <c r="VFX40" s="66"/>
      <c r="VFY40" s="66"/>
      <c r="VFZ40" s="66"/>
      <c r="VGA40" s="66"/>
      <c r="VGB40" s="66"/>
      <c r="VGC40" s="66"/>
      <c r="VGD40" s="66"/>
      <c r="VGE40" s="66"/>
      <c r="VGF40" s="66"/>
      <c r="VGG40" s="66"/>
      <c r="VGH40" s="66"/>
      <c r="VGI40" s="66"/>
      <c r="VGJ40" s="66"/>
      <c r="VGK40" s="66"/>
      <c r="VGL40" s="66"/>
      <c r="VGM40" s="66"/>
      <c r="VGN40" s="66"/>
      <c r="VGO40" s="66"/>
      <c r="VGP40" s="66"/>
      <c r="VGQ40" s="66"/>
      <c r="VGR40" s="66"/>
      <c r="VGS40" s="66"/>
      <c r="VGT40" s="66"/>
      <c r="VGU40" s="66"/>
      <c r="VGV40" s="66"/>
      <c r="VGW40" s="66"/>
      <c r="VGX40" s="66"/>
      <c r="VGY40" s="66"/>
      <c r="VGZ40" s="66"/>
      <c r="VHA40" s="66"/>
      <c r="VHB40" s="66"/>
      <c r="VHC40" s="66"/>
      <c r="VHD40" s="66"/>
      <c r="VHE40" s="66"/>
      <c r="VHF40" s="66"/>
      <c r="VHG40" s="66"/>
      <c r="VHH40" s="66"/>
      <c r="VHI40" s="66"/>
      <c r="VHJ40" s="66"/>
      <c r="VHK40" s="66"/>
      <c r="VHL40" s="66"/>
      <c r="VHM40" s="66"/>
      <c r="VHN40" s="66"/>
      <c r="VHO40" s="66"/>
      <c r="VHP40" s="66"/>
      <c r="VHQ40" s="66"/>
      <c r="VHR40" s="66"/>
      <c r="VHS40" s="66"/>
      <c r="VHT40" s="66"/>
      <c r="VHU40" s="66"/>
      <c r="VHV40" s="66"/>
      <c r="VHW40" s="66"/>
      <c r="VHX40" s="66"/>
      <c r="VHY40" s="66"/>
      <c r="VHZ40" s="66"/>
      <c r="VIA40" s="66"/>
      <c r="VIB40" s="66"/>
      <c r="VIC40" s="66"/>
      <c r="VID40" s="66"/>
      <c r="VIE40" s="66"/>
      <c r="VIF40" s="66"/>
      <c r="VIG40" s="66"/>
      <c r="VIH40" s="66"/>
      <c r="VII40" s="66"/>
      <c r="VIJ40" s="66"/>
      <c r="VIK40" s="66"/>
      <c r="VIL40" s="66"/>
      <c r="VIM40" s="66"/>
      <c r="VIN40" s="66"/>
      <c r="VIO40" s="66"/>
      <c r="VIP40" s="66"/>
      <c r="VIQ40" s="66"/>
      <c r="VIR40" s="66"/>
      <c r="VIS40" s="66"/>
      <c r="VIT40" s="66"/>
      <c r="VIU40" s="66"/>
      <c r="VIV40" s="66"/>
      <c r="VIW40" s="66"/>
      <c r="VIX40" s="66"/>
      <c r="VIY40" s="66"/>
      <c r="VIZ40" s="66"/>
      <c r="VJA40" s="66"/>
      <c r="VJB40" s="66"/>
      <c r="VJC40" s="66"/>
      <c r="VJD40" s="66"/>
      <c r="VJE40" s="66"/>
      <c r="VJF40" s="66"/>
      <c r="VJG40" s="66"/>
      <c r="VJH40" s="66"/>
      <c r="VJI40" s="66"/>
      <c r="VJJ40" s="66"/>
      <c r="VJK40" s="66"/>
      <c r="VJL40" s="66"/>
      <c r="VJM40" s="66"/>
      <c r="VJN40" s="66"/>
      <c r="VJO40" s="66"/>
      <c r="VJP40" s="66"/>
      <c r="VJQ40" s="66"/>
      <c r="VJR40" s="66"/>
      <c r="VJS40" s="66"/>
      <c r="VJT40" s="66"/>
      <c r="VJU40" s="66"/>
      <c r="VJV40" s="66"/>
      <c r="VJW40" s="66"/>
      <c r="VJX40" s="66"/>
      <c r="VJY40" s="66"/>
      <c r="VJZ40" s="66"/>
      <c r="VKA40" s="66"/>
      <c r="VKB40" s="66"/>
      <c r="VKC40" s="66"/>
      <c r="VKD40" s="66"/>
      <c r="VKE40" s="66"/>
      <c r="VKF40" s="66"/>
      <c r="VKG40" s="66"/>
      <c r="VKH40" s="66"/>
      <c r="VKI40" s="66"/>
      <c r="VKJ40" s="66"/>
      <c r="VKK40" s="66"/>
      <c r="VKL40" s="66"/>
      <c r="VKM40" s="66"/>
      <c r="VKN40" s="66"/>
      <c r="VKO40" s="66"/>
      <c r="VKP40" s="66"/>
      <c r="VKQ40" s="66"/>
      <c r="VKR40" s="66"/>
      <c r="VKS40" s="66"/>
      <c r="VKT40" s="66"/>
      <c r="VKU40" s="66"/>
      <c r="VKV40" s="66"/>
      <c r="VKW40" s="66"/>
      <c r="VKX40" s="66"/>
      <c r="VKY40" s="66"/>
      <c r="VKZ40" s="66"/>
      <c r="VLA40" s="66"/>
      <c r="VLB40" s="66"/>
      <c r="VLC40" s="66"/>
      <c r="VLD40" s="66"/>
      <c r="VLE40" s="66"/>
      <c r="VLF40" s="66"/>
      <c r="VLG40" s="66"/>
      <c r="VLH40" s="66"/>
      <c r="VLI40" s="66"/>
      <c r="VLJ40" s="66"/>
      <c r="VLK40" s="66"/>
      <c r="VLL40" s="66"/>
      <c r="VLM40" s="66"/>
      <c r="VLN40" s="66"/>
      <c r="VLO40" s="66"/>
      <c r="VLP40" s="66"/>
      <c r="VLQ40" s="66"/>
      <c r="VLR40" s="66"/>
      <c r="VLS40" s="66"/>
      <c r="VLT40" s="66"/>
      <c r="VLU40" s="66"/>
      <c r="VLV40" s="66"/>
      <c r="VLW40" s="66"/>
      <c r="VLX40" s="66"/>
      <c r="VLY40" s="66"/>
      <c r="VLZ40" s="66"/>
      <c r="VMA40" s="66"/>
      <c r="VMB40" s="66"/>
      <c r="VMC40" s="66"/>
      <c r="VMD40" s="66"/>
      <c r="VME40" s="66"/>
      <c r="VMF40" s="66"/>
      <c r="VMG40" s="66"/>
      <c r="VMH40" s="66"/>
      <c r="VMI40" s="66"/>
      <c r="VMJ40" s="66"/>
      <c r="VMK40" s="66"/>
      <c r="VML40" s="66"/>
      <c r="VMM40" s="66"/>
      <c r="VMN40" s="66"/>
      <c r="VMO40" s="66"/>
      <c r="VMP40" s="66"/>
      <c r="VMQ40" s="66"/>
      <c r="VMR40" s="66"/>
      <c r="VMS40" s="66"/>
      <c r="VMT40" s="66"/>
      <c r="VMU40" s="66"/>
      <c r="VMV40" s="66"/>
      <c r="VMW40" s="66"/>
      <c r="VMX40" s="66"/>
      <c r="VMY40" s="66"/>
      <c r="VMZ40" s="66"/>
      <c r="VNA40" s="66"/>
      <c r="VNB40" s="66"/>
      <c r="VNC40" s="66"/>
      <c r="VND40" s="66"/>
      <c r="VNE40" s="66"/>
      <c r="VNF40" s="66"/>
      <c r="VNG40" s="66"/>
      <c r="VNH40" s="66"/>
      <c r="VNI40" s="66"/>
      <c r="VNJ40" s="66"/>
      <c r="VNK40" s="66"/>
      <c r="VNL40" s="66"/>
      <c r="VNM40" s="66"/>
      <c r="VNN40" s="66"/>
      <c r="VNO40" s="66"/>
      <c r="VNP40" s="66"/>
      <c r="VNQ40" s="66"/>
      <c r="VNR40" s="66"/>
      <c r="VNS40" s="66"/>
      <c r="VNT40" s="66"/>
      <c r="VNU40" s="66"/>
      <c r="VNV40" s="66"/>
      <c r="VNW40" s="66"/>
      <c r="VNX40" s="66"/>
      <c r="VNY40" s="66"/>
      <c r="VNZ40" s="66"/>
      <c r="VOA40" s="66"/>
      <c r="VOB40" s="66"/>
      <c r="VOC40" s="66"/>
      <c r="VOD40" s="66"/>
      <c r="VOE40" s="66"/>
      <c r="VOF40" s="66"/>
      <c r="VOG40" s="66"/>
      <c r="VOH40" s="66"/>
      <c r="VOI40" s="66"/>
      <c r="VOJ40" s="66"/>
      <c r="VOK40" s="66"/>
      <c r="VOL40" s="66"/>
      <c r="VOM40" s="66"/>
      <c r="VON40" s="66"/>
      <c r="VOO40" s="66"/>
      <c r="VOP40" s="66"/>
      <c r="VOQ40" s="66"/>
      <c r="VOR40" s="66"/>
      <c r="VOS40" s="66"/>
      <c r="VOT40" s="66"/>
      <c r="VOU40" s="66"/>
      <c r="VOV40" s="66"/>
      <c r="VOW40" s="66"/>
      <c r="VOX40" s="66"/>
      <c r="VOY40" s="66"/>
      <c r="VOZ40" s="66"/>
      <c r="VPA40" s="66"/>
      <c r="VPB40" s="66"/>
      <c r="VPC40" s="66"/>
      <c r="VPD40" s="66"/>
      <c r="VPE40" s="66"/>
      <c r="VPF40" s="66"/>
      <c r="VPG40" s="66"/>
      <c r="VPH40" s="66"/>
      <c r="VPI40" s="66"/>
      <c r="VPJ40" s="66"/>
      <c r="VPK40" s="66"/>
      <c r="VPL40" s="66"/>
      <c r="VPM40" s="66"/>
      <c r="VPN40" s="66"/>
      <c r="VPO40" s="66"/>
      <c r="VPP40" s="66"/>
      <c r="VPQ40" s="66"/>
      <c r="VPR40" s="66"/>
      <c r="VPS40" s="66"/>
      <c r="VPT40" s="66"/>
      <c r="VPU40" s="66"/>
      <c r="VPV40" s="66"/>
      <c r="VPW40" s="66"/>
      <c r="VPX40" s="66"/>
      <c r="VPY40" s="66"/>
      <c r="VPZ40" s="66"/>
      <c r="VQA40" s="66"/>
      <c r="VQB40" s="66"/>
      <c r="VQC40" s="66"/>
      <c r="VQD40" s="66"/>
      <c r="VQE40" s="66"/>
      <c r="VQF40" s="66"/>
      <c r="VQG40" s="66"/>
      <c r="VQH40" s="66"/>
      <c r="VQI40" s="66"/>
      <c r="VQJ40" s="66"/>
      <c r="VQK40" s="66"/>
      <c r="VQL40" s="66"/>
      <c r="VQM40" s="66"/>
      <c r="VQN40" s="66"/>
      <c r="VQO40" s="66"/>
      <c r="VQP40" s="66"/>
      <c r="VQQ40" s="66"/>
      <c r="VQR40" s="66"/>
      <c r="VQS40" s="66"/>
      <c r="VQT40" s="66"/>
      <c r="VQU40" s="66"/>
      <c r="VQV40" s="66"/>
      <c r="VQW40" s="66"/>
      <c r="VQX40" s="66"/>
      <c r="VQY40" s="66"/>
      <c r="VQZ40" s="66"/>
      <c r="VRA40" s="66"/>
      <c r="VRB40" s="66"/>
      <c r="VRC40" s="66"/>
      <c r="VRD40" s="66"/>
      <c r="VRE40" s="66"/>
      <c r="VRF40" s="66"/>
      <c r="VRG40" s="66"/>
      <c r="VRH40" s="66"/>
      <c r="VRI40" s="66"/>
      <c r="VRJ40" s="66"/>
      <c r="VRK40" s="66"/>
      <c r="VRL40" s="66"/>
      <c r="VRM40" s="66"/>
      <c r="VRN40" s="66"/>
      <c r="VRO40" s="66"/>
      <c r="VRP40" s="66"/>
      <c r="VRQ40" s="66"/>
      <c r="VRR40" s="66"/>
      <c r="VRS40" s="66"/>
      <c r="VRT40" s="66"/>
      <c r="VRU40" s="66"/>
      <c r="VRV40" s="66"/>
      <c r="VRW40" s="66"/>
      <c r="VRX40" s="66"/>
      <c r="VRY40" s="66"/>
      <c r="VRZ40" s="66"/>
      <c r="VSA40" s="66"/>
      <c r="VSB40" s="66"/>
      <c r="VSC40" s="66"/>
      <c r="VSD40" s="66"/>
      <c r="VSE40" s="66"/>
      <c r="VSF40" s="66"/>
      <c r="VSG40" s="66"/>
      <c r="VSH40" s="66"/>
      <c r="VSI40" s="66"/>
      <c r="VSJ40" s="66"/>
      <c r="VSK40" s="66"/>
      <c r="VSL40" s="66"/>
      <c r="VSM40" s="66"/>
      <c r="VSN40" s="66"/>
      <c r="VSO40" s="66"/>
      <c r="VSP40" s="66"/>
      <c r="VSQ40" s="66"/>
      <c r="VSR40" s="66"/>
      <c r="VSS40" s="66"/>
      <c r="VST40" s="66"/>
      <c r="VSU40" s="66"/>
      <c r="VSV40" s="66"/>
      <c r="VSW40" s="66"/>
      <c r="VSX40" s="66"/>
      <c r="VSY40" s="66"/>
      <c r="VSZ40" s="66"/>
      <c r="VTA40" s="66"/>
      <c r="VTB40" s="66"/>
      <c r="VTC40" s="66"/>
      <c r="VTD40" s="66"/>
      <c r="VTE40" s="66"/>
      <c r="VTF40" s="66"/>
      <c r="VTG40" s="66"/>
      <c r="VTH40" s="66"/>
      <c r="VTI40" s="66"/>
      <c r="VTJ40" s="66"/>
      <c r="VTK40" s="66"/>
      <c r="VTL40" s="66"/>
      <c r="VTM40" s="66"/>
      <c r="VTN40" s="66"/>
      <c r="VTO40" s="66"/>
      <c r="VTP40" s="66"/>
      <c r="VTQ40" s="66"/>
      <c r="VTR40" s="66"/>
      <c r="VTS40" s="66"/>
      <c r="VTT40" s="66"/>
      <c r="VTU40" s="66"/>
      <c r="VTV40" s="66"/>
      <c r="VTW40" s="66"/>
      <c r="VTX40" s="66"/>
      <c r="VTY40" s="66"/>
      <c r="VTZ40" s="66"/>
      <c r="VUA40" s="66"/>
      <c r="VUB40" s="66"/>
      <c r="VUC40" s="66"/>
      <c r="VUD40" s="66"/>
      <c r="VUE40" s="66"/>
      <c r="VUF40" s="66"/>
      <c r="VUG40" s="66"/>
      <c r="VUH40" s="66"/>
      <c r="VUI40" s="66"/>
      <c r="VUJ40" s="66"/>
      <c r="VUK40" s="66"/>
      <c r="VUL40" s="66"/>
      <c r="VUM40" s="66"/>
      <c r="VUN40" s="66"/>
      <c r="VUO40" s="66"/>
      <c r="VUP40" s="66"/>
      <c r="VUQ40" s="66"/>
      <c r="VUR40" s="66"/>
      <c r="VUS40" s="66"/>
      <c r="VUT40" s="66"/>
      <c r="VUU40" s="66"/>
      <c r="VUV40" s="66"/>
      <c r="VUW40" s="66"/>
      <c r="VUX40" s="66"/>
      <c r="VUY40" s="66"/>
      <c r="VUZ40" s="66"/>
      <c r="VVA40" s="66"/>
      <c r="VVB40" s="66"/>
      <c r="VVC40" s="66"/>
      <c r="VVD40" s="66"/>
      <c r="VVE40" s="66"/>
      <c r="VVF40" s="66"/>
      <c r="VVG40" s="66"/>
      <c r="VVH40" s="66"/>
      <c r="VVI40" s="66"/>
      <c r="VVJ40" s="66"/>
      <c r="VVK40" s="66"/>
      <c r="VVL40" s="66"/>
      <c r="VVM40" s="66"/>
      <c r="VVN40" s="66"/>
      <c r="VVO40" s="66"/>
      <c r="VVP40" s="66"/>
      <c r="VVQ40" s="66"/>
      <c r="VVR40" s="66"/>
      <c r="VVS40" s="66"/>
      <c r="VVT40" s="66"/>
      <c r="VVU40" s="66"/>
      <c r="VVV40" s="66"/>
      <c r="VVW40" s="66"/>
      <c r="VVX40" s="66"/>
      <c r="VVY40" s="66"/>
      <c r="VVZ40" s="66"/>
      <c r="VWA40" s="66"/>
      <c r="VWB40" s="66"/>
      <c r="VWC40" s="66"/>
      <c r="VWD40" s="66"/>
      <c r="VWE40" s="66"/>
      <c r="VWF40" s="66"/>
      <c r="VWG40" s="66"/>
      <c r="VWH40" s="66"/>
      <c r="VWI40" s="66"/>
      <c r="VWJ40" s="66"/>
      <c r="VWK40" s="66"/>
      <c r="VWL40" s="66"/>
      <c r="VWM40" s="66"/>
      <c r="VWN40" s="66"/>
      <c r="VWO40" s="66"/>
      <c r="VWP40" s="66"/>
      <c r="VWQ40" s="66"/>
      <c r="VWR40" s="66"/>
      <c r="VWS40" s="66"/>
      <c r="VWT40" s="66"/>
      <c r="VWU40" s="66"/>
      <c r="VWV40" s="66"/>
      <c r="VWW40" s="66"/>
      <c r="VWX40" s="66"/>
      <c r="VWY40" s="66"/>
      <c r="VWZ40" s="66"/>
      <c r="VXA40" s="66"/>
      <c r="VXB40" s="66"/>
      <c r="VXC40" s="66"/>
      <c r="VXD40" s="66"/>
      <c r="VXE40" s="66"/>
      <c r="VXF40" s="66"/>
      <c r="VXG40" s="66"/>
      <c r="VXH40" s="66"/>
      <c r="VXI40" s="66"/>
      <c r="VXJ40" s="66"/>
      <c r="VXK40" s="66"/>
      <c r="VXL40" s="66"/>
      <c r="VXM40" s="66"/>
      <c r="VXN40" s="66"/>
      <c r="VXO40" s="66"/>
      <c r="VXP40" s="66"/>
      <c r="VXQ40" s="66"/>
      <c r="VXR40" s="66"/>
      <c r="VXS40" s="66"/>
      <c r="VXT40" s="66"/>
      <c r="VXU40" s="66"/>
      <c r="VXV40" s="66"/>
      <c r="VXW40" s="66"/>
      <c r="VXX40" s="66"/>
      <c r="VXY40" s="66"/>
      <c r="VXZ40" s="66"/>
      <c r="VYA40" s="66"/>
      <c r="VYB40" s="66"/>
      <c r="VYC40" s="66"/>
      <c r="VYD40" s="66"/>
      <c r="VYE40" s="66"/>
      <c r="VYF40" s="66"/>
      <c r="VYG40" s="66"/>
      <c r="VYH40" s="66"/>
      <c r="VYI40" s="66"/>
      <c r="VYJ40" s="66"/>
      <c r="VYK40" s="66"/>
      <c r="VYL40" s="66"/>
      <c r="VYM40" s="66"/>
      <c r="VYN40" s="66"/>
      <c r="VYO40" s="66"/>
      <c r="VYP40" s="66"/>
      <c r="VYQ40" s="66"/>
      <c r="VYR40" s="66"/>
      <c r="VYS40" s="66"/>
      <c r="VYT40" s="66"/>
      <c r="VYU40" s="66"/>
      <c r="VYV40" s="66"/>
      <c r="VYW40" s="66"/>
      <c r="VYX40" s="66"/>
      <c r="VYY40" s="66"/>
      <c r="VYZ40" s="66"/>
      <c r="VZA40" s="66"/>
      <c r="VZB40" s="66"/>
      <c r="VZC40" s="66"/>
      <c r="VZD40" s="66"/>
      <c r="VZE40" s="66"/>
      <c r="VZF40" s="66"/>
      <c r="VZG40" s="66"/>
      <c r="VZH40" s="66"/>
      <c r="VZI40" s="66"/>
      <c r="VZJ40" s="66"/>
      <c r="VZK40" s="66"/>
      <c r="VZL40" s="66"/>
      <c r="VZM40" s="66"/>
      <c r="VZN40" s="66"/>
      <c r="VZO40" s="66"/>
      <c r="VZP40" s="66"/>
      <c r="VZQ40" s="66"/>
      <c r="VZR40" s="66"/>
      <c r="VZS40" s="66"/>
      <c r="VZT40" s="66"/>
      <c r="VZU40" s="66"/>
      <c r="VZV40" s="66"/>
      <c r="VZW40" s="66"/>
      <c r="VZX40" s="66"/>
      <c r="VZY40" s="66"/>
      <c r="VZZ40" s="66"/>
      <c r="WAA40" s="66"/>
      <c r="WAB40" s="66"/>
      <c r="WAC40" s="66"/>
      <c r="WAD40" s="66"/>
      <c r="WAE40" s="66"/>
      <c r="WAF40" s="66"/>
      <c r="WAG40" s="66"/>
      <c r="WAH40" s="66"/>
      <c r="WAI40" s="66"/>
      <c r="WAJ40" s="66"/>
      <c r="WAK40" s="66"/>
      <c r="WAL40" s="66"/>
      <c r="WAM40" s="66"/>
      <c r="WAN40" s="66"/>
      <c r="WAO40" s="66"/>
      <c r="WAP40" s="66"/>
      <c r="WAQ40" s="66"/>
      <c r="WAR40" s="66"/>
      <c r="WAS40" s="66"/>
      <c r="WAT40" s="66"/>
      <c r="WAU40" s="66"/>
      <c r="WAV40" s="66"/>
      <c r="WAW40" s="66"/>
      <c r="WAX40" s="66"/>
      <c r="WAY40" s="66"/>
      <c r="WAZ40" s="66"/>
      <c r="WBA40" s="66"/>
      <c r="WBB40" s="66"/>
      <c r="WBC40" s="66"/>
      <c r="WBD40" s="66"/>
      <c r="WBE40" s="66"/>
      <c r="WBF40" s="66"/>
      <c r="WBG40" s="66"/>
      <c r="WBH40" s="66"/>
      <c r="WBI40" s="66"/>
      <c r="WBJ40" s="66"/>
      <c r="WBK40" s="66"/>
      <c r="WBL40" s="66"/>
      <c r="WBM40" s="66"/>
      <c r="WBN40" s="66"/>
      <c r="WBO40" s="66"/>
      <c r="WBP40" s="66"/>
      <c r="WBQ40" s="66"/>
      <c r="WBR40" s="66"/>
      <c r="WBS40" s="66"/>
      <c r="WBT40" s="66"/>
      <c r="WBU40" s="66"/>
      <c r="WBV40" s="66"/>
      <c r="WBW40" s="66"/>
      <c r="WBX40" s="66"/>
      <c r="WBY40" s="66"/>
      <c r="WBZ40" s="66"/>
      <c r="WCA40" s="66"/>
      <c r="WCB40" s="66"/>
      <c r="WCC40" s="66"/>
      <c r="WCD40" s="66"/>
      <c r="WCE40" s="66"/>
      <c r="WCF40" s="66"/>
      <c r="WCG40" s="66"/>
      <c r="WCH40" s="66"/>
      <c r="WCI40" s="66"/>
      <c r="WCJ40" s="66"/>
      <c r="WCK40" s="66"/>
      <c r="WCL40" s="66"/>
      <c r="WCM40" s="66"/>
      <c r="WCN40" s="66"/>
      <c r="WCO40" s="66"/>
      <c r="WCP40" s="66"/>
      <c r="WCQ40" s="66"/>
      <c r="WCR40" s="66"/>
      <c r="WCS40" s="66"/>
      <c r="WCT40" s="66"/>
      <c r="WCU40" s="66"/>
      <c r="WCV40" s="66"/>
      <c r="WCW40" s="66"/>
      <c r="WCX40" s="66"/>
      <c r="WCY40" s="66"/>
      <c r="WCZ40" s="66"/>
      <c r="WDA40" s="66"/>
      <c r="WDB40" s="66"/>
      <c r="WDC40" s="66"/>
      <c r="WDD40" s="66"/>
      <c r="WDE40" s="66"/>
      <c r="WDF40" s="66"/>
      <c r="WDG40" s="66"/>
      <c r="WDH40" s="66"/>
      <c r="WDI40" s="66"/>
      <c r="WDJ40" s="66"/>
      <c r="WDK40" s="66"/>
      <c r="WDL40" s="66"/>
      <c r="WDM40" s="66"/>
      <c r="WDN40" s="66"/>
      <c r="WDO40" s="66"/>
      <c r="WDP40" s="66"/>
      <c r="WDQ40" s="66"/>
      <c r="WDR40" s="66"/>
      <c r="WDS40" s="66"/>
      <c r="WDT40" s="66"/>
      <c r="WDU40" s="66"/>
      <c r="WDV40" s="66"/>
      <c r="WDW40" s="66"/>
      <c r="WDX40" s="66"/>
      <c r="WDY40" s="66"/>
      <c r="WDZ40" s="66"/>
      <c r="WEA40" s="66"/>
      <c r="WEB40" s="66"/>
      <c r="WEC40" s="66"/>
      <c r="WED40" s="66"/>
      <c r="WEE40" s="66"/>
      <c r="WEF40" s="66"/>
      <c r="WEG40" s="66"/>
      <c r="WEH40" s="66"/>
      <c r="WEI40" s="66"/>
      <c r="WEJ40" s="66"/>
      <c r="WEK40" s="66"/>
      <c r="WEL40" s="66"/>
      <c r="WEM40" s="66"/>
      <c r="WEN40" s="66"/>
      <c r="WEO40" s="66"/>
      <c r="WEP40" s="66"/>
      <c r="WEQ40" s="66"/>
      <c r="WER40" s="66"/>
      <c r="WES40" s="66"/>
      <c r="WET40" s="66"/>
      <c r="WEU40" s="66"/>
      <c r="WEV40" s="66"/>
      <c r="WEW40" s="66"/>
      <c r="WEX40" s="66"/>
      <c r="WEY40" s="66"/>
      <c r="WEZ40" s="66"/>
      <c r="WFA40" s="66"/>
      <c r="WFB40" s="66"/>
      <c r="WFC40" s="66"/>
      <c r="WFD40" s="66"/>
      <c r="WFE40" s="66"/>
      <c r="WFF40" s="66"/>
      <c r="WFG40" s="66"/>
      <c r="WFH40" s="66"/>
      <c r="WFI40" s="66"/>
      <c r="WFJ40" s="66"/>
      <c r="WFK40" s="66"/>
      <c r="WFL40" s="66"/>
      <c r="WFM40" s="66"/>
      <c r="WFN40" s="66"/>
      <c r="WFO40" s="66"/>
      <c r="WFP40" s="66"/>
      <c r="WFQ40" s="66"/>
      <c r="WFR40" s="66"/>
      <c r="WFS40" s="66"/>
      <c r="WFT40" s="66"/>
      <c r="WFU40" s="66"/>
      <c r="WFV40" s="66"/>
      <c r="WFW40" s="66"/>
      <c r="WFX40" s="66"/>
      <c r="WFY40" s="66"/>
      <c r="WFZ40" s="66"/>
      <c r="WGA40" s="66"/>
      <c r="WGB40" s="66"/>
      <c r="WGC40" s="66"/>
      <c r="WGD40" s="66"/>
      <c r="WGE40" s="66"/>
      <c r="WGF40" s="66"/>
      <c r="WGG40" s="66"/>
      <c r="WGH40" s="66"/>
      <c r="WGI40" s="66"/>
      <c r="WGJ40" s="66"/>
      <c r="WGK40" s="66"/>
      <c r="WGL40" s="66"/>
      <c r="WGM40" s="66"/>
      <c r="WGN40" s="66"/>
      <c r="WGO40" s="66"/>
      <c r="WGP40" s="66"/>
      <c r="WGQ40" s="66"/>
      <c r="WGR40" s="66"/>
      <c r="WGS40" s="66"/>
      <c r="WGT40" s="66"/>
      <c r="WGU40" s="66"/>
      <c r="WGV40" s="66"/>
      <c r="WGW40" s="66"/>
      <c r="WGX40" s="66"/>
      <c r="WGY40" s="66"/>
      <c r="WGZ40" s="66"/>
      <c r="WHA40" s="66"/>
      <c r="WHB40" s="66"/>
      <c r="WHC40" s="66"/>
      <c r="WHD40" s="66"/>
      <c r="WHE40" s="66"/>
      <c r="WHF40" s="66"/>
      <c r="WHG40" s="66"/>
      <c r="WHH40" s="66"/>
      <c r="WHI40" s="66"/>
      <c r="WHJ40" s="66"/>
      <c r="WHK40" s="66"/>
      <c r="WHL40" s="66"/>
      <c r="WHM40" s="66"/>
      <c r="WHN40" s="66"/>
      <c r="WHO40" s="66"/>
      <c r="WHP40" s="66"/>
      <c r="WHQ40" s="66"/>
      <c r="WHR40" s="66"/>
      <c r="WHS40" s="66"/>
      <c r="WHT40" s="66"/>
      <c r="WHU40" s="66"/>
      <c r="WHV40" s="66"/>
      <c r="WHW40" s="66"/>
      <c r="WHX40" s="66"/>
      <c r="WHY40" s="66"/>
      <c r="WHZ40" s="66"/>
      <c r="WIA40" s="66"/>
      <c r="WIB40" s="66"/>
      <c r="WIC40" s="66"/>
      <c r="WID40" s="66"/>
      <c r="WIE40" s="66"/>
      <c r="WIF40" s="66"/>
      <c r="WIG40" s="66"/>
      <c r="WIH40" s="66"/>
      <c r="WII40" s="66"/>
      <c r="WIJ40" s="66"/>
      <c r="WIK40" s="66"/>
      <c r="WIL40" s="66"/>
      <c r="WIM40" s="66"/>
      <c r="WIN40" s="66"/>
      <c r="WIO40" s="66"/>
      <c r="WIP40" s="66"/>
      <c r="WIQ40" s="66"/>
      <c r="WIR40" s="66"/>
      <c r="WIS40" s="66"/>
      <c r="WIT40" s="66"/>
      <c r="WIU40" s="66"/>
      <c r="WIV40" s="66"/>
      <c r="WIW40" s="66"/>
      <c r="WIX40" s="66"/>
      <c r="WIY40" s="66"/>
      <c r="WIZ40" s="66"/>
      <c r="WJA40" s="66"/>
      <c r="WJB40" s="66"/>
      <c r="WJC40" s="66"/>
      <c r="WJD40" s="66"/>
      <c r="WJE40" s="66"/>
      <c r="WJF40" s="66"/>
      <c r="WJG40" s="66"/>
      <c r="WJH40" s="66"/>
      <c r="WJI40" s="66"/>
      <c r="WJJ40" s="66"/>
      <c r="WJK40" s="66"/>
      <c r="WJL40" s="66"/>
      <c r="WJM40" s="66"/>
      <c r="WJN40" s="66"/>
      <c r="WJO40" s="66"/>
      <c r="WJP40" s="66"/>
      <c r="WJQ40" s="66"/>
      <c r="WJR40" s="66"/>
      <c r="WJS40" s="66"/>
      <c r="WJT40" s="66"/>
      <c r="WJU40" s="66"/>
      <c r="WJV40" s="66"/>
      <c r="WJW40" s="66"/>
      <c r="WJX40" s="66"/>
      <c r="WJY40" s="66"/>
      <c r="WJZ40" s="66"/>
      <c r="WKA40" s="66"/>
      <c r="WKB40" s="66"/>
      <c r="WKC40" s="66"/>
      <c r="WKD40" s="66"/>
      <c r="WKE40" s="66"/>
      <c r="WKF40" s="66"/>
      <c r="WKG40" s="66"/>
      <c r="WKH40" s="66"/>
      <c r="WKI40" s="66"/>
      <c r="WKJ40" s="66"/>
      <c r="WKK40" s="66"/>
      <c r="WKL40" s="66"/>
      <c r="WKM40" s="66"/>
      <c r="WKN40" s="66"/>
      <c r="WKO40" s="66"/>
      <c r="WKP40" s="66"/>
      <c r="WKQ40" s="66"/>
      <c r="WKR40" s="66"/>
      <c r="WKS40" s="66"/>
      <c r="WKT40" s="66"/>
      <c r="WKU40" s="66"/>
      <c r="WKV40" s="66"/>
      <c r="WKW40" s="66"/>
      <c r="WKX40" s="66"/>
      <c r="WKY40" s="66"/>
      <c r="WKZ40" s="66"/>
      <c r="WLA40" s="66"/>
      <c r="WLB40" s="66"/>
      <c r="WLC40" s="66"/>
      <c r="WLD40" s="66"/>
      <c r="WLE40" s="66"/>
      <c r="WLF40" s="66"/>
      <c r="WLG40" s="66"/>
      <c r="WLH40" s="66"/>
      <c r="WLI40" s="66"/>
      <c r="WLJ40" s="66"/>
      <c r="WLK40" s="66"/>
      <c r="WLL40" s="66"/>
      <c r="WLM40" s="66"/>
      <c r="WLN40" s="66"/>
      <c r="WLO40" s="66"/>
      <c r="WLP40" s="66"/>
      <c r="WLQ40" s="66"/>
      <c r="WLR40" s="66"/>
      <c r="WLS40" s="66"/>
      <c r="WLT40" s="66"/>
      <c r="WLU40" s="66"/>
      <c r="WLV40" s="66"/>
      <c r="WLW40" s="66"/>
      <c r="WLX40" s="66"/>
      <c r="WLY40" s="66"/>
      <c r="WLZ40" s="66"/>
      <c r="WMA40" s="66"/>
      <c r="WMB40" s="66"/>
      <c r="WMC40" s="66"/>
      <c r="WMD40" s="66"/>
      <c r="WME40" s="66"/>
      <c r="WMF40" s="66"/>
      <c r="WMG40" s="66"/>
      <c r="WMH40" s="66"/>
      <c r="WMI40" s="66"/>
      <c r="WMJ40" s="66"/>
      <c r="WMK40" s="66"/>
      <c r="WML40" s="66"/>
      <c r="WMM40" s="66"/>
      <c r="WMN40" s="66"/>
      <c r="WMO40" s="66"/>
      <c r="WMP40" s="66"/>
      <c r="WMQ40" s="66"/>
      <c r="WMR40" s="66"/>
      <c r="WMS40" s="66"/>
      <c r="WMT40" s="66"/>
      <c r="WMU40" s="66"/>
      <c r="WMV40" s="66"/>
      <c r="WMW40" s="66"/>
      <c r="WMX40" s="66"/>
      <c r="WMY40" s="66"/>
      <c r="WMZ40" s="66"/>
      <c r="WNA40" s="66"/>
      <c r="WNB40" s="66"/>
      <c r="WNC40" s="66"/>
      <c r="WND40" s="66"/>
      <c r="WNE40" s="66"/>
      <c r="WNF40" s="66"/>
      <c r="WNG40" s="66"/>
      <c r="WNH40" s="66"/>
      <c r="WNI40" s="66"/>
      <c r="WNJ40" s="66"/>
      <c r="WNK40" s="66"/>
      <c r="WNL40" s="66"/>
      <c r="WNM40" s="66"/>
      <c r="WNN40" s="66"/>
      <c r="WNO40" s="66"/>
      <c r="WNP40" s="66"/>
      <c r="WNQ40" s="66"/>
      <c r="WNR40" s="66"/>
      <c r="WNS40" s="66"/>
      <c r="WNT40" s="66"/>
      <c r="WNU40" s="66"/>
      <c r="WNV40" s="66"/>
      <c r="WNW40" s="66"/>
      <c r="WNX40" s="66"/>
      <c r="WNY40" s="66"/>
      <c r="WNZ40" s="66"/>
      <c r="WOA40" s="66"/>
      <c r="WOB40" s="66"/>
      <c r="WOC40" s="66"/>
      <c r="WOD40" s="66"/>
      <c r="WOE40" s="66"/>
      <c r="WOF40" s="66"/>
      <c r="WOG40" s="66"/>
      <c r="WOH40" s="66"/>
      <c r="WOI40" s="66"/>
      <c r="WOJ40" s="66"/>
      <c r="WOK40" s="66"/>
      <c r="WOL40" s="66"/>
      <c r="WOM40" s="66"/>
      <c r="WON40" s="66"/>
      <c r="WOO40" s="66"/>
      <c r="WOP40" s="66"/>
      <c r="WOQ40" s="66"/>
      <c r="WOR40" s="66"/>
      <c r="WOS40" s="66"/>
      <c r="WOT40" s="66"/>
      <c r="WOU40" s="66"/>
      <c r="WOV40" s="66"/>
      <c r="WOW40" s="66"/>
      <c r="WOX40" s="66"/>
      <c r="WOY40" s="66"/>
      <c r="WOZ40" s="66"/>
      <c r="WPA40" s="66"/>
      <c r="WPB40" s="66"/>
      <c r="WPC40" s="66"/>
      <c r="WPD40" s="66"/>
      <c r="WPE40" s="66"/>
      <c r="WPF40" s="66"/>
      <c r="WPG40" s="66"/>
      <c r="WPH40" s="66"/>
      <c r="WPI40" s="66"/>
      <c r="WPJ40" s="66"/>
      <c r="WPK40" s="66"/>
      <c r="WPL40" s="66"/>
      <c r="WPM40" s="66"/>
      <c r="WPN40" s="66"/>
      <c r="WPO40" s="66"/>
      <c r="WPP40" s="66"/>
      <c r="WPQ40" s="66"/>
      <c r="WPR40" s="66"/>
      <c r="WPS40" s="66"/>
      <c r="WPT40" s="66"/>
      <c r="WPU40" s="66"/>
      <c r="WPV40" s="66"/>
      <c r="WPW40" s="66"/>
      <c r="WPX40" s="66"/>
      <c r="WPY40" s="66"/>
      <c r="WPZ40" s="66"/>
      <c r="WQA40" s="66"/>
      <c r="WQB40" s="66"/>
      <c r="WQC40" s="66"/>
      <c r="WQD40" s="66"/>
      <c r="WQE40" s="66"/>
      <c r="WQF40" s="66"/>
      <c r="WQG40" s="66"/>
      <c r="WQH40" s="66"/>
      <c r="WQI40" s="66"/>
      <c r="WQJ40" s="66"/>
      <c r="WQK40" s="66"/>
      <c r="WQL40" s="66"/>
      <c r="WQM40" s="66"/>
      <c r="WQN40" s="66"/>
      <c r="WQO40" s="66"/>
      <c r="WQP40" s="66"/>
      <c r="WQQ40" s="66"/>
      <c r="WQR40" s="66"/>
      <c r="WQS40" s="66"/>
      <c r="WQT40" s="66"/>
      <c r="WQU40" s="66"/>
      <c r="WQV40" s="66"/>
      <c r="WQW40" s="66"/>
      <c r="WQX40" s="66"/>
      <c r="WQY40" s="66"/>
      <c r="WQZ40" s="66"/>
      <c r="WRA40" s="66"/>
      <c r="WRB40" s="66"/>
      <c r="WRC40" s="66"/>
      <c r="WRD40" s="66"/>
      <c r="WRE40" s="66"/>
      <c r="WRF40" s="66"/>
      <c r="WRG40" s="66"/>
      <c r="WRH40" s="66"/>
      <c r="WRI40" s="66"/>
      <c r="WRJ40" s="66"/>
      <c r="WRK40" s="66"/>
      <c r="WRL40" s="66"/>
      <c r="WRM40" s="66"/>
      <c r="WRN40" s="66"/>
      <c r="WRO40" s="66"/>
      <c r="WRP40" s="66"/>
      <c r="WRQ40" s="66"/>
      <c r="WRR40" s="66"/>
      <c r="WRS40" s="66"/>
      <c r="WRT40" s="66"/>
      <c r="WRU40" s="66"/>
      <c r="WRV40" s="66"/>
      <c r="WRW40" s="66"/>
      <c r="WRX40" s="66"/>
      <c r="WRY40" s="66"/>
      <c r="WRZ40" s="66"/>
      <c r="WSA40" s="66"/>
      <c r="WSB40" s="66"/>
      <c r="WSC40" s="66"/>
      <c r="WSD40" s="66"/>
      <c r="WSE40" s="66"/>
      <c r="WSF40" s="66"/>
      <c r="WSG40" s="66"/>
      <c r="WSH40" s="66"/>
      <c r="WSI40" s="66"/>
      <c r="WSJ40" s="66"/>
      <c r="WSK40" s="66"/>
      <c r="WSL40" s="66"/>
      <c r="WSM40" s="66"/>
      <c r="WSN40" s="66"/>
      <c r="WSO40" s="66"/>
      <c r="WSP40" s="66"/>
      <c r="WSQ40" s="66"/>
      <c r="WSR40" s="66"/>
      <c r="WSS40" s="66"/>
      <c r="WST40" s="66"/>
      <c r="WSU40" s="66"/>
      <c r="WSV40" s="66"/>
      <c r="WSW40" s="66"/>
      <c r="WSX40" s="66"/>
      <c r="WSY40" s="66"/>
      <c r="WSZ40" s="66"/>
      <c r="WTA40" s="66"/>
      <c r="WTB40" s="66"/>
      <c r="WTC40" s="66"/>
      <c r="WTD40" s="66"/>
      <c r="WTE40" s="66"/>
      <c r="WTF40" s="66"/>
      <c r="WTG40" s="66"/>
      <c r="WTH40" s="66"/>
      <c r="WTI40" s="66"/>
      <c r="WTJ40" s="66"/>
      <c r="WTK40" s="66"/>
      <c r="WTL40" s="66"/>
      <c r="WTM40" s="66"/>
      <c r="WTN40" s="66"/>
      <c r="WTO40" s="66"/>
      <c r="WTP40" s="66"/>
      <c r="WTQ40" s="66"/>
      <c r="WTR40" s="66"/>
      <c r="WTS40" s="66"/>
      <c r="WTT40" s="66"/>
      <c r="WTU40" s="66"/>
      <c r="WTV40" s="66"/>
      <c r="WTW40" s="66"/>
      <c r="WTX40" s="66"/>
      <c r="WTY40" s="66"/>
      <c r="WTZ40" s="66"/>
      <c r="WUA40" s="66"/>
      <c r="WUB40" s="66"/>
      <c r="WUC40" s="66"/>
      <c r="WUD40" s="66"/>
      <c r="WUE40" s="66"/>
      <c r="WUF40" s="66"/>
      <c r="WUG40" s="66"/>
      <c r="WUH40" s="66"/>
      <c r="WUI40" s="66"/>
      <c r="WUJ40" s="66"/>
      <c r="WUK40" s="66"/>
      <c r="WUL40" s="66"/>
      <c r="WUM40" s="66"/>
      <c r="WUN40" s="66"/>
      <c r="WUO40" s="66"/>
      <c r="WUP40" s="66"/>
      <c r="WUQ40" s="66"/>
      <c r="WUR40" s="66"/>
      <c r="WUS40" s="66"/>
      <c r="WUT40" s="66"/>
      <c r="WUU40" s="66"/>
      <c r="WUV40" s="66"/>
      <c r="WUW40" s="66"/>
      <c r="WUX40" s="66"/>
      <c r="WUY40" s="66"/>
      <c r="WUZ40" s="66"/>
      <c r="WVA40" s="66"/>
      <c r="WVB40" s="66"/>
      <c r="WVC40" s="66"/>
      <c r="WVD40" s="66"/>
      <c r="WVE40" s="66"/>
      <c r="WVF40" s="66"/>
      <c r="WVG40" s="66"/>
      <c r="WVH40" s="66"/>
      <c r="WVI40" s="66"/>
      <c r="WVJ40" s="66"/>
      <c r="WVK40" s="66"/>
      <c r="WVL40" s="66"/>
      <c r="WVM40" s="66"/>
      <c r="WVN40" s="66"/>
      <c r="WVO40" s="66"/>
      <c r="WVP40" s="66"/>
      <c r="WVQ40" s="66"/>
      <c r="WVR40" s="66"/>
      <c r="WVS40" s="66"/>
      <c r="WVT40" s="66"/>
      <c r="WVU40" s="66"/>
      <c r="WVV40" s="66"/>
      <c r="WVW40" s="66"/>
      <c r="WVX40" s="66"/>
      <c r="WVY40" s="66"/>
      <c r="WVZ40" s="66"/>
      <c r="WWA40" s="66"/>
      <c r="WWB40" s="66"/>
      <c r="WWC40" s="66"/>
      <c r="WWD40" s="66"/>
      <c r="WWE40" s="66"/>
      <c r="WWF40" s="66"/>
      <c r="WWG40" s="66"/>
      <c r="WWH40" s="66"/>
      <c r="WWI40" s="66"/>
      <c r="WWJ40" s="66"/>
      <c r="WWK40" s="66"/>
      <c r="WWL40" s="66"/>
      <c r="WWM40" s="66"/>
      <c r="WWN40" s="66"/>
      <c r="WWO40" s="66"/>
      <c r="WWP40" s="66"/>
      <c r="WWQ40" s="66"/>
      <c r="WWR40" s="66"/>
      <c r="WWS40" s="66"/>
      <c r="WWT40" s="66"/>
      <c r="WWU40" s="66"/>
      <c r="WWV40" s="66"/>
      <c r="WWW40" s="66"/>
      <c r="WWX40" s="66"/>
      <c r="WWY40" s="66"/>
      <c r="WWZ40" s="66"/>
      <c r="WXA40" s="66"/>
      <c r="WXB40" s="66"/>
      <c r="WXC40" s="66"/>
      <c r="WXD40" s="66"/>
      <c r="WXE40" s="66"/>
      <c r="WXF40" s="66"/>
      <c r="WXG40" s="66"/>
      <c r="WXH40" s="66"/>
      <c r="WXI40" s="66"/>
      <c r="WXJ40" s="66"/>
      <c r="WXK40" s="66"/>
      <c r="WXL40" s="66"/>
      <c r="WXM40" s="66"/>
      <c r="WXN40" s="66"/>
      <c r="WXO40" s="66"/>
      <c r="WXP40" s="66"/>
      <c r="WXQ40" s="66"/>
      <c r="WXR40" s="66"/>
      <c r="WXS40" s="66"/>
      <c r="WXT40" s="66"/>
      <c r="WXU40" s="66"/>
      <c r="WXV40" s="66"/>
      <c r="WXW40" s="66"/>
      <c r="WXX40" s="66"/>
      <c r="WXY40" s="66"/>
      <c r="WXZ40" s="66"/>
      <c r="WYA40" s="66"/>
      <c r="WYB40" s="66"/>
      <c r="WYC40" s="66"/>
      <c r="WYD40" s="66"/>
      <c r="WYE40" s="66"/>
      <c r="WYF40" s="66"/>
      <c r="WYG40" s="66"/>
      <c r="WYH40" s="66"/>
      <c r="WYI40" s="66"/>
      <c r="WYJ40" s="66"/>
      <c r="WYK40" s="66"/>
      <c r="WYL40" s="66"/>
      <c r="WYM40" s="66"/>
      <c r="WYN40" s="66"/>
      <c r="WYO40" s="66"/>
      <c r="WYP40" s="66"/>
      <c r="WYQ40" s="66"/>
      <c r="WYR40" s="66"/>
      <c r="WYS40" s="66"/>
      <c r="WYT40" s="66"/>
      <c r="WYU40" s="66"/>
      <c r="WYV40" s="66"/>
      <c r="WYW40" s="66"/>
      <c r="WYX40" s="66"/>
      <c r="WYY40" s="66"/>
      <c r="WYZ40" s="66"/>
      <c r="WZA40" s="66"/>
      <c r="WZB40" s="66"/>
      <c r="WZC40" s="66"/>
      <c r="WZD40" s="66"/>
      <c r="WZE40" s="66"/>
      <c r="WZF40" s="66"/>
      <c r="WZG40" s="66"/>
      <c r="WZH40" s="66"/>
      <c r="WZI40" s="66"/>
      <c r="WZJ40" s="66"/>
      <c r="WZK40" s="66"/>
      <c r="WZL40" s="66"/>
      <c r="WZM40" s="66"/>
      <c r="WZN40" s="66"/>
      <c r="WZO40" s="66"/>
      <c r="WZP40" s="66"/>
      <c r="WZQ40" s="66"/>
      <c r="WZR40" s="66"/>
      <c r="WZS40" s="66"/>
      <c r="WZT40" s="66"/>
      <c r="WZU40" s="66"/>
      <c r="WZV40" s="66"/>
      <c r="WZW40" s="66"/>
      <c r="WZX40" s="66"/>
      <c r="WZY40" s="66"/>
      <c r="WZZ40" s="66"/>
      <c r="XAA40" s="66"/>
      <c r="XAB40" s="66"/>
      <c r="XAC40" s="66"/>
      <c r="XAD40" s="66"/>
      <c r="XAE40" s="66"/>
      <c r="XAF40" s="66"/>
      <c r="XAG40" s="66"/>
      <c r="XAH40" s="66"/>
      <c r="XAI40" s="66"/>
      <c r="XAJ40" s="66"/>
      <c r="XAK40" s="66"/>
      <c r="XAL40" s="66"/>
      <c r="XAM40" s="66"/>
      <c r="XAN40" s="66"/>
      <c r="XAO40" s="66"/>
      <c r="XAP40" s="66"/>
      <c r="XAQ40" s="66"/>
      <c r="XAR40" s="66"/>
      <c r="XAS40" s="66"/>
      <c r="XAT40" s="66"/>
      <c r="XAU40" s="66"/>
      <c r="XAV40" s="66"/>
      <c r="XAW40" s="66"/>
      <c r="XAX40" s="66"/>
      <c r="XAY40" s="66"/>
      <c r="XAZ40" s="66"/>
      <c r="XBA40" s="66"/>
      <c r="XBB40" s="66"/>
      <c r="XBC40" s="66"/>
      <c r="XBD40" s="66"/>
      <c r="XBE40" s="66"/>
      <c r="XBF40" s="66"/>
      <c r="XBG40" s="66"/>
      <c r="XBH40" s="66"/>
      <c r="XBI40" s="66"/>
      <c r="XBJ40" s="66"/>
      <c r="XBK40" s="66"/>
      <c r="XBL40" s="66"/>
      <c r="XBM40" s="66"/>
      <c r="XBN40" s="66"/>
      <c r="XBO40" s="66"/>
      <c r="XBP40" s="66"/>
      <c r="XBQ40" s="66"/>
      <c r="XBR40" s="66"/>
      <c r="XBS40" s="66"/>
      <c r="XBT40" s="66"/>
      <c r="XBU40" s="66"/>
      <c r="XBV40" s="66"/>
      <c r="XBW40" s="66"/>
      <c r="XBX40" s="66"/>
      <c r="XBY40" s="66"/>
      <c r="XBZ40" s="66"/>
      <c r="XCA40" s="66"/>
      <c r="XCB40" s="66"/>
      <c r="XCC40" s="66"/>
      <c r="XCD40" s="66"/>
      <c r="XCE40" s="66"/>
      <c r="XCF40" s="66"/>
      <c r="XCG40" s="66"/>
      <c r="XCH40" s="66"/>
      <c r="XCI40" s="66"/>
      <c r="XCJ40" s="66"/>
      <c r="XCK40" s="66"/>
      <c r="XCL40" s="66"/>
      <c r="XCM40" s="66"/>
      <c r="XCN40" s="66"/>
      <c r="XCO40" s="66"/>
      <c r="XCP40" s="66"/>
      <c r="XCQ40" s="66"/>
      <c r="XCR40" s="66"/>
      <c r="XCS40" s="66"/>
      <c r="XCT40" s="66"/>
      <c r="XCU40" s="66"/>
      <c r="XCV40" s="66"/>
      <c r="XCW40" s="66"/>
      <c r="XCX40" s="66"/>
      <c r="XCY40" s="66"/>
      <c r="XCZ40" s="66"/>
    </row>
    <row r="41" spans="2:16328" s="66" customFormat="1" x14ac:dyDescent="0.35">
      <c r="B41" s="67" t="s">
        <v>117</v>
      </c>
      <c r="D41" s="68">
        <f t="shared" ref="D41:M41" si="6">IFERROR(D40/C40-1,"na")</f>
        <v>1.5759504867373542E-2</v>
      </c>
      <c r="E41" s="68">
        <f t="shared" si="6"/>
        <v>2.5940924733405923E-2</v>
      </c>
      <c r="F41" s="68">
        <f t="shared" si="6"/>
        <v>2.0000000000000462E-2</v>
      </c>
      <c r="G41" s="68">
        <f t="shared" si="6"/>
        <v>3.0274594773769925E-2</v>
      </c>
      <c r="H41" s="68">
        <f t="shared" si="6"/>
        <v>3.0271856329046942E-2</v>
      </c>
      <c r="I41" s="68">
        <f t="shared" si="6"/>
        <v>3.0269145909328943E-2</v>
      </c>
      <c r="J41" s="68">
        <f t="shared" si="6"/>
        <v>3.0266463213623807E-2</v>
      </c>
      <c r="K41" s="68">
        <f t="shared" si="6"/>
        <v>3.0263807944448606E-2</v>
      </c>
      <c r="L41" s="68">
        <f t="shared" si="6"/>
        <v>3.0261179807796301E-2</v>
      </c>
      <c r="M41" s="68">
        <f t="shared" ca="1" si="6"/>
        <v>2.684006146724971E-2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</row>
    <row r="42" spans="2:16328" s="66" customFormat="1" x14ac:dyDescent="0.35">
      <c r="B42" s="67" t="s">
        <v>118</v>
      </c>
      <c r="C42" s="68">
        <f>IFERROR(C40/C38,"na")</f>
        <v>0.15328398681537703</v>
      </c>
      <c r="D42" s="68">
        <f t="shared" ref="D42:M42" si="7">IFERROR(D40/D38,"na")</f>
        <v>0.15569966655168441</v>
      </c>
      <c r="E42" s="68">
        <f t="shared" si="7"/>
        <v>0.15815708899279016</v>
      </c>
      <c r="F42" s="68">
        <f t="shared" si="7"/>
        <v>0.15815708899279024</v>
      </c>
      <c r="G42" s="68">
        <f t="shared" si="7"/>
        <v>0.15819925317732625</v>
      </c>
      <c r="H42" s="68">
        <f t="shared" si="7"/>
        <v>0.15824100800084737</v>
      </c>
      <c r="I42" s="68">
        <f t="shared" si="7"/>
        <v>0.15828235743773231</v>
      </c>
      <c r="J42" s="68">
        <f t="shared" si="7"/>
        <v>0.15832330542377387</v>
      </c>
      <c r="K42" s="68">
        <f t="shared" si="7"/>
        <v>0.15836385585655266</v>
      </c>
      <c r="L42" s="68">
        <f t="shared" si="7"/>
        <v>0.15840401259580944</v>
      </c>
      <c r="M42" s="68">
        <f t="shared" ca="1" si="7"/>
        <v>0.15840401259580944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</row>
    <row r="43" spans="2:16328" ht="5.15" customHeight="1" x14ac:dyDescent="0.3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6328" x14ac:dyDescent="0.35">
      <c r="B44" t="s">
        <v>7</v>
      </c>
      <c r="C44" s="3">
        <f>+Model!S104</f>
        <v>662.48079333333419</v>
      </c>
      <c r="D44" s="3">
        <f>+Model!T104</f>
        <v>681.92200229999935</v>
      </c>
      <c r="E44" s="3">
        <f>+Model!U104</f>
        <v>724.86449661828021</v>
      </c>
      <c r="F44" s="3">
        <f>+Model!V104</f>
        <v>737.96302220746816</v>
      </c>
      <c r="G44" s="3">
        <f>+Model!W104</f>
        <v>659.13318069101763</v>
      </c>
      <c r="H44" s="3">
        <f>+Model!X104</f>
        <v>698.87925117881321</v>
      </c>
      <c r="I44" s="3">
        <f>+Model!Y104</f>
        <v>746.02438006705393</v>
      </c>
      <c r="J44" s="3">
        <f>+Model!Z104</f>
        <v>896.45316819915092</v>
      </c>
      <c r="K44" s="3">
        <f>+Model!AA104</f>
        <v>971.45909278022805</v>
      </c>
      <c r="L44" s="3">
        <f>+Model!AB104</f>
        <v>1024.6306733438951</v>
      </c>
      <c r="M44" s="4">
        <f ca="1">+L44*(1+$K$20)</f>
        <v>1052.1318235976746</v>
      </c>
    </row>
    <row r="45" spans="2:16328" x14ac:dyDescent="0.35">
      <c r="B45" s="10" t="s">
        <v>170</v>
      </c>
      <c r="C45" s="3">
        <f>+Model!S115</f>
        <v>578.93333333333328</v>
      </c>
      <c r="D45" s="3">
        <f>+Model!T115</f>
        <v>582.69900000000007</v>
      </c>
      <c r="E45" s="3">
        <f>+Model!U115</f>
        <v>591.39600000000007</v>
      </c>
      <c r="F45" s="3">
        <f>+Model!V115</f>
        <v>597.30996000000005</v>
      </c>
      <c r="G45" s="3">
        <f>+Model!W115</f>
        <v>609.25615920000007</v>
      </c>
      <c r="H45" s="3">
        <f>+Model!X115</f>
        <v>627.53384397600007</v>
      </c>
      <c r="I45" s="3">
        <f>+Model!Y115</f>
        <v>646.3598592952801</v>
      </c>
      <c r="J45" s="3">
        <f>+Model!Z115</f>
        <v>665.75065507413842</v>
      </c>
      <c r="K45" s="3">
        <f>+Model!AA115</f>
        <v>685.72317472636269</v>
      </c>
      <c r="L45" s="3">
        <f>+Model!AB115</f>
        <v>706.29486996815342</v>
      </c>
      <c r="M45" s="3">
        <f>+Model!AC115</f>
        <v>727.48371606719809</v>
      </c>
    </row>
    <row r="46" spans="2:16328" x14ac:dyDescent="0.35">
      <c r="B46" s="10" t="s">
        <v>171</v>
      </c>
      <c r="C46" s="3">
        <f>+Model!S116</f>
        <v>231.625</v>
      </c>
      <c r="D46" s="3">
        <f>+Model!T116</f>
        <v>231.625</v>
      </c>
      <c r="E46" s="3">
        <f>+Model!U116</f>
        <v>231.625</v>
      </c>
      <c r="F46" s="3">
        <f>+Model!V116</f>
        <v>231.625</v>
      </c>
      <c r="G46" s="3">
        <f>+Model!W116</f>
        <v>231.625</v>
      </c>
      <c r="H46" s="3">
        <f>+Model!X116</f>
        <v>231.625</v>
      </c>
      <c r="I46" s="3">
        <f>+Model!Y116</f>
        <v>231.625</v>
      </c>
      <c r="J46" s="3">
        <f>+Model!Z116</f>
        <v>115.8125</v>
      </c>
      <c r="K46" s="3">
        <f>+Model!AA116</f>
        <v>57.90625</v>
      </c>
      <c r="L46" s="3">
        <f>+Model!AB116</f>
        <v>28.953125</v>
      </c>
      <c r="M46" s="3">
        <f>+Model!AC116</f>
        <v>14.4765625</v>
      </c>
    </row>
    <row r="47" spans="2:16328" x14ac:dyDescent="0.35">
      <c r="B47" s="10" t="s">
        <v>119</v>
      </c>
      <c r="C47" s="3">
        <f>+Model!S118</f>
        <v>0</v>
      </c>
      <c r="D47" s="3">
        <f>+Model!T118</f>
        <v>0</v>
      </c>
      <c r="E47" s="3">
        <f>+Model!U118</f>
        <v>0</v>
      </c>
      <c r="F47" s="3">
        <f>+Model!V118</f>
        <v>0</v>
      </c>
      <c r="G47" s="3">
        <f>+Model!W118</f>
        <v>0</v>
      </c>
      <c r="H47" s="3">
        <f>+Model!X118</f>
        <v>0</v>
      </c>
      <c r="I47" s="3">
        <f>+Model!Y118</f>
        <v>0</v>
      </c>
      <c r="J47" s="3">
        <f>+Model!Z118</f>
        <v>0</v>
      </c>
      <c r="K47" s="3">
        <f>+Model!AA118</f>
        <v>0</v>
      </c>
      <c r="L47" s="3">
        <f>+Model!AB118</f>
        <v>0</v>
      </c>
      <c r="M47" s="3">
        <f>+Model!AC118</f>
        <v>0</v>
      </c>
    </row>
    <row r="48" spans="2:16328" x14ac:dyDescent="0.35">
      <c r="B48" s="10" t="s">
        <v>120</v>
      </c>
      <c r="C48" s="3">
        <f>+Model!S121</f>
        <v>10.085000000000036</v>
      </c>
      <c r="D48" s="3">
        <f>+Model!T121</f>
        <v>32.613749999999982</v>
      </c>
      <c r="E48" s="3">
        <f>+Model!U121</f>
        <v>16.306874999999991</v>
      </c>
      <c r="F48" s="3">
        <f>+Model!V121</f>
        <v>0.65879775000007612</v>
      </c>
      <c r="G48" s="3">
        <f>+Model!W121</f>
        <v>-14.783421509999926</v>
      </c>
      <c r="H48" s="3">
        <f>+Model!X121</f>
        <v>-49.833569962800084</v>
      </c>
      <c r="I48" s="3">
        <f>+Model!Y121</f>
        <v>-51.328577061683973</v>
      </c>
      <c r="J48" s="3">
        <f>+Model!Z121</f>
        <v>-52.868434373534683</v>
      </c>
      <c r="K48" s="3">
        <f>+Model!AA121</f>
        <v>-54.454487404740576</v>
      </c>
      <c r="L48" s="3">
        <f>+Model!AB121</f>
        <v>-56.088122026882729</v>
      </c>
      <c r="M48" s="3">
        <f>+Model!AC121</f>
        <v>-57.770765687689163</v>
      </c>
    </row>
    <row r="49" spans="2:16328" x14ac:dyDescent="0.35">
      <c r="B49" s="10" t="s">
        <v>121</v>
      </c>
      <c r="C49" s="3">
        <f>+Model!S124+Model!S125+Model!S126</f>
        <v>-607.17583333333369</v>
      </c>
      <c r="D49" s="3">
        <f>+Model!T124+Model!T125+Model!T126</f>
        <v>-647.92650000000003</v>
      </c>
      <c r="E49" s="3">
        <f>+Model!U124+Model!U125+Model!U126</f>
        <v>-635.75070000000005</v>
      </c>
      <c r="F49" s="3">
        <f>+Model!V124+Model!V125+Model!V126</f>
        <v>-686.90645400000039</v>
      </c>
      <c r="G49" s="3">
        <f>+Model!W124+Model!W125+Model!W126</f>
        <v>-746.33879502000036</v>
      </c>
      <c r="H49" s="3">
        <f>+Model!X124+Model!X125+Model!X126</f>
        <v>-768.72895887059985</v>
      </c>
      <c r="I49" s="3">
        <f>+Model!Y124+Model!Y125+Model!Y126</f>
        <v>-791.79082763671795</v>
      </c>
      <c r="J49" s="3">
        <f>+Model!Z124+Model!Z125+Model!Z126</f>
        <v>-815.54455246581983</v>
      </c>
      <c r="K49" s="3">
        <f>+Model!AA124+Model!AA125+Model!AA126</f>
        <v>-840.01088903979326</v>
      </c>
      <c r="L49" s="3">
        <f>+Model!AB124+Model!AB125+Model!AB126</f>
        <v>-865.21121571098865</v>
      </c>
      <c r="M49" s="4">
        <f ca="1">M53*(-$K$21)-M48-M45</f>
        <v>-811.92740185919888</v>
      </c>
    </row>
    <row r="50" spans="2:16328" x14ac:dyDescent="0.35">
      <c r="B50" s="10" t="s">
        <v>4</v>
      </c>
      <c r="C50" s="3">
        <f>+Model!S119+Model!S127+Model!S133</f>
        <v>0</v>
      </c>
      <c r="D50" s="3">
        <f>+Model!T119+Model!T127+Model!T133</f>
        <v>0</v>
      </c>
      <c r="E50" s="3">
        <f>+Model!U119+Model!U127+Model!U133</f>
        <v>0</v>
      </c>
      <c r="F50" s="3">
        <f>+Model!V119+Model!V127+Model!V133</f>
        <v>0</v>
      </c>
      <c r="G50" s="3">
        <f>+Model!W119+Model!W127+Model!W133</f>
        <v>0</v>
      </c>
      <c r="H50" s="3">
        <f>+Model!X119+Model!X127+Model!X133</f>
        <v>0</v>
      </c>
      <c r="I50" s="3">
        <f>+Model!Y119+Model!Y127+Model!Y133</f>
        <v>0</v>
      </c>
      <c r="J50" s="3">
        <f>+Model!Z119+Model!Z127+Model!Z133</f>
        <v>0</v>
      </c>
      <c r="K50" s="3">
        <f>+Model!AA119+Model!AA127+Model!AA133</f>
        <v>0</v>
      </c>
      <c r="L50" s="3">
        <f>+Model!AB119+Model!AB127+Model!AB133</f>
        <v>0</v>
      </c>
      <c r="M50" s="3">
        <f>+Model!AC119+Model!AC127+Model!AC133</f>
        <v>0</v>
      </c>
    </row>
    <row r="51" spans="2:16328" x14ac:dyDescent="0.35">
      <c r="B51" s="10" t="s">
        <v>59</v>
      </c>
      <c r="C51" s="3">
        <f>+Model!S130</f>
        <v>41</v>
      </c>
      <c r="D51" s="3">
        <f>+Model!T130</f>
        <v>-358.80800000000454</v>
      </c>
      <c r="E51" s="3">
        <f>+Model!U130</f>
        <v>-184.9351125000012</v>
      </c>
      <c r="F51" s="3">
        <f>+Model!V130</f>
        <v>-250.0644824999963</v>
      </c>
      <c r="G51" s="3">
        <f>+Model!W130</f>
        <v>-180.57921198750046</v>
      </c>
      <c r="H51" s="3">
        <f>+Model!X130</f>
        <v>-650.56551804967512</v>
      </c>
      <c r="I51" s="3">
        <f>+Model!Y130</f>
        <v>-232.70062902052541</v>
      </c>
      <c r="J51" s="3">
        <f>+Model!Z130</f>
        <v>-253.83501171247462</v>
      </c>
      <c r="K51" s="3">
        <f>+Model!AA130</f>
        <v>217.43069237851068</v>
      </c>
      <c r="L51" s="3">
        <f>+Model!AB130</f>
        <v>223.99151977690417</v>
      </c>
      <c r="M51" s="17">
        <v>0</v>
      </c>
    </row>
    <row r="52" spans="2:16328" x14ac:dyDescent="0.35">
      <c r="B52" s="25" t="s">
        <v>11</v>
      </c>
      <c r="C52" s="26">
        <f t="shared" ref="C52:M52" si="8">SUM(C44:C51)</f>
        <v>916.94829333333382</v>
      </c>
      <c r="D52" s="26">
        <f t="shared" si="8"/>
        <v>522.12525229999483</v>
      </c>
      <c r="E52" s="26">
        <f t="shared" si="8"/>
        <v>743.50655911827903</v>
      </c>
      <c r="F52" s="26">
        <f t="shared" si="8"/>
        <v>630.58584345747158</v>
      </c>
      <c r="G52" s="26">
        <f t="shared" si="8"/>
        <v>558.31291137351695</v>
      </c>
      <c r="H52" s="26">
        <f t="shared" si="8"/>
        <v>88.910048271738106</v>
      </c>
      <c r="I52" s="26">
        <f t="shared" si="8"/>
        <v>548.18920564340669</v>
      </c>
      <c r="J52" s="26">
        <f t="shared" si="8"/>
        <v>555.7683247214602</v>
      </c>
      <c r="K52" s="26">
        <f t="shared" si="8"/>
        <v>1038.0538334405676</v>
      </c>
      <c r="L52" s="26">
        <f t="shared" si="8"/>
        <v>1062.5708503510812</v>
      </c>
      <c r="M52" s="26">
        <f t="shared" ca="1" si="8"/>
        <v>924.39393461798477</v>
      </c>
      <c r="O52" s="66"/>
      <c r="P52" s="70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66"/>
      <c r="JZ52" s="66"/>
      <c r="KA52" s="66"/>
      <c r="KB52" s="66"/>
      <c r="KC52" s="66"/>
      <c r="KD52" s="66"/>
      <c r="KE52" s="66"/>
      <c r="KF52" s="66"/>
      <c r="KG52" s="66"/>
      <c r="KH52" s="66"/>
      <c r="KI52" s="66"/>
      <c r="KJ52" s="66"/>
      <c r="KK52" s="66"/>
      <c r="KL52" s="66"/>
      <c r="KM52" s="66"/>
      <c r="KN52" s="66"/>
      <c r="KO52" s="66"/>
      <c r="KP52" s="66"/>
      <c r="KQ52" s="66"/>
      <c r="KR52" s="66"/>
      <c r="KS52" s="66"/>
      <c r="KT52" s="66"/>
      <c r="KU52" s="66"/>
      <c r="KV52" s="66"/>
      <c r="KW52" s="66"/>
      <c r="KX52" s="66"/>
      <c r="KY52" s="66"/>
      <c r="KZ52" s="66"/>
      <c r="LA52" s="66"/>
      <c r="LB52" s="66"/>
      <c r="LC52" s="66"/>
      <c r="LD52" s="66"/>
      <c r="LE52" s="66"/>
      <c r="LF52" s="66"/>
      <c r="LG52" s="66"/>
      <c r="LH52" s="66"/>
      <c r="LI52" s="66"/>
      <c r="LJ52" s="66"/>
      <c r="LK52" s="66"/>
      <c r="LL52" s="66"/>
      <c r="LM52" s="66"/>
      <c r="LN52" s="66"/>
      <c r="LO52" s="66"/>
      <c r="LP52" s="66"/>
      <c r="LQ52" s="66"/>
      <c r="LR52" s="66"/>
      <c r="LS52" s="66"/>
      <c r="LT52" s="66"/>
      <c r="LU52" s="66"/>
      <c r="LV52" s="66"/>
      <c r="LW52" s="66"/>
      <c r="LX52" s="66"/>
      <c r="LY52" s="66"/>
      <c r="LZ52" s="66"/>
      <c r="MA52" s="66"/>
      <c r="MB52" s="66"/>
      <c r="MC52" s="66"/>
      <c r="MD52" s="66"/>
      <c r="ME52" s="66"/>
      <c r="MF52" s="66"/>
      <c r="MG52" s="66"/>
      <c r="MH52" s="66"/>
      <c r="MI52" s="66"/>
      <c r="MJ52" s="66"/>
      <c r="MK52" s="66"/>
      <c r="ML52" s="66"/>
      <c r="MM52" s="66"/>
      <c r="MN52" s="66"/>
      <c r="MO52" s="66"/>
      <c r="MP52" s="66"/>
      <c r="MQ52" s="66"/>
      <c r="MR52" s="66"/>
      <c r="MS52" s="66"/>
      <c r="MT52" s="66"/>
      <c r="MU52" s="66"/>
      <c r="MV52" s="66"/>
      <c r="MW52" s="66"/>
      <c r="MX52" s="66"/>
      <c r="MY52" s="66"/>
      <c r="MZ52" s="66"/>
      <c r="NA52" s="66"/>
      <c r="NB52" s="66"/>
      <c r="NC52" s="66"/>
      <c r="ND52" s="66"/>
      <c r="NE52" s="66"/>
      <c r="NF52" s="66"/>
      <c r="NG52" s="66"/>
      <c r="NH52" s="66"/>
      <c r="NI52" s="66"/>
      <c r="NJ52" s="66"/>
      <c r="NK52" s="66"/>
      <c r="NL52" s="66"/>
      <c r="NM52" s="66"/>
      <c r="NN52" s="66"/>
      <c r="NO52" s="66"/>
      <c r="NP52" s="66"/>
      <c r="NQ52" s="66"/>
      <c r="NR52" s="66"/>
      <c r="NS52" s="66"/>
      <c r="NT52" s="66"/>
      <c r="NU52" s="66"/>
      <c r="NV52" s="66"/>
      <c r="NW52" s="66"/>
      <c r="NX52" s="66"/>
      <c r="NY52" s="66"/>
      <c r="NZ52" s="66"/>
      <c r="OA52" s="66"/>
      <c r="OB52" s="66"/>
      <c r="OC52" s="66"/>
      <c r="OD52" s="66"/>
      <c r="OE52" s="66"/>
      <c r="OF52" s="66"/>
      <c r="OG52" s="66"/>
      <c r="OH52" s="66"/>
      <c r="OI52" s="66"/>
      <c r="OJ52" s="66"/>
      <c r="OK52" s="66"/>
      <c r="OL52" s="66"/>
      <c r="OM52" s="66"/>
      <c r="ON52" s="66"/>
      <c r="OO52" s="66"/>
      <c r="OP52" s="66"/>
      <c r="OQ52" s="66"/>
      <c r="OR52" s="66"/>
      <c r="OS52" s="66"/>
      <c r="OT52" s="66"/>
      <c r="OU52" s="66"/>
      <c r="OV52" s="66"/>
      <c r="OW52" s="66"/>
      <c r="OX52" s="66"/>
      <c r="OY52" s="66"/>
      <c r="OZ52" s="66"/>
      <c r="PA52" s="66"/>
      <c r="PB52" s="66"/>
      <c r="PC52" s="66"/>
      <c r="PD52" s="66"/>
      <c r="PE52" s="66"/>
      <c r="PF52" s="66"/>
      <c r="PG52" s="66"/>
      <c r="PH52" s="66"/>
      <c r="PI52" s="66"/>
      <c r="PJ52" s="66"/>
      <c r="PK52" s="66"/>
      <c r="PL52" s="66"/>
      <c r="PM52" s="66"/>
      <c r="PN52" s="66"/>
      <c r="PO52" s="66"/>
      <c r="PP52" s="66"/>
      <c r="PQ52" s="66"/>
      <c r="PR52" s="66"/>
      <c r="PS52" s="66"/>
      <c r="PT52" s="66"/>
      <c r="PU52" s="66"/>
      <c r="PV52" s="66"/>
      <c r="PW52" s="66"/>
      <c r="PX52" s="66"/>
      <c r="PY52" s="66"/>
      <c r="PZ52" s="66"/>
      <c r="QA52" s="66"/>
      <c r="QB52" s="66"/>
      <c r="QC52" s="66"/>
      <c r="QD52" s="66"/>
      <c r="QE52" s="66"/>
      <c r="QF52" s="66"/>
      <c r="QG52" s="66"/>
      <c r="QH52" s="66"/>
      <c r="QI52" s="66"/>
      <c r="QJ52" s="66"/>
      <c r="QK52" s="66"/>
      <c r="QL52" s="66"/>
      <c r="QM52" s="66"/>
      <c r="QN52" s="66"/>
      <c r="QO52" s="66"/>
      <c r="QP52" s="66"/>
      <c r="QQ52" s="66"/>
      <c r="QR52" s="66"/>
      <c r="QS52" s="66"/>
      <c r="QT52" s="66"/>
      <c r="QU52" s="66"/>
      <c r="QV52" s="66"/>
      <c r="QW52" s="66"/>
      <c r="QX52" s="66"/>
      <c r="QY52" s="66"/>
      <c r="QZ52" s="66"/>
      <c r="RA52" s="66"/>
      <c r="RB52" s="66"/>
      <c r="RC52" s="66"/>
      <c r="RD52" s="66"/>
      <c r="RE52" s="66"/>
      <c r="RF52" s="66"/>
      <c r="RG52" s="66"/>
      <c r="RH52" s="66"/>
      <c r="RI52" s="66"/>
      <c r="RJ52" s="66"/>
      <c r="RK52" s="66"/>
      <c r="RL52" s="66"/>
      <c r="RM52" s="66"/>
      <c r="RN52" s="66"/>
      <c r="RO52" s="66"/>
      <c r="RP52" s="66"/>
      <c r="RQ52" s="66"/>
      <c r="RR52" s="66"/>
      <c r="RS52" s="66"/>
      <c r="RT52" s="66"/>
      <c r="RU52" s="66"/>
      <c r="RV52" s="66"/>
      <c r="RW52" s="66"/>
      <c r="RX52" s="66"/>
      <c r="RY52" s="66"/>
      <c r="RZ52" s="66"/>
      <c r="SA52" s="66"/>
      <c r="SB52" s="66"/>
      <c r="SC52" s="66"/>
      <c r="SD52" s="66"/>
      <c r="SE52" s="66"/>
      <c r="SF52" s="66"/>
      <c r="SG52" s="66"/>
      <c r="SH52" s="66"/>
      <c r="SI52" s="66"/>
      <c r="SJ52" s="66"/>
      <c r="SK52" s="66"/>
      <c r="SL52" s="66"/>
      <c r="SM52" s="66"/>
      <c r="SN52" s="66"/>
      <c r="SO52" s="66"/>
      <c r="SP52" s="66"/>
      <c r="SQ52" s="66"/>
      <c r="SR52" s="66"/>
      <c r="SS52" s="66"/>
      <c r="ST52" s="66"/>
      <c r="SU52" s="66"/>
      <c r="SV52" s="66"/>
      <c r="SW52" s="66"/>
      <c r="SX52" s="66"/>
      <c r="SY52" s="66"/>
      <c r="SZ52" s="66"/>
      <c r="TA52" s="66"/>
      <c r="TB52" s="66"/>
      <c r="TC52" s="66"/>
      <c r="TD52" s="66"/>
      <c r="TE52" s="66"/>
      <c r="TF52" s="66"/>
      <c r="TG52" s="66"/>
      <c r="TH52" s="66"/>
      <c r="TI52" s="66"/>
      <c r="TJ52" s="66"/>
      <c r="TK52" s="66"/>
      <c r="TL52" s="66"/>
      <c r="TM52" s="66"/>
      <c r="TN52" s="66"/>
      <c r="TO52" s="66"/>
      <c r="TP52" s="66"/>
      <c r="TQ52" s="66"/>
      <c r="TR52" s="66"/>
      <c r="TS52" s="66"/>
      <c r="TT52" s="66"/>
      <c r="TU52" s="66"/>
      <c r="TV52" s="66"/>
      <c r="TW52" s="66"/>
      <c r="TX52" s="66"/>
      <c r="TY52" s="66"/>
      <c r="TZ52" s="66"/>
      <c r="UA52" s="66"/>
      <c r="UB52" s="66"/>
      <c r="UC52" s="66"/>
      <c r="UD52" s="66"/>
      <c r="UE52" s="66"/>
      <c r="UF52" s="66"/>
      <c r="UG52" s="66"/>
      <c r="UH52" s="66"/>
      <c r="UI52" s="66"/>
      <c r="UJ52" s="66"/>
      <c r="UK52" s="66"/>
      <c r="UL52" s="66"/>
      <c r="UM52" s="66"/>
      <c r="UN52" s="66"/>
      <c r="UO52" s="66"/>
      <c r="UP52" s="66"/>
      <c r="UQ52" s="66"/>
      <c r="UR52" s="66"/>
      <c r="US52" s="66"/>
      <c r="UT52" s="66"/>
      <c r="UU52" s="66"/>
      <c r="UV52" s="66"/>
      <c r="UW52" s="66"/>
      <c r="UX52" s="66"/>
      <c r="UY52" s="66"/>
      <c r="UZ52" s="66"/>
      <c r="VA52" s="66"/>
      <c r="VB52" s="66"/>
      <c r="VC52" s="66"/>
      <c r="VD52" s="66"/>
      <c r="VE52" s="66"/>
      <c r="VF52" s="66"/>
      <c r="VG52" s="66"/>
      <c r="VH52" s="66"/>
      <c r="VI52" s="66"/>
      <c r="VJ52" s="66"/>
      <c r="VK52" s="66"/>
      <c r="VL52" s="66"/>
      <c r="VM52" s="66"/>
      <c r="VN52" s="66"/>
      <c r="VO52" s="66"/>
      <c r="VP52" s="66"/>
      <c r="VQ52" s="66"/>
      <c r="VR52" s="66"/>
      <c r="VS52" s="66"/>
      <c r="VT52" s="66"/>
      <c r="VU52" s="66"/>
      <c r="VV52" s="66"/>
      <c r="VW52" s="66"/>
      <c r="VX52" s="66"/>
      <c r="VY52" s="66"/>
      <c r="VZ52" s="66"/>
      <c r="WA52" s="66"/>
      <c r="WB52" s="66"/>
      <c r="WC52" s="66"/>
      <c r="WD52" s="66"/>
      <c r="WE52" s="66"/>
      <c r="WF52" s="66"/>
      <c r="WG52" s="66"/>
      <c r="WH52" s="66"/>
      <c r="WI52" s="66"/>
      <c r="WJ52" s="66"/>
      <c r="WK52" s="66"/>
      <c r="WL52" s="66"/>
      <c r="WM52" s="66"/>
      <c r="WN52" s="66"/>
      <c r="WO52" s="66"/>
      <c r="WP52" s="66"/>
      <c r="WQ52" s="66"/>
      <c r="WR52" s="66"/>
      <c r="WS52" s="66"/>
      <c r="WT52" s="66"/>
      <c r="WU52" s="66"/>
      <c r="WV52" s="66"/>
      <c r="WW52" s="66"/>
      <c r="WX52" s="66"/>
      <c r="WY52" s="66"/>
      <c r="WZ52" s="66"/>
      <c r="XA52" s="66"/>
      <c r="XB52" s="66"/>
      <c r="XC52" s="66"/>
      <c r="XD52" s="66"/>
      <c r="XE52" s="66"/>
      <c r="XF52" s="66"/>
      <c r="XG52" s="66"/>
      <c r="XH52" s="66"/>
      <c r="XI52" s="66"/>
      <c r="XJ52" s="66"/>
      <c r="XK52" s="66"/>
      <c r="XL52" s="66"/>
      <c r="XM52" s="66"/>
      <c r="XN52" s="66"/>
      <c r="XO52" s="66"/>
      <c r="XP52" s="66"/>
      <c r="XQ52" s="66"/>
      <c r="XR52" s="66"/>
      <c r="XS52" s="66"/>
      <c r="XT52" s="66"/>
      <c r="XU52" s="66"/>
      <c r="XV52" s="66"/>
      <c r="XW52" s="66"/>
      <c r="XX52" s="66"/>
      <c r="XY52" s="66"/>
      <c r="XZ52" s="66"/>
      <c r="YA52" s="66"/>
      <c r="YB52" s="66"/>
      <c r="YC52" s="66"/>
      <c r="YD52" s="66"/>
      <c r="YE52" s="66"/>
      <c r="YF52" s="66"/>
      <c r="YG52" s="66"/>
      <c r="YH52" s="66"/>
      <c r="YI52" s="66"/>
      <c r="YJ52" s="66"/>
      <c r="YK52" s="66"/>
      <c r="YL52" s="66"/>
      <c r="YM52" s="66"/>
      <c r="YN52" s="66"/>
      <c r="YO52" s="66"/>
      <c r="YP52" s="66"/>
      <c r="YQ52" s="66"/>
      <c r="YR52" s="66"/>
      <c r="YS52" s="66"/>
      <c r="YT52" s="66"/>
      <c r="YU52" s="66"/>
      <c r="YV52" s="66"/>
      <c r="YW52" s="66"/>
      <c r="YX52" s="66"/>
      <c r="YY52" s="66"/>
      <c r="YZ52" s="66"/>
      <c r="ZA52" s="66"/>
      <c r="ZB52" s="66"/>
      <c r="ZC52" s="66"/>
      <c r="ZD52" s="66"/>
      <c r="ZE52" s="66"/>
      <c r="ZF52" s="66"/>
      <c r="ZG52" s="66"/>
      <c r="ZH52" s="66"/>
      <c r="ZI52" s="66"/>
      <c r="ZJ52" s="66"/>
      <c r="ZK52" s="66"/>
      <c r="ZL52" s="66"/>
      <c r="ZM52" s="66"/>
      <c r="ZN52" s="66"/>
      <c r="ZO52" s="66"/>
      <c r="ZP52" s="66"/>
      <c r="ZQ52" s="66"/>
      <c r="ZR52" s="66"/>
      <c r="ZS52" s="66"/>
      <c r="ZT52" s="66"/>
      <c r="ZU52" s="66"/>
      <c r="ZV52" s="66"/>
      <c r="ZW52" s="66"/>
      <c r="ZX52" s="66"/>
      <c r="ZY52" s="66"/>
      <c r="ZZ52" s="66"/>
      <c r="AAA52" s="66"/>
      <c r="AAB52" s="66"/>
      <c r="AAC52" s="66"/>
      <c r="AAD52" s="66"/>
      <c r="AAE52" s="66"/>
      <c r="AAF52" s="66"/>
      <c r="AAG52" s="66"/>
      <c r="AAH52" s="66"/>
      <c r="AAI52" s="66"/>
      <c r="AAJ52" s="66"/>
      <c r="AAK52" s="66"/>
      <c r="AAL52" s="66"/>
      <c r="AAM52" s="66"/>
      <c r="AAN52" s="66"/>
      <c r="AAO52" s="66"/>
      <c r="AAP52" s="66"/>
      <c r="AAQ52" s="66"/>
      <c r="AAR52" s="66"/>
      <c r="AAS52" s="66"/>
      <c r="AAT52" s="66"/>
      <c r="AAU52" s="66"/>
      <c r="AAV52" s="66"/>
      <c r="AAW52" s="66"/>
      <c r="AAX52" s="66"/>
      <c r="AAY52" s="66"/>
      <c r="AAZ52" s="66"/>
      <c r="ABA52" s="66"/>
      <c r="ABB52" s="66"/>
      <c r="ABC52" s="66"/>
      <c r="ABD52" s="66"/>
      <c r="ABE52" s="66"/>
      <c r="ABF52" s="66"/>
      <c r="ABG52" s="66"/>
      <c r="ABH52" s="66"/>
      <c r="ABI52" s="66"/>
      <c r="ABJ52" s="66"/>
      <c r="ABK52" s="66"/>
      <c r="ABL52" s="66"/>
      <c r="ABM52" s="66"/>
      <c r="ABN52" s="66"/>
      <c r="ABO52" s="66"/>
      <c r="ABP52" s="66"/>
      <c r="ABQ52" s="66"/>
      <c r="ABR52" s="66"/>
      <c r="ABS52" s="66"/>
      <c r="ABT52" s="66"/>
      <c r="ABU52" s="66"/>
      <c r="ABV52" s="66"/>
      <c r="ABW52" s="66"/>
      <c r="ABX52" s="66"/>
      <c r="ABY52" s="66"/>
      <c r="ABZ52" s="66"/>
      <c r="ACA52" s="66"/>
      <c r="ACB52" s="66"/>
      <c r="ACC52" s="66"/>
      <c r="ACD52" s="66"/>
      <c r="ACE52" s="66"/>
      <c r="ACF52" s="66"/>
      <c r="ACG52" s="66"/>
      <c r="ACH52" s="66"/>
      <c r="ACI52" s="66"/>
      <c r="ACJ52" s="66"/>
      <c r="ACK52" s="66"/>
      <c r="ACL52" s="66"/>
      <c r="ACM52" s="66"/>
      <c r="ACN52" s="66"/>
      <c r="ACO52" s="66"/>
      <c r="ACP52" s="66"/>
      <c r="ACQ52" s="66"/>
      <c r="ACR52" s="66"/>
      <c r="ACS52" s="66"/>
      <c r="ACT52" s="66"/>
      <c r="ACU52" s="66"/>
      <c r="ACV52" s="66"/>
      <c r="ACW52" s="66"/>
      <c r="ACX52" s="66"/>
      <c r="ACY52" s="66"/>
      <c r="ACZ52" s="66"/>
      <c r="ADA52" s="66"/>
      <c r="ADB52" s="66"/>
      <c r="ADC52" s="66"/>
      <c r="ADD52" s="66"/>
      <c r="ADE52" s="66"/>
      <c r="ADF52" s="66"/>
      <c r="ADG52" s="66"/>
      <c r="ADH52" s="66"/>
      <c r="ADI52" s="66"/>
      <c r="ADJ52" s="66"/>
      <c r="ADK52" s="66"/>
      <c r="ADL52" s="66"/>
      <c r="ADM52" s="66"/>
      <c r="ADN52" s="66"/>
      <c r="ADO52" s="66"/>
      <c r="ADP52" s="66"/>
      <c r="ADQ52" s="66"/>
      <c r="ADR52" s="66"/>
      <c r="ADS52" s="66"/>
      <c r="ADT52" s="66"/>
      <c r="ADU52" s="66"/>
      <c r="ADV52" s="66"/>
      <c r="ADW52" s="66"/>
      <c r="ADX52" s="66"/>
      <c r="ADY52" s="66"/>
      <c r="ADZ52" s="66"/>
      <c r="AEA52" s="66"/>
      <c r="AEB52" s="66"/>
      <c r="AEC52" s="66"/>
      <c r="AED52" s="66"/>
      <c r="AEE52" s="66"/>
      <c r="AEF52" s="66"/>
      <c r="AEG52" s="66"/>
      <c r="AEH52" s="66"/>
      <c r="AEI52" s="66"/>
      <c r="AEJ52" s="66"/>
      <c r="AEK52" s="66"/>
      <c r="AEL52" s="66"/>
      <c r="AEM52" s="66"/>
      <c r="AEN52" s="66"/>
      <c r="AEO52" s="66"/>
      <c r="AEP52" s="66"/>
      <c r="AEQ52" s="66"/>
      <c r="AER52" s="66"/>
      <c r="AES52" s="66"/>
      <c r="AET52" s="66"/>
      <c r="AEU52" s="66"/>
      <c r="AEV52" s="66"/>
      <c r="AEW52" s="66"/>
      <c r="AEX52" s="66"/>
      <c r="AEY52" s="66"/>
      <c r="AEZ52" s="66"/>
      <c r="AFA52" s="66"/>
      <c r="AFB52" s="66"/>
      <c r="AFC52" s="66"/>
      <c r="AFD52" s="66"/>
      <c r="AFE52" s="66"/>
      <c r="AFF52" s="66"/>
      <c r="AFG52" s="66"/>
      <c r="AFH52" s="66"/>
      <c r="AFI52" s="66"/>
      <c r="AFJ52" s="66"/>
      <c r="AFK52" s="66"/>
      <c r="AFL52" s="66"/>
      <c r="AFM52" s="66"/>
      <c r="AFN52" s="66"/>
      <c r="AFO52" s="66"/>
      <c r="AFP52" s="66"/>
      <c r="AFQ52" s="66"/>
      <c r="AFR52" s="66"/>
      <c r="AFS52" s="66"/>
      <c r="AFT52" s="66"/>
      <c r="AFU52" s="66"/>
      <c r="AFV52" s="66"/>
      <c r="AFW52" s="66"/>
      <c r="AFX52" s="66"/>
      <c r="AFY52" s="66"/>
      <c r="AFZ52" s="66"/>
      <c r="AGA52" s="66"/>
      <c r="AGB52" s="66"/>
      <c r="AGC52" s="66"/>
      <c r="AGD52" s="66"/>
      <c r="AGE52" s="66"/>
      <c r="AGF52" s="66"/>
      <c r="AGG52" s="66"/>
      <c r="AGH52" s="66"/>
      <c r="AGI52" s="66"/>
      <c r="AGJ52" s="66"/>
      <c r="AGK52" s="66"/>
      <c r="AGL52" s="66"/>
      <c r="AGM52" s="66"/>
      <c r="AGN52" s="66"/>
      <c r="AGO52" s="66"/>
      <c r="AGP52" s="66"/>
      <c r="AGQ52" s="66"/>
      <c r="AGR52" s="66"/>
      <c r="AGS52" s="66"/>
      <c r="AGT52" s="66"/>
      <c r="AGU52" s="66"/>
      <c r="AGV52" s="66"/>
      <c r="AGW52" s="66"/>
      <c r="AGX52" s="66"/>
      <c r="AGY52" s="66"/>
      <c r="AGZ52" s="66"/>
      <c r="AHA52" s="66"/>
      <c r="AHB52" s="66"/>
      <c r="AHC52" s="66"/>
      <c r="AHD52" s="66"/>
      <c r="AHE52" s="66"/>
      <c r="AHF52" s="66"/>
      <c r="AHG52" s="66"/>
      <c r="AHH52" s="66"/>
      <c r="AHI52" s="66"/>
      <c r="AHJ52" s="66"/>
      <c r="AHK52" s="66"/>
      <c r="AHL52" s="66"/>
      <c r="AHM52" s="66"/>
      <c r="AHN52" s="66"/>
      <c r="AHO52" s="66"/>
      <c r="AHP52" s="66"/>
      <c r="AHQ52" s="66"/>
      <c r="AHR52" s="66"/>
      <c r="AHS52" s="66"/>
      <c r="AHT52" s="66"/>
      <c r="AHU52" s="66"/>
      <c r="AHV52" s="66"/>
      <c r="AHW52" s="66"/>
      <c r="AHX52" s="66"/>
      <c r="AHY52" s="66"/>
      <c r="AHZ52" s="66"/>
      <c r="AIA52" s="66"/>
      <c r="AIB52" s="66"/>
      <c r="AIC52" s="66"/>
      <c r="AID52" s="66"/>
      <c r="AIE52" s="66"/>
      <c r="AIF52" s="66"/>
      <c r="AIG52" s="66"/>
      <c r="AIH52" s="66"/>
      <c r="AII52" s="66"/>
      <c r="AIJ52" s="66"/>
      <c r="AIK52" s="66"/>
      <c r="AIL52" s="66"/>
      <c r="AIM52" s="66"/>
      <c r="AIN52" s="66"/>
      <c r="AIO52" s="66"/>
      <c r="AIP52" s="66"/>
      <c r="AIQ52" s="66"/>
      <c r="AIR52" s="66"/>
      <c r="AIS52" s="66"/>
      <c r="AIT52" s="66"/>
      <c r="AIU52" s="66"/>
      <c r="AIV52" s="66"/>
      <c r="AIW52" s="66"/>
      <c r="AIX52" s="66"/>
      <c r="AIY52" s="66"/>
      <c r="AIZ52" s="66"/>
      <c r="AJA52" s="66"/>
      <c r="AJB52" s="66"/>
      <c r="AJC52" s="66"/>
      <c r="AJD52" s="66"/>
      <c r="AJE52" s="66"/>
      <c r="AJF52" s="66"/>
      <c r="AJG52" s="66"/>
      <c r="AJH52" s="66"/>
      <c r="AJI52" s="66"/>
      <c r="AJJ52" s="66"/>
      <c r="AJK52" s="66"/>
      <c r="AJL52" s="66"/>
      <c r="AJM52" s="66"/>
      <c r="AJN52" s="66"/>
      <c r="AJO52" s="66"/>
      <c r="AJP52" s="66"/>
      <c r="AJQ52" s="66"/>
      <c r="AJR52" s="66"/>
      <c r="AJS52" s="66"/>
      <c r="AJT52" s="66"/>
      <c r="AJU52" s="66"/>
      <c r="AJV52" s="66"/>
      <c r="AJW52" s="66"/>
      <c r="AJX52" s="66"/>
      <c r="AJY52" s="66"/>
      <c r="AJZ52" s="66"/>
      <c r="AKA52" s="66"/>
      <c r="AKB52" s="66"/>
      <c r="AKC52" s="66"/>
      <c r="AKD52" s="66"/>
      <c r="AKE52" s="66"/>
      <c r="AKF52" s="66"/>
      <c r="AKG52" s="66"/>
      <c r="AKH52" s="66"/>
      <c r="AKI52" s="66"/>
      <c r="AKJ52" s="66"/>
      <c r="AKK52" s="66"/>
      <c r="AKL52" s="66"/>
      <c r="AKM52" s="66"/>
      <c r="AKN52" s="66"/>
      <c r="AKO52" s="66"/>
      <c r="AKP52" s="66"/>
      <c r="AKQ52" s="66"/>
      <c r="AKR52" s="66"/>
      <c r="AKS52" s="66"/>
      <c r="AKT52" s="66"/>
      <c r="AKU52" s="66"/>
      <c r="AKV52" s="66"/>
      <c r="AKW52" s="66"/>
      <c r="AKX52" s="66"/>
      <c r="AKY52" s="66"/>
      <c r="AKZ52" s="66"/>
      <c r="ALA52" s="66"/>
      <c r="ALB52" s="66"/>
      <c r="ALC52" s="66"/>
      <c r="ALD52" s="66"/>
      <c r="ALE52" s="66"/>
      <c r="ALF52" s="66"/>
      <c r="ALG52" s="66"/>
      <c r="ALH52" s="66"/>
      <c r="ALI52" s="66"/>
      <c r="ALJ52" s="66"/>
      <c r="ALK52" s="66"/>
      <c r="ALL52" s="66"/>
      <c r="ALM52" s="66"/>
      <c r="ALN52" s="66"/>
      <c r="ALO52" s="66"/>
      <c r="ALP52" s="66"/>
      <c r="ALQ52" s="66"/>
      <c r="ALR52" s="66"/>
      <c r="ALS52" s="66"/>
      <c r="ALT52" s="66"/>
      <c r="ALU52" s="66"/>
      <c r="ALV52" s="66"/>
      <c r="ALW52" s="66"/>
      <c r="ALX52" s="66"/>
      <c r="ALY52" s="66"/>
      <c r="ALZ52" s="66"/>
      <c r="AMA52" s="66"/>
      <c r="AMB52" s="66"/>
      <c r="AMC52" s="66"/>
      <c r="AMD52" s="66"/>
      <c r="AME52" s="66"/>
      <c r="AMF52" s="66"/>
      <c r="AMG52" s="66"/>
      <c r="AMH52" s="66"/>
      <c r="AMI52" s="66"/>
      <c r="AMJ52" s="66"/>
      <c r="AMK52" s="66"/>
      <c r="AML52" s="66"/>
      <c r="AMM52" s="66"/>
      <c r="AMN52" s="66"/>
      <c r="AMO52" s="66"/>
      <c r="AMP52" s="66"/>
      <c r="AMQ52" s="66"/>
      <c r="AMR52" s="66"/>
      <c r="AMS52" s="66"/>
      <c r="AMT52" s="66"/>
      <c r="AMU52" s="66"/>
      <c r="AMV52" s="66"/>
      <c r="AMW52" s="66"/>
      <c r="AMX52" s="66"/>
      <c r="AMY52" s="66"/>
      <c r="AMZ52" s="66"/>
      <c r="ANA52" s="66"/>
      <c r="ANB52" s="66"/>
      <c r="ANC52" s="66"/>
      <c r="AND52" s="66"/>
      <c r="ANE52" s="66"/>
      <c r="ANF52" s="66"/>
      <c r="ANG52" s="66"/>
      <c r="ANH52" s="66"/>
      <c r="ANI52" s="66"/>
      <c r="ANJ52" s="66"/>
      <c r="ANK52" s="66"/>
      <c r="ANL52" s="66"/>
      <c r="ANM52" s="66"/>
      <c r="ANN52" s="66"/>
      <c r="ANO52" s="66"/>
      <c r="ANP52" s="66"/>
      <c r="ANQ52" s="66"/>
      <c r="ANR52" s="66"/>
      <c r="ANS52" s="66"/>
      <c r="ANT52" s="66"/>
      <c r="ANU52" s="66"/>
      <c r="ANV52" s="66"/>
      <c r="ANW52" s="66"/>
      <c r="ANX52" s="66"/>
      <c r="ANY52" s="66"/>
      <c r="ANZ52" s="66"/>
      <c r="AOA52" s="66"/>
      <c r="AOB52" s="66"/>
      <c r="AOC52" s="66"/>
      <c r="AOD52" s="66"/>
      <c r="AOE52" s="66"/>
      <c r="AOF52" s="66"/>
      <c r="AOG52" s="66"/>
      <c r="AOH52" s="66"/>
      <c r="AOI52" s="66"/>
      <c r="AOJ52" s="66"/>
      <c r="AOK52" s="66"/>
      <c r="AOL52" s="66"/>
      <c r="AOM52" s="66"/>
      <c r="AON52" s="66"/>
      <c r="AOO52" s="66"/>
      <c r="AOP52" s="66"/>
      <c r="AOQ52" s="66"/>
      <c r="AOR52" s="66"/>
      <c r="AOS52" s="66"/>
      <c r="AOT52" s="66"/>
      <c r="AOU52" s="66"/>
      <c r="AOV52" s="66"/>
      <c r="AOW52" s="66"/>
      <c r="AOX52" s="66"/>
      <c r="AOY52" s="66"/>
      <c r="AOZ52" s="66"/>
      <c r="APA52" s="66"/>
      <c r="APB52" s="66"/>
      <c r="APC52" s="66"/>
      <c r="APD52" s="66"/>
      <c r="APE52" s="66"/>
      <c r="APF52" s="66"/>
      <c r="APG52" s="66"/>
      <c r="APH52" s="66"/>
      <c r="API52" s="66"/>
      <c r="APJ52" s="66"/>
      <c r="APK52" s="66"/>
      <c r="APL52" s="66"/>
      <c r="APM52" s="66"/>
      <c r="APN52" s="66"/>
      <c r="APO52" s="66"/>
      <c r="APP52" s="66"/>
      <c r="APQ52" s="66"/>
      <c r="APR52" s="66"/>
      <c r="APS52" s="66"/>
      <c r="APT52" s="66"/>
      <c r="APU52" s="66"/>
      <c r="APV52" s="66"/>
      <c r="APW52" s="66"/>
      <c r="APX52" s="66"/>
      <c r="APY52" s="66"/>
      <c r="APZ52" s="66"/>
      <c r="AQA52" s="66"/>
      <c r="AQB52" s="66"/>
      <c r="AQC52" s="66"/>
      <c r="AQD52" s="66"/>
      <c r="AQE52" s="66"/>
      <c r="AQF52" s="66"/>
      <c r="AQG52" s="66"/>
      <c r="AQH52" s="66"/>
      <c r="AQI52" s="66"/>
      <c r="AQJ52" s="66"/>
      <c r="AQK52" s="66"/>
      <c r="AQL52" s="66"/>
      <c r="AQM52" s="66"/>
      <c r="AQN52" s="66"/>
      <c r="AQO52" s="66"/>
      <c r="AQP52" s="66"/>
      <c r="AQQ52" s="66"/>
      <c r="AQR52" s="66"/>
      <c r="AQS52" s="66"/>
      <c r="AQT52" s="66"/>
      <c r="AQU52" s="66"/>
      <c r="AQV52" s="66"/>
      <c r="AQW52" s="66"/>
      <c r="AQX52" s="66"/>
      <c r="AQY52" s="66"/>
      <c r="AQZ52" s="66"/>
      <c r="ARA52" s="66"/>
      <c r="ARB52" s="66"/>
      <c r="ARC52" s="66"/>
      <c r="ARD52" s="66"/>
      <c r="ARE52" s="66"/>
      <c r="ARF52" s="66"/>
      <c r="ARG52" s="66"/>
      <c r="ARH52" s="66"/>
      <c r="ARI52" s="66"/>
      <c r="ARJ52" s="66"/>
      <c r="ARK52" s="66"/>
      <c r="ARL52" s="66"/>
      <c r="ARM52" s="66"/>
      <c r="ARN52" s="66"/>
      <c r="ARO52" s="66"/>
      <c r="ARP52" s="66"/>
      <c r="ARQ52" s="66"/>
      <c r="ARR52" s="66"/>
      <c r="ARS52" s="66"/>
      <c r="ART52" s="66"/>
      <c r="ARU52" s="66"/>
      <c r="ARV52" s="66"/>
      <c r="ARW52" s="66"/>
      <c r="ARX52" s="66"/>
      <c r="ARY52" s="66"/>
      <c r="ARZ52" s="66"/>
      <c r="ASA52" s="66"/>
      <c r="ASB52" s="66"/>
      <c r="ASC52" s="66"/>
      <c r="ASD52" s="66"/>
      <c r="ASE52" s="66"/>
      <c r="ASF52" s="66"/>
      <c r="ASG52" s="66"/>
      <c r="ASH52" s="66"/>
      <c r="ASI52" s="66"/>
      <c r="ASJ52" s="66"/>
      <c r="ASK52" s="66"/>
      <c r="ASL52" s="66"/>
      <c r="ASM52" s="66"/>
      <c r="ASN52" s="66"/>
      <c r="ASO52" s="66"/>
      <c r="ASP52" s="66"/>
      <c r="ASQ52" s="66"/>
      <c r="ASR52" s="66"/>
      <c r="ASS52" s="66"/>
      <c r="AST52" s="66"/>
      <c r="ASU52" s="66"/>
      <c r="ASV52" s="66"/>
      <c r="ASW52" s="66"/>
      <c r="ASX52" s="66"/>
      <c r="ASY52" s="66"/>
      <c r="ASZ52" s="66"/>
      <c r="ATA52" s="66"/>
      <c r="ATB52" s="66"/>
      <c r="ATC52" s="66"/>
      <c r="ATD52" s="66"/>
      <c r="ATE52" s="66"/>
      <c r="ATF52" s="66"/>
      <c r="ATG52" s="66"/>
      <c r="ATH52" s="66"/>
      <c r="ATI52" s="66"/>
      <c r="ATJ52" s="66"/>
      <c r="ATK52" s="66"/>
      <c r="ATL52" s="66"/>
      <c r="ATM52" s="66"/>
      <c r="ATN52" s="66"/>
      <c r="ATO52" s="66"/>
      <c r="ATP52" s="66"/>
      <c r="ATQ52" s="66"/>
      <c r="ATR52" s="66"/>
      <c r="ATS52" s="66"/>
      <c r="ATT52" s="66"/>
      <c r="ATU52" s="66"/>
      <c r="ATV52" s="66"/>
      <c r="ATW52" s="66"/>
      <c r="ATX52" s="66"/>
      <c r="ATY52" s="66"/>
      <c r="ATZ52" s="66"/>
      <c r="AUA52" s="66"/>
      <c r="AUB52" s="66"/>
      <c r="AUC52" s="66"/>
      <c r="AUD52" s="66"/>
      <c r="AUE52" s="66"/>
      <c r="AUF52" s="66"/>
      <c r="AUG52" s="66"/>
      <c r="AUH52" s="66"/>
      <c r="AUI52" s="66"/>
      <c r="AUJ52" s="66"/>
      <c r="AUK52" s="66"/>
      <c r="AUL52" s="66"/>
      <c r="AUM52" s="66"/>
      <c r="AUN52" s="66"/>
      <c r="AUO52" s="66"/>
      <c r="AUP52" s="66"/>
      <c r="AUQ52" s="66"/>
      <c r="AUR52" s="66"/>
      <c r="AUS52" s="66"/>
      <c r="AUT52" s="66"/>
      <c r="AUU52" s="66"/>
      <c r="AUV52" s="66"/>
      <c r="AUW52" s="66"/>
      <c r="AUX52" s="66"/>
      <c r="AUY52" s="66"/>
      <c r="AUZ52" s="66"/>
      <c r="AVA52" s="66"/>
      <c r="AVB52" s="66"/>
      <c r="AVC52" s="66"/>
      <c r="AVD52" s="66"/>
      <c r="AVE52" s="66"/>
      <c r="AVF52" s="66"/>
      <c r="AVG52" s="66"/>
      <c r="AVH52" s="66"/>
      <c r="AVI52" s="66"/>
      <c r="AVJ52" s="66"/>
      <c r="AVK52" s="66"/>
      <c r="AVL52" s="66"/>
      <c r="AVM52" s="66"/>
      <c r="AVN52" s="66"/>
      <c r="AVO52" s="66"/>
      <c r="AVP52" s="66"/>
      <c r="AVQ52" s="66"/>
      <c r="AVR52" s="66"/>
      <c r="AVS52" s="66"/>
      <c r="AVT52" s="66"/>
      <c r="AVU52" s="66"/>
      <c r="AVV52" s="66"/>
      <c r="AVW52" s="66"/>
      <c r="AVX52" s="66"/>
      <c r="AVY52" s="66"/>
      <c r="AVZ52" s="66"/>
      <c r="AWA52" s="66"/>
      <c r="AWB52" s="66"/>
      <c r="AWC52" s="66"/>
      <c r="AWD52" s="66"/>
      <c r="AWE52" s="66"/>
      <c r="AWF52" s="66"/>
      <c r="AWG52" s="66"/>
      <c r="AWH52" s="66"/>
      <c r="AWI52" s="66"/>
      <c r="AWJ52" s="66"/>
      <c r="AWK52" s="66"/>
      <c r="AWL52" s="66"/>
      <c r="AWM52" s="66"/>
      <c r="AWN52" s="66"/>
      <c r="AWO52" s="66"/>
      <c r="AWP52" s="66"/>
      <c r="AWQ52" s="66"/>
      <c r="AWR52" s="66"/>
      <c r="AWS52" s="66"/>
      <c r="AWT52" s="66"/>
      <c r="AWU52" s="66"/>
      <c r="AWV52" s="66"/>
      <c r="AWW52" s="66"/>
      <c r="AWX52" s="66"/>
      <c r="AWY52" s="66"/>
      <c r="AWZ52" s="66"/>
      <c r="AXA52" s="66"/>
      <c r="AXB52" s="66"/>
      <c r="AXC52" s="66"/>
      <c r="AXD52" s="66"/>
      <c r="AXE52" s="66"/>
      <c r="AXF52" s="66"/>
      <c r="AXG52" s="66"/>
      <c r="AXH52" s="66"/>
      <c r="AXI52" s="66"/>
      <c r="AXJ52" s="66"/>
      <c r="AXK52" s="66"/>
      <c r="AXL52" s="66"/>
      <c r="AXM52" s="66"/>
      <c r="AXN52" s="66"/>
      <c r="AXO52" s="66"/>
      <c r="AXP52" s="66"/>
      <c r="AXQ52" s="66"/>
      <c r="AXR52" s="66"/>
      <c r="AXS52" s="66"/>
      <c r="AXT52" s="66"/>
      <c r="AXU52" s="66"/>
      <c r="AXV52" s="66"/>
      <c r="AXW52" s="66"/>
      <c r="AXX52" s="66"/>
      <c r="AXY52" s="66"/>
      <c r="AXZ52" s="66"/>
      <c r="AYA52" s="66"/>
      <c r="AYB52" s="66"/>
      <c r="AYC52" s="66"/>
      <c r="AYD52" s="66"/>
      <c r="AYE52" s="66"/>
      <c r="AYF52" s="66"/>
      <c r="AYG52" s="66"/>
      <c r="AYH52" s="66"/>
      <c r="AYI52" s="66"/>
      <c r="AYJ52" s="66"/>
      <c r="AYK52" s="66"/>
      <c r="AYL52" s="66"/>
      <c r="AYM52" s="66"/>
      <c r="AYN52" s="66"/>
      <c r="AYO52" s="66"/>
      <c r="AYP52" s="66"/>
      <c r="AYQ52" s="66"/>
      <c r="AYR52" s="66"/>
      <c r="AYS52" s="66"/>
      <c r="AYT52" s="66"/>
      <c r="AYU52" s="66"/>
      <c r="AYV52" s="66"/>
      <c r="AYW52" s="66"/>
      <c r="AYX52" s="66"/>
      <c r="AYY52" s="66"/>
      <c r="AYZ52" s="66"/>
      <c r="AZA52" s="66"/>
      <c r="AZB52" s="66"/>
      <c r="AZC52" s="66"/>
      <c r="AZD52" s="66"/>
      <c r="AZE52" s="66"/>
      <c r="AZF52" s="66"/>
      <c r="AZG52" s="66"/>
      <c r="AZH52" s="66"/>
      <c r="AZI52" s="66"/>
      <c r="AZJ52" s="66"/>
      <c r="AZK52" s="66"/>
      <c r="AZL52" s="66"/>
      <c r="AZM52" s="66"/>
      <c r="AZN52" s="66"/>
      <c r="AZO52" s="66"/>
      <c r="AZP52" s="66"/>
      <c r="AZQ52" s="66"/>
      <c r="AZR52" s="66"/>
      <c r="AZS52" s="66"/>
      <c r="AZT52" s="66"/>
      <c r="AZU52" s="66"/>
      <c r="AZV52" s="66"/>
      <c r="AZW52" s="66"/>
      <c r="AZX52" s="66"/>
      <c r="AZY52" s="66"/>
      <c r="AZZ52" s="66"/>
      <c r="BAA52" s="66"/>
      <c r="BAB52" s="66"/>
      <c r="BAC52" s="66"/>
      <c r="BAD52" s="66"/>
      <c r="BAE52" s="66"/>
      <c r="BAF52" s="66"/>
      <c r="BAG52" s="66"/>
      <c r="BAH52" s="66"/>
      <c r="BAI52" s="66"/>
      <c r="BAJ52" s="66"/>
      <c r="BAK52" s="66"/>
      <c r="BAL52" s="66"/>
      <c r="BAM52" s="66"/>
      <c r="BAN52" s="66"/>
      <c r="BAO52" s="66"/>
      <c r="BAP52" s="66"/>
      <c r="BAQ52" s="66"/>
      <c r="BAR52" s="66"/>
      <c r="BAS52" s="66"/>
      <c r="BAT52" s="66"/>
      <c r="BAU52" s="66"/>
      <c r="BAV52" s="66"/>
      <c r="BAW52" s="66"/>
      <c r="BAX52" s="66"/>
      <c r="BAY52" s="66"/>
      <c r="BAZ52" s="66"/>
      <c r="BBA52" s="66"/>
      <c r="BBB52" s="66"/>
      <c r="BBC52" s="66"/>
      <c r="BBD52" s="66"/>
      <c r="BBE52" s="66"/>
      <c r="BBF52" s="66"/>
      <c r="BBG52" s="66"/>
      <c r="BBH52" s="66"/>
      <c r="BBI52" s="66"/>
      <c r="BBJ52" s="66"/>
      <c r="BBK52" s="66"/>
      <c r="BBL52" s="66"/>
      <c r="BBM52" s="66"/>
      <c r="BBN52" s="66"/>
      <c r="BBO52" s="66"/>
      <c r="BBP52" s="66"/>
      <c r="BBQ52" s="66"/>
      <c r="BBR52" s="66"/>
      <c r="BBS52" s="66"/>
      <c r="BBT52" s="66"/>
      <c r="BBU52" s="66"/>
      <c r="BBV52" s="66"/>
      <c r="BBW52" s="66"/>
      <c r="BBX52" s="66"/>
      <c r="BBY52" s="66"/>
      <c r="BBZ52" s="66"/>
      <c r="BCA52" s="66"/>
      <c r="BCB52" s="66"/>
      <c r="BCC52" s="66"/>
      <c r="BCD52" s="66"/>
      <c r="BCE52" s="66"/>
      <c r="BCF52" s="66"/>
      <c r="BCG52" s="66"/>
      <c r="BCH52" s="66"/>
      <c r="BCI52" s="66"/>
      <c r="BCJ52" s="66"/>
      <c r="BCK52" s="66"/>
      <c r="BCL52" s="66"/>
      <c r="BCM52" s="66"/>
      <c r="BCN52" s="66"/>
      <c r="BCO52" s="66"/>
      <c r="BCP52" s="66"/>
      <c r="BCQ52" s="66"/>
      <c r="BCR52" s="66"/>
      <c r="BCS52" s="66"/>
      <c r="BCT52" s="66"/>
      <c r="BCU52" s="66"/>
      <c r="BCV52" s="66"/>
      <c r="BCW52" s="66"/>
      <c r="BCX52" s="66"/>
      <c r="BCY52" s="66"/>
      <c r="BCZ52" s="66"/>
      <c r="BDA52" s="66"/>
      <c r="BDB52" s="66"/>
      <c r="BDC52" s="66"/>
      <c r="BDD52" s="66"/>
      <c r="BDE52" s="66"/>
      <c r="BDF52" s="66"/>
      <c r="BDG52" s="66"/>
      <c r="BDH52" s="66"/>
      <c r="BDI52" s="66"/>
      <c r="BDJ52" s="66"/>
      <c r="BDK52" s="66"/>
      <c r="BDL52" s="66"/>
      <c r="BDM52" s="66"/>
      <c r="BDN52" s="66"/>
      <c r="BDO52" s="66"/>
      <c r="BDP52" s="66"/>
      <c r="BDQ52" s="66"/>
      <c r="BDR52" s="66"/>
      <c r="BDS52" s="66"/>
      <c r="BDT52" s="66"/>
      <c r="BDU52" s="66"/>
      <c r="BDV52" s="66"/>
      <c r="BDW52" s="66"/>
      <c r="BDX52" s="66"/>
      <c r="BDY52" s="66"/>
      <c r="BDZ52" s="66"/>
      <c r="BEA52" s="66"/>
      <c r="BEB52" s="66"/>
      <c r="BEC52" s="66"/>
      <c r="BED52" s="66"/>
      <c r="BEE52" s="66"/>
      <c r="BEF52" s="66"/>
      <c r="BEG52" s="66"/>
      <c r="BEH52" s="66"/>
      <c r="BEI52" s="66"/>
      <c r="BEJ52" s="66"/>
      <c r="BEK52" s="66"/>
      <c r="BEL52" s="66"/>
      <c r="BEM52" s="66"/>
      <c r="BEN52" s="66"/>
      <c r="BEO52" s="66"/>
      <c r="BEP52" s="66"/>
      <c r="BEQ52" s="66"/>
      <c r="BER52" s="66"/>
      <c r="BES52" s="66"/>
      <c r="BET52" s="66"/>
      <c r="BEU52" s="66"/>
      <c r="BEV52" s="66"/>
      <c r="BEW52" s="66"/>
      <c r="BEX52" s="66"/>
      <c r="BEY52" s="66"/>
      <c r="BEZ52" s="66"/>
      <c r="BFA52" s="66"/>
      <c r="BFB52" s="66"/>
      <c r="BFC52" s="66"/>
      <c r="BFD52" s="66"/>
      <c r="BFE52" s="66"/>
      <c r="BFF52" s="66"/>
      <c r="BFG52" s="66"/>
      <c r="BFH52" s="66"/>
      <c r="BFI52" s="66"/>
      <c r="BFJ52" s="66"/>
      <c r="BFK52" s="66"/>
      <c r="BFL52" s="66"/>
      <c r="BFM52" s="66"/>
      <c r="BFN52" s="66"/>
      <c r="BFO52" s="66"/>
      <c r="BFP52" s="66"/>
      <c r="BFQ52" s="66"/>
      <c r="BFR52" s="66"/>
      <c r="BFS52" s="66"/>
      <c r="BFT52" s="66"/>
      <c r="BFU52" s="66"/>
      <c r="BFV52" s="66"/>
      <c r="BFW52" s="66"/>
      <c r="BFX52" s="66"/>
      <c r="BFY52" s="66"/>
      <c r="BFZ52" s="66"/>
      <c r="BGA52" s="66"/>
      <c r="BGB52" s="66"/>
      <c r="BGC52" s="66"/>
      <c r="BGD52" s="66"/>
      <c r="BGE52" s="66"/>
      <c r="BGF52" s="66"/>
      <c r="BGG52" s="66"/>
      <c r="BGH52" s="66"/>
      <c r="BGI52" s="66"/>
      <c r="BGJ52" s="66"/>
      <c r="BGK52" s="66"/>
      <c r="BGL52" s="66"/>
      <c r="BGM52" s="66"/>
      <c r="BGN52" s="66"/>
      <c r="BGO52" s="66"/>
      <c r="BGP52" s="66"/>
      <c r="BGQ52" s="66"/>
      <c r="BGR52" s="66"/>
      <c r="BGS52" s="66"/>
      <c r="BGT52" s="66"/>
      <c r="BGU52" s="66"/>
      <c r="BGV52" s="66"/>
      <c r="BGW52" s="66"/>
      <c r="BGX52" s="66"/>
      <c r="BGY52" s="66"/>
      <c r="BGZ52" s="66"/>
      <c r="BHA52" s="66"/>
      <c r="BHB52" s="66"/>
      <c r="BHC52" s="66"/>
      <c r="BHD52" s="66"/>
      <c r="BHE52" s="66"/>
      <c r="BHF52" s="66"/>
      <c r="BHG52" s="66"/>
      <c r="BHH52" s="66"/>
      <c r="BHI52" s="66"/>
      <c r="BHJ52" s="66"/>
      <c r="BHK52" s="66"/>
      <c r="BHL52" s="66"/>
      <c r="BHM52" s="66"/>
      <c r="BHN52" s="66"/>
      <c r="BHO52" s="66"/>
      <c r="BHP52" s="66"/>
      <c r="BHQ52" s="66"/>
      <c r="BHR52" s="66"/>
      <c r="BHS52" s="66"/>
      <c r="BHT52" s="66"/>
      <c r="BHU52" s="66"/>
      <c r="BHV52" s="66"/>
      <c r="BHW52" s="66"/>
      <c r="BHX52" s="66"/>
      <c r="BHY52" s="66"/>
      <c r="BHZ52" s="66"/>
      <c r="BIA52" s="66"/>
      <c r="BIB52" s="66"/>
      <c r="BIC52" s="66"/>
      <c r="BID52" s="66"/>
      <c r="BIE52" s="66"/>
      <c r="BIF52" s="66"/>
      <c r="BIG52" s="66"/>
      <c r="BIH52" s="66"/>
      <c r="BII52" s="66"/>
      <c r="BIJ52" s="66"/>
      <c r="BIK52" s="66"/>
      <c r="BIL52" s="66"/>
      <c r="BIM52" s="66"/>
      <c r="BIN52" s="66"/>
      <c r="BIO52" s="66"/>
      <c r="BIP52" s="66"/>
      <c r="BIQ52" s="66"/>
      <c r="BIR52" s="66"/>
      <c r="BIS52" s="66"/>
      <c r="BIT52" s="66"/>
      <c r="BIU52" s="66"/>
      <c r="BIV52" s="66"/>
      <c r="BIW52" s="66"/>
      <c r="BIX52" s="66"/>
      <c r="BIY52" s="66"/>
      <c r="BIZ52" s="66"/>
      <c r="BJA52" s="66"/>
      <c r="BJB52" s="66"/>
      <c r="BJC52" s="66"/>
      <c r="BJD52" s="66"/>
      <c r="BJE52" s="66"/>
      <c r="BJF52" s="66"/>
      <c r="BJG52" s="66"/>
      <c r="BJH52" s="66"/>
      <c r="BJI52" s="66"/>
      <c r="BJJ52" s="66"/>
      <c r="BJK52" s="66"/>
      <c r="BJL52" s="66"/>
      <c r="BJM52" s="66"/>
      <c r="BJN52" s="66"/>
      <c r="BJO52" s="66"/>
      <c r="BJP52" s="66"/>
      <c r="BJQ52" s="66"/>
      <c r="BJR52" s="66"/>
      <c r="BJS52" s="66"/>
      <c r="BJT52" s="66"/>
      <c r="BJU52" s="66"/>
      <c r="BJV52" s="66"/>
      <c r="BJW52" s="66"/>
      <c r="BJX52" s="66"/>
      <c r="BJY52" s="66"/>
      <c r="BJZ52" s="66"/>
      <c r="BKA52" s="66"/>
      <c r="BKB52" s="66"/>
      <c r="BKC52" s="66"/>
      <c r="BKD52" s="66"/>
      <c r="BKE52" s="66"/>
      <c r="BKF52" s="66"/>
      <c r="BKG52" s="66"/>
      <c r="BKH52" s="66"/>
      <c r="BKI52" s="66"/>
      <c r="BKJ52" s="66"/>
      <c r="BKK52" s="66"/>
      <c r="BKL52" s="66"/>
      <c r="BKM52" s="66"/>
      <c r="BKN52" s="66"/>
      <c r="BKO52" s="66"/>
      <c r="BKP52" s="66"/>
      <c r="BKQ52" s="66"/>
      <c r="BKR52" s="66"/>
      <c r="BKS52" s="66"/>
      <c r="BKT52" s="66"/>
      <c r="BKU52" s="66"/>
      <c r="BKV52" s="66"/>
      <c r="BKW52" s="66"/>
      <c r="BKX52" s="66"/>
      <c r="BKY52" s="66"/>
      <c r="BKZ52" s="66"/>
      <c r="BLA52" s="66"/>
      <c r="BLB52" s="66"/>
      <c r="BLC52" s="66"/>
      <c r="BLD52" s="66"/>
      <c r="BLE52" s="66"/>
      <c r="BLF52" s="66"/>
      <c r="BLG52" s="66"/>
      <c r="BLH52" s="66"/>
      <c r="BLI52" s="66"/>
      <c r="BLJ52" s="66"/>
      <c r="BLK52" s="66"/>
      <c r="BLL52" s="66"/>
      <c r="BLM52" s="66"/>
      <c r="BLN52" s="66"/>
      <c r="BLO52" s="66"/>
      <c r="BLP52" s="66"/>
      <c r="BLQ52" s="66"/>
      <c r="BLR52" s="66"/>
      <c r="BLS52" s="66"/>
      <c r="BLT52" s="66"/>
      <c r="BLU52" s="66"/>
      <c r="BLV52" s="66"/>
      <c r="BLW52" s="66"/>
      <c r="BLX52" s="66"/>
      <c r="BLY52" s="66"/>
      <c r="BLZ52" s="66"/>
      <c r="BMA52" s="66"/>
      <c r="BMB52" s="66"/>
      <c r="BMC52" s="66"/>
      <c r="BMD52" s="66"/>
      <c r="BME52" s="66"/>
      <c r="BMF52" s="66"/>
      <c r="BMG52" s="66"/>
      <c r="BMH52" s="66"/>
      <c r="BMI52" s="66"/>
      <c r="BMJ52" s="66"/>
      <c r="BMK52" s="66"/>
      <c r="BML52" s="66"/>
      <c r="BMM52" s="66"/>
      <c r="BMN52" s="66"/>
      <c r="BMO52" s="66"/>
      <c r="BMP52" s="66"/>
      <c r="BMQ52" s="66"/>
      <c r="BMR52" s="66"/>
      <c r="BMS52" s="66"/>
      <c r="BMT52" s="66"/>
      <c r="BMU52" s="66"/>
      <c r="BMV52" s="66"/>
      <c r="BMW52" s="66"/>
      <c r="BMX52" s="66"/>
      <c r="BMY52" s="66"/>
      <c r="BMZ52" s="66"/>
      <c r="BNA52" s="66"/>
      <c r="BNB52" s="66"/>
      <c r="BNC52" s="66"/>
      <c r="BND52" s="66"/>
      <c r="BNE52" s="66"/>
      <c r="BNF52" s="66"/>
      <c r="BNG52" s="66"/>
      <c r="BNH52" s="66"/>
      <c r="BNI52" s="66"/>
      <c r="BNJ52" s="66"/>
      <c r="BNK52" s="66"/>
      <c r="BNL52" s="66"/>
      <c r="BNM52" s="66"/>
      <c r="BNN52" s="66"/>
      <c r="BNO52" s="66"/>
      <c r="BNP52" s="66"/>
      <c r="BNQ52" s="66"/>
      <c r="BNR52" s="66"/>
      <c r="BNS52" s="66"/>
      <c r="BNT52" s="66"/>
      <c r="BNU52" s="66"/>
      <c r="BNV52" s="66"/>
      <c r="BNW52" s="66"/>
      <c r="BNX52" s="66"/>
      <c r="BNY52" s="66"/>
      <c r="BNZ52" s="66"/>
      <c r="BOA52" s="66"/>
      <c r="BOB52" s="66"/>
      <c r="BOC52" s="66"/>
      <c r="BOD52" s="66"/>
      <c r="BOE52" s="66"/>
      <c r="BOF52" s="66"/>
      <c r="BOG52" s="66"/>
      <c r="BOH52" s="66"/>
      <c r="BOI52" s="66"/>
      <c r="BOJ52" s="66"/>
      <c r="BOK52" s="66"/>
      <c r="BOL52" s="66"/>
      <c r="BOM52" s="66"/>
      <c r="BON52" s="66"/>
      <c r="BOO52" s="66"/>
      <c r="BOP52" s="66"/>
      <c r="BOQ52" s="66"/>
      <c r="BOR52" s="66"/>
      <c r="BOS52" s="66"/>
      <c r="BOT52" s="66"/>
      <c r="BOU52" s="66"/>
      <c r="BOV52" s="66"/>
      <c r="BOW52" s="66"/>
      <c r="BOX52" s="66"/>
      <c r="BOY52" s="66"/>
      <c r="BOZ52" s="66"/>
      <c r="BPA52" s="66"/>
      <c r="BPB52" s="66"/>
      <c r="BPC52" s="66"/>
      <c r="BPD52" s="66"/>
      <c r="BPE52" s="66"/>
      <c r="BPF52" s="66"/>
      <c r="BPG52" s="66"/>
      <c r="BPH52" s="66"/>
      <c r="BPI52" s="66"/>
      <c r="BPJ52" s="66"/>
      <c r="BPK52" s="66"/>
      <c r="BPL52" s="66"/>
      <c r="BPM52" s="66"/>
      <c r="BPN52" s="66"/>
      <c r="BPO52" s="66"/>
      <c r="BPP52" s="66"/>
      <c r="BPQ52" s="66"/>
      <c r="BPR52" s="66"/>
      <c r="BPS52" s="66"/>
      <c r="BPT52" s="66"/>
      <c r="BPU52" s="66"/>
      <c r="BPV52" s="66"/>
      <c r="BPW52" s="66"/>
      <c r="BPX52" s="66"/>
      <c r="BPY52" s="66"/>
      <c r="BPZ52" s="66"/>
      <c r="BQA52" s="66"/>
      <c r="BQB52" s="66"/>
      <c r="BQC52" s="66"/>
      <c r="BQD52" s="66"/>
      <c r="BQE52" s="66"/>
      <c r="BQF52" s="66"/>
      <c r="BQG52" s="66"/>
      <c r="BQH52" s="66"/>
      <c r="BQI52" s="66"/>
      <c r="BQJ52" s="66"/>
      <c r="BQK52" s="66"/>
      <c r="BQL52" s="66"/>
      <c r="BQM52" s="66"/>
      <c r="BQN52" s="66"/>
      <c r="BQO52" s="66"/>
      <c r="BQP52" s="66"/>
      <c r="BQQ52" s="66"/>
      <c r="BQR52" s="66"/>
      <c r="BQS52" s="66"/>
      <c r="BQT52" s="66"/>
      <c r="BQU52" s="66"/>
      <c r="BQV52" s="66"/>
      <c r="BQW52" s="66"/>
      <c r="BQX52" s="66"/>
      <c r="BQY52" s="66"/>
      <c r="BQZ52" s="66"/>
      <c r="BRA52" s="66"/>
      <c r="BRB52" s="66"/>
      <c r="BRC52" s="66"/>
      <c r="BRD52" s="66"/>
      <c r="BRE52" s="66"/>
      <c r="BRF52" s="66"/>
      <c r="BRG52" s="66"/>
      <c r="BRH52" s="66"/>
      <c r="BRI52" s="66"/>
      <c r="BRJ52" s="66"/>
      <c r="BRK52" s="66"/>
      <c r="BRL52" s="66"/>
      <c r="BRM52" s="66"/>
      <c r="BRN52" s="66"/>
      <c r="BRO52" s="66"/>
      <c r="BRP52" s="66"/>
      <c r="BRQ52" s="66"/>
      <c r="BRR52" s="66"/>
      <c r="BRS52" s="66"/>
      <c r="BRT52" s="66"/>
      <c r="BRU52" s="66"/>
      <c r="BRV52" s="66"/>
      <c r="BRW52" s="66"/>
      <c r="BRX52" s="66"/>
      <c r="BRY52" s="66"/>
      <c r="BRZ52" s="66"/>
      <c r="BSA52" s="66"/>
      <c r="BSB52" s="66"/>
      <c r="BSC52" s="66"/>
      <c r="BSD52" s="66"/>
      <c r="BSE52" s="66"/>
      <c r="BSF52" s="66"/>
      <c r="BSG52" s="66"/>
      <c r="BSH52" s="66"/>
      <c r="BSI52" s="66"/>
      <c r="BSJ52" s="66"/>
      <c r="BSK52" s="66"/>
      <c r="BSL52" s="66"/>
      <c r="BSM52" s="66"/>
      <c r="BSN52" s="66"/>
      <c r="BSO52" s="66"/>
      <c r="BSP52" s="66"/>
      <c r="BSQ52" s="66"/>
      <c r="BSR52" s="66"/>
      <c r="BSS52" s="66"/>
      <c r="BST52" s="66"/>
      <c r="BSU52" s="66"/>
      <c r="BSV52" s="66"/>
      <c r="BSW52" s="66"/>
      <c r="BSX52" s="66"/>
      <c r="BSY52" s="66"/>
      <c r="BSZ52" s="66"/>
      <c r="BTA52" s="66"/>
      <c r="BTB52" s="66"/>
      <c r="BTC52" s="66"/>
      <c r="BTD52" s="66"/>
      <c r="BTE52" s="66"/>
      <c r="BTF52" s="66"/>
      <c r="BTG52" s="66"/>
      <c r="BTH52" s="66"/>
      <c r="BTI52" s="66"/>
      <c r="BTJ52" s="66"/>
      <c r="BTK52" s="66"/>
      <c r="BTL52" s="66"/>
      <c r="BTM52" s="66"/>
      <c r="BTN52" s="66"/>
      <c r="BTO52" s="66"/>
      <c r="BTP52" s="66"/>
      <c r="BTQ52" s="66"/>
      <c r="BTR52" s="66"/>
      <c r="BTS52" s="66"/>
      <c r="BTT52" s="66"/>
      <c r="BTU52" s="66"/>
      <c r="BTV52" s="66"/>
      <c r="BTW52" s="66"/>
      <c r="BTX52" s="66"/>
      <c r="BTY52" s="66"/>
      <c r="BTZ52" s="66"/>
      <c r="BUA52" s="66"/>
      <c r="BUB52" s="66"/>
      <c r="BUC52" s="66"/>
      <c r="BUD52" s="66"/>
      <c r="BUE52" s="66"/>
      <c r="BUF52" s="66"/>
      <c r="BUG52" s="66"/>
      <c r="BUH52" s="66"/>
      <c r="BUI52" s="66"/>
      <c r="BUJ52" s="66"/>
      <c r="BUK52" s="66"/>
      <c r="BUL52" s="66"/>
      <c r="BUM52" s="66"/>
      <c r="BUN52" s="66"/>
      <c r="BUO52" s="66"/>
      <c r="BUP52" s="66"/>
      <c r="BUQ52" s="66"/>
      <c r="BUR52" s="66"/>
      <c r="BUS52" s="66"/>
      <c r="BUT52" s="66"/>
      <c r="BUU52" s="66"/>
      <c r="BUV52" s="66"/>
      <c r="BUW52" s="66"/>
      <c r="BUX52" s="66"/>
      <c r="BUY52" s="66"/>
      <c r="BUZ52" s="66"/>
      <c r="BVA52" s="66"/>
      <c r="BVB52" s="66"/>
      <c r="BVC52" s="66"/>
      <c r="BVD52" s="66"/>
      <c r="BVE52" s="66"/>
      <c r="BVF52" s="66"/>
      <c r="BVG52" s="66"/>
      <c r="BVH52" s="66"/>
      <c r="BVI52" s="66"/>
      <c r="BVJ52" s="66"/>
      <c r="BVK52" s="66"/>
      <c r="BVL52" s="66"/>
      <c r="BVM52" s="66"/>
      <c r="BVN52" s="66"/>
      <c r="BVO52" s="66"/>
      <c r="BVP52" s="66"/>
      <c r="BVQ52" s="66"/>
      <c r="BVR52" s="66"/>
      <c r="BVS52" s="66"/>
      <c r="BVT52" s="66"/>
      <c r="BVU52" s="66"/>
      <c r="BVV52" s="66"/>
      <c r="BVW52" s="66"/>
      <c r="BVX52" s="66"/>
      <c r="BVY52" s="66"/>
      <c r="BVZ52" s="66"/>
      <c r="BWA52" s="66"/>
      <c r="BWB52" s="66"/>
      <c r="BWC52" s="66"/>
      <c r="BWD52" s="66"/>
      <c r="BWE52" s="66"/>
      <c r="BWF52" s="66"/>
      <c r="BWG52" s="66"/>
      <c r="BWH52" s="66"/>
      <c r="BWI52" s="66"/>
      <c r="BWJ52" s="66"/>
      <c r="BWK52" s="66"/>
      <c r="BWL52" s="66"/>
      <c r="BWM52" s="66"/>
      <c r="BWN52" s="66"/>
      <c r="BWO52" s="66"/>
      <c r="BWP52" s="66"/>
      <c r="BWQ52" s="66"/>
      <c r="BWR52" s="66"/>
      <c r="BWS52" s="66"/>
      <c r="BWT52" s="66"/>
      <c r="BWU52" s="66"/>
      <c r="BWV52" s="66"/>
      <c r="BWW52" s="66"/>
      <c r="BWX52" s="66"/>
      <c r="BWY52" s="66"/>
      <c r="BWZ52" s="66"/>
      <c r="BXA52" s="66"/>
      <c r="BXB52" s="66"/>
      <c r="BXC52" s="66"/>
      <c r="BXD52" s="66"/>
      <c r="BXE52" s="66"/>
      <c r="BXF52" s="66"/>
      <c r="BXG52" s="66"/>
      <c r="BXH52" s="66"/>
      <c r="BXI52" s="66"/>
      <c r="BXJ52" s="66"/>
      <c r="BXK52" s="66"/>
      <c r="BXL52" s="66"/>
      <c r="BXM52" s="66"/>
      <c r="BXN52" s="66"/>
      <c r="BXO52" s="66"/>
      <c r="BXP52" s="66"/>
      <c r="BXQ52" s="66"/>
      <c r="BXR52" s="66"/>
      <c r="BXS52" s="66"/>
      <c r="BXT52" s="66"/>
      <c r="BXU52" s="66"/>
      <c r="BXV52" s="66"/>
      <c r="BXW52" s="66"/>
      <c r="BXX52" s="66"/>
      <c r="BXY52" s="66"/>
      <c r="BXZ52" s="66"/>
      <c r="BYA52" s="66"/>
      <c r="BYB52" s="66"/>
      <c r="BYC52" s="66"/>
      <c r="BYD52" s="66"/>
      <c r="BYE52" s="66"/>
      <c r="BYF52" s="66"/>
      <c r="BYG52" s="66"/>
      <c r="BYH52" s="66"/>
      <c r="BYI52" s="66"/>
      <c r="BYJ52" s="66"/>
      <c r="BYK52" s="66"/>
      <c r="BYL52" s="66"/>
      <c r="BYM52" s="66"/>
      <c r="BYN52" s="66"/>
      <c r="BYO52" s="66"/>
      <c r="BYP52" s="66"/>
      <c r="BYQ52" s="66"/>
      <c r="BYR52" s="66"/>
      <c r="BYS52" s="66"/>
      <c r="BYT52" s="66"/>
      <c r="BYU52" s="66"/>
      <c r="BYV52" s="66"/>
      <c r="BYW52" s="66"/>
      <c r="BYX52" s="66"/>
      <c r="BYY52" s="66"/>
      <c r="BYZ52" s="66"/>
      <c r="BZA52" s="66"/>
      <c r="BZB52" s="66"/>
      <c r="BZC52" s="66"/>
      <c r="BZD52" s="66"/>
      <c r="BZE52" s="66"/>
      <c r="BZF52" s="66"/>
      <c r="BZG52" s="66"/>
      <c r="BZH52" s="66"/>
      <c r="BZI52" s="66"/>
      <c r="BZJ52" s="66"/>
      <c r="BZK52" s="66"/>
      <c r="BZL52" s="66"/>
      <c r="BZM52" s="66"/>
      <c r="BZN52" s="66"/>
      <c r="BZO52" s="66"/>
      <c r="BZP52" s="66"/>
      <c r="BZQ52" s="66"/>
      <c r="BZR52" s="66"/>
      <c r="BZS52" s="66"/>
      <c r="BZT52" s="66"/>
      <c r="BZU52" s="66"/>
      <c r="BZV52" s="66"/>
      <c r="BZW52" s="66"/>
      <c r="BZX52" s="66"/>
      <c r="BZY52" s="66"/>
      <c r="BZZ52" s="66"/>
      <c r="CAA52" s="66"/>
      <c r="CAB52" s="66"/>
      <c r="CAC52" s="66"/>
      <c r="CAD52" s="66"/>
      <c r="CAE52" s="66"/>
      <c r="CAF52" s="66"/>
      <c r="CAG52" s="66"/>
      <c r="CAH52" s="66"/>
      <c r="CAI52" s="66"/>
      <c r="CAJ52" s="66"/>
      <c r="CAK52" s="66"/>
      <c r="CAL52" s="66"/>
      <c r="CAM52" s="66"/>
      <c r="CAN52" s="66"/>
      <c r="CAO52" s="66"/>
      <c r="CAP52" s="66"/>
      <c r="CAQ52" s="66"/>
      <c r="CAR52" s="66"/>
      <c r="CAS52" s="66"/>
      <c r="CAT52" s="66"/>
      <c r="CAU52" s="66"/>
      <c r="CAV52" s="66"/>
      <c r="CAW52" s="66"/>
      <c r="CAX52" s="66"/>
      <c r="CAY52" s="66"/>
      <c r="CAZ52" s="66"/>
      <c r="CBA52" s="66"/>
      <c r="CBB52" s="66"/>
      <c r="CBC52" s="66"/>
      <c r="CBD52" s="66"/>
      <c r="CBE52" s="66"/>
      <c r="CBF52" s="66"/>
      <c r="CBG52" s="66"/>
      <c r="CBH52" s="66"/>
      <c r="CBI52" s="66"/>
      <c r="CBJ52" s="66"/>
      <c r="CBK52" s="66"/>
      <c r="CBL52" s="66"/>
      <c r="CBM52" s="66"/>
      <c r="CBN52" s="66"/>
      <c r="CBO52" s="66"/>
      <c r="CBP52" s="66"/>
      <c r="CBQ52" s="66"/>
      <c r="CBR52" s="66"/>
      <c r="CBS52" s="66"/>
      <c r="CBT52" s="66"/>
      <c r="CBU52" s="66"/>
      <c r="CBV52" s="66"/>
      <c r="CBW52" s="66"/>
      <c r="CBX52" s="66"/>
      <c r="CBY52" s="66"/>
      <c r="CBZ52" s="66"/>
      <c r="CCA52" s="66"/>
      <c r="CCB52" s="66"/>
      <c r="CCC52" s="66"/>
      <c r="CCD52" s="66"/>
      <c r="CCE52" s="66"/>
      <c r="CCF52" s="66"/>
      <c r="CCG52" s="66"/>
      <c r="CCH52" s="66"/>
      <c r="CCI52" s="66"/>
      <c r="CCJ52" s="66"/>
      <c r="CCK52" s="66"/>
      <c r="CCL52" s="66"/>
      <c r="CCM52" s="66"/>
      <c r="CCN52" s="66"/>
      <c r="CCO52" s="66"/>
      <c r="CCP52" s="66"/>
      <c r="CCQ52" s="66"/>
      <c r="CCR52" s="66"/>
      <c r="CCS52" s="66"/>
      <c r="CCT52" s="66"/>
      <c r="CCU52" s="66"/>
      <c r="CCV52" s="66"/>
      <c r="CCW52" s="66"/>
      <c r="CCX52" s="66"/>
      <c r="CCY52" s="66"/>
      <c r="CCZ52" s="66"/>
      <c r="CDA52" s="66"/>
      <c r="CDB52" s="66"/>
      <c r="CDC52" s="66"/>
      <c r="CDD52" s="66"/>
      <c r="CDE52" s="66"/>
      <c r="CDF52" s="66"/>
      <c r="CDG52" s="66"/>
      <c r="CDH52" s="66"/>
      <c r="CDI52" s="66"/>
      <c r="CDJ52" s="66"/>
      <c r="CDK52" s="66"/>
      <c r="CDL52" s="66"/>
      <c r="CDM52" s="66"/>
      <c r="CDN52" s="66"/>
      <c r="CDO52" s="66"/>
      <c r="CDP52" s="66"/>
      <c r="CDQ52" s="66"/>
      <c r="CDR52" s="66"/>
      <c r="CDS52" s="66"/>
      <c r="CDT52" s="66"/>
      <c r="CDU52" s="66"/>
      <c r="CDV52" s="66"/>
      <c r="CDW52" s="66"/>
      <c r="CDX52" s="66"/>
      <c r="CDY52" s="66"/>
      <c r="CDZ52" s="66"/>
      <c r="CEA52" s="66"/>
      <c r="CEB52" s="66"/>
      <c r="CEC52" s="66"/>
      <c r="CED52" s="66"/>
      <c r="CEE52" s="66"/>
      <c r="CEF52" s="66"/>
      <c r="CEG52" s="66"/>
      <c r="CEH52" s="66"/>
      <c r="CEI52" s="66"/>
      <c r="CEJ52" s="66"/>
      <c r="CEK52" s="66"/>
      <c r="CEL52" s="66"/>
      <c r="CEM52" s="66"/>
      <c r="CEN52" s="66"/>
      <c r="CEO52" s="66"/>
      <c r="CEP52" s="66"/>
      <c r="CEQ52" s="66"/>
      <c r="CER52" s="66"/>
      <c r="CES52" s="66"/>
      <c r="CET52" s="66"/>
      <c r="CEU52" s="66"/>
      <c r="CEV52" s="66"/>
      <c r="CEW52" s="66"/>
      <c r="CEX52" s="66"/>
      <c r="CEY52" s="66"/>
      <c r="CEZ52" s="66"/>
      <c r="CFA52" s="66"/>
      <c r="CFB52" s="66"/>
      <c r="CFC52" s="66"/>
      <c r="CFD52" s="66"/>
      <c r="CFE52" s="66"/>
      <c r="CFF52" s="66"/>
      <c r="CFG52" s="66"/>
      <c r="CFH52" s="66"/>
      <c r="CFI52" s="66"/>
      <c r="CFJ52" s="66"/>
      <c r="CFK52" s="66"/>
      <c r="CFL52" s="66"/>
      <c r="CFM52" s="66"/>
      <c r="CFN52" s="66"/>
      <c r="CFO52" s="66"/>
      <c r="CFP52" s="66"/>
      <c r="CFQ52" s="66"/>
      <c r="CFR52" s="66"/>
      <c r="CFS52" s="66"/>
      <c r="CFT52" s="66"/>
      <c r="CFU52" s="66"/>
      <c r="CFV52" s="66"/>
      <c r="CFW52" s="66"/>
      <c r="CFX52" s="66"/>
      <c r="CFY52" s="66"/>
      <c r="CFZ52" s="66"/>
      <c r="CGA52" s="66"/>
      <c r="CGB52" s="66"/>
      <c r="CGC52" s="66"/>
      <c r="CGD52" s="66"/>
      <c r="CGE52" s="66"/>
      <c r="CGF52" s="66"/>
      <c r="CGG52" s="66"/>
      <c r="CGH52" s="66"/>
      <c r="CGI52" s="66"/>
      <c r="CGJ52" s="66"/>
      <c r="CGK52" s="66"/>
      <c r="CGL52" s="66"/>
      <c r="CGM52" s="66"/>
      <c r="CGN52" s="66"/>
      <c r="CGO52" s="66"/>
      <c r="CGP52" s="66"/>
      <c r="CGQ52" s="66"/>
      <c r="CGR52" s="66"/>
      <c r="CGS52" s="66"/>
      <c r="CGT52" s="66"/>
      <c r="CGU52" s="66"/>
      <c r="CGV52" s="66"/>
      <c r="CGW52" s="66"/>
      <c r="CGX52" s="66"/>
      <c r="CGY52" s="66"/>
      <c r="CGZ52" s="66"/>
      <c r="CHA52" s="66"/>
      <c r="CHB52" s="66"/>
      <c r="CHC52" s="66"/>
      <c r="CHD52" s="66"/>
      <c r="CHE52" s="66"/>
      <c r="CHF52" s="66"/>
      <c r="CHG52" s="66"/>
      <c r="CHH52" s="66"/>
      <c r="CHI52" s="66"/>
      <c r="CHJ52" s="66"/>
      <c r="CHK52" s="66"/>
      <c r="CHL52" s="66"/>
      <c r="CHM52" s="66"/>
      <c r="CHN52" s="66"/>
      <c r="CHO52" s="66"/>
      <c r="CHP52" s="66"/>
      <c r="CHQ52" s="66"/>
      <c r="CHR52" s="66"/>
      <c r="CHS52" s="66"/>
      <c r="CHT52" s="66"/>
      <c r="CHU52" s="66"/>
      <c r="CHV52" s="66"/>
      <c r="CHW52" s="66"/>
      <c r="CHX52" s="66"/>
      <c r="CHY52" s="66"/>
      <c r="CHZ52" s="66"/>
      <c r="CIA52" s="66"/>
      <c r="CIB52" s="66"/>
      <c r="CIC52" s="66"/>
      <c r="CID52" s="66"/>
      <c r="CIE52" s="66"/>
      <c r="CIF52" s="66"/>
      <c r="CIG52" s="66"/>
      <c r="CIH52" s="66"/>
      <c r="CII52" s="66"/>
      <c r="CIJ52" s="66"/>
      <c r="CIK52" s="66"/>
      <c r="CIL52" s="66"/>
      <c r="CIM52" s="66"/>
      <c r="CIN52" s="66"/>
      <c r="CIO52" s="66"/>
      <c r="CIP52" s="66"/>
      <c r="CIQ52" s="66"/>
      <c r="CIR52" s="66"/>
      <c r="CIS52" s="66"/>
      <c r="CIT52" s="66"/>
      <c r="CIU52" s="66"/>
      <c r="CIV52" s="66"/>
      <c r="CIW52" s="66"/>
      <c r="CIX52" s="66"/>
      <c r="CIY52" s="66"/>
      <c r="CIZ52" s="66"/>
      <c r="CJA52" s="66"/>
      <c r="CJB52" s="66"/>
      <c r="CJC52" s="66"/>
      <c r="CJD52" s="66"/>
      <c r="CJE52" s="66"/>
      <c r="CJF52" s="66"/>
      <c r="CJG52" s="66"/>
      <c r="CJH52" s="66"/>
      <c r="CJI52" s="66"/>
      <c r="CJJ52" s="66"/>
      <c r="CJK52" s="66"/>
      <c r="CJL52" s="66"/>
      <c r="CJM52" s="66"/>
      <c r="CJN52" s="66"/>
      <c r="CJO52" s="66"/>
      <c r="CJP52" s="66"/>
      <c r="CJQ52" s="66"/>
      <c r="CJR52" s="66"/>
      <c r="CJS52" s="66"/>
      <c r="CJT52" s="66"/>
      <c r="CJU52" s="66"/>
      <c r="CJV52" s="66"/>
      <c r="CJW52" s="66"/>
      <c r="CJX52" s="66"/>
      <c r="CJY52" s="66"/>
      <c r="CJZ52" s="66"/>
      <c r="CKA52" s="66"/>
      <c r="CKB52" s="66"/>
      <c r="CKC52" s="66"/>
      <c r="CKD52" s="66"/>
      <c r="CKE52" s="66"/>
      <c r="CKF52" s="66"/>
      <c r="CKG52" s="66"/>
      <c r="CKH52" s="66"/>
      <c r="CKI52" s="66"/>
      <c r="CKJ52" s="66"/>
      <c r="CKK52" s="66"/>
      <c r="CKL52" s="66"/>
      <c r="CKM52" s="66"/>
      <c r="CKN52" s="66"/>
      <c r="CKO52" s="66"/>
      <c r="CKP52" s="66"/>
      <c r="CKQ52" s="66"/>
      <c r="CKR52" s="66"/>
      <c r="CKS52" s="66"/>
      <c r="CKT52" s="66"/>
      <c r="CKU52" s="66"/>
      <c r="CKV52" s="66"/>
      <c r="CKW52" s="66"/>
      <c r="CKX52" s="66"/>
      <c r="CKY52" s="66"/>
      <c r="CKZ52" s="66"/>
      <c r="CLA52" s="66"/>
      <c r="CLB52" s="66"/>
      <c r="CLC52" s="66"/>
      <c r="CLD52" s="66"/>
      <c r="CLE52" s="66"/>
      <c r="CLF52" s="66"/>
      <c r="CLG52" s="66"/>
      <c r="CLH52" s="66"/>
      <c r="CLI52" s="66"/>
      <c r="CLJ52" s="66"/>
      <c r="CLK52" s="66"/>
      <c r="CLL52" s="66"/>
      <c r="CLM52" s="66"/>
      <c r="CLN52" s="66"/>
      <c r="CLO52" s="66"/>
      <c r="CLP52" s="66"/>
      <c r="CLQ52" s="66"/>
      <c r="CLR52" s="66"/>
      <c r="CLS52" s="66"/>
      <c r="CLT52" s="66"/>
      <c r="CLU52" s="66"/>
      <c r="CLV52" s="66"/>
      <c r="CLW52" s="66"/>
      <c r="CLX52" s="66"/>
      <c r="CLY52" s="66"/>
      <c r="CLZ52" s="66"/>
      <c r="CMA52" s="66"/>
      <c r="CMB52" s="66"/>
      <c r="CMC52" s="66"/>
      <c r="CMD52" s="66"/>
      <c r="CME52" s="66"/>
      <c r="CMF52" s="66"/>
      <c r="CMG52" s="66"/>
      <c r="CMH52" s="66"/>
      <c r="CMI52" s="66"/>
      <c r="CMJ52" s="66"/>
      <c r="CMK52" s="66"/>
      <c r="CML52" s="66"/>
      <c r="CMM52" s="66"/>
      <c r="CMN52" s="66"/>
      <c r="CMO52" s="66"/>
      <c r="CMP52" s="66"/>
      <c r="CMQ52" s="66"/>
      <c r="CMR52" s="66"/>
      <c r="CMS52" s="66"/>
      <c r="CMT52" s="66"/>
      <c r="CMU52" s="66"/>
      <c r="CMV52" s="66"/>
      <c r="CMW52" s="66"/>
      <c r="CMX52" s="66"/>
      <c r="CMY52" s="66"/>
      <c r="CMZ52" s="66"/>
      <c r="CNA52" s="66"/>
      <c r="CNB52" s="66"/>
      <c r="CNC52" s="66"/>
      <c r="CND52" s="66"/>
      <c r="CNE52" s="66"/>
      <c r="CNF52" s="66"/>
      <c r="CNG52" s="66"/>
      <c r="CNH52" s="66"/>
      <c r="CNI52" s="66"/>
      <c r="CNJ52" s="66"/>
      <c r="CNK52" s="66"/>
      <c r="CNL52" s="66"/>
      <c r="CNM52" s="66"/>
      <c r="CNN52" s="66"/>
      <c r="CNO52" s="66"/>
      <c r="CNP52" s="66"/>
      <c r="CNQ52" s="66"/>
      <c r="CNR52" s="66"/>
      <c r="CNS52" s="66"/>
      <c r="CNT52" s="66"/>
      <c r="CNU52" s="66"/>
      <c r="CNV52" s="66"/>
      <c r="CNW52" s="66"/>
      <c r="CNX52" s="66"/>
      <c r="CNY52" s="66"/>
      <c r="CNZ52" s="66"/>
      <c r="COA52" s="66"/>
      <c r="COB52" s="66"/>
      <c r="COC52" s="66"/>
      <c r="COD52" s="66"/>
      <c r="COE52" s="66"/>
      <c r="COF52" s="66"/>
      <c r="COG52" s="66"/>
      <c r="COH52" s="66"/>
      <c r="COI52" s="66"/>
      <c r="COJ52" s="66"/>
      <c r="COK52" s="66"/>
      <c r="COL52" s="66"/>
      <c r="COM52" s="66"/>
      <c r="CON52" s="66"/>
      <c r="COO52" s="66"/>
      <c r="COP52" s="66"/>
      <c r="COQ52" s="66"/>
      <c r="COR52" s="66"/>
      <c r="COS52" s="66"/>
      <c r="COT52" s="66"/>
      <c r="COU52" s="66"/>
      <c r="COV52" s="66"/>
      <c r="COW52" s="66"/>
      <c r="COX52" s="66"/>
      <c r="COY52" s="66"/>
      <c r="COZ52" s="66"/>
      <c r="CPA52" s="66"/>
      <c r="CPB52" s="66"/>
      <c r="CPC52" s="66"/>
      <c r="CPD52" s="66"/>
      <c r="CPE52" s="66"/>
      <c r="CPF52" s="66"/>
      <c r="CPG52" s="66"/>
      <c r="CPH52" s="66"/>
      <c r="CPI52" s="66"/>
      <c r="CPJ52" s="66"/>
      <c r="CPK52" s="66"/>
      <c r="CPL52" s="66"/>
      <c r="CPM52" s="66"/>
      <c r="CPN52" s="66"/>
      <c r="CPO52" s="66"/>
      <c r="CPP52" s="66"/>
      <c r="CPQ52" s="66"/>
      <c r="CPR52" s="66"/>
      <c r="CPS52" s="66"/>
      <c r="CPT52" s="66"/>
      <c r="CPU52" s="66"/>
      <c r="CPV52" s="66"/>
      <c r="CPW52" s="66"/>
      <c r="CPX52" s="66"/>
      <c r="CPY52" s="66"/>
      <c r="CPZ52" s="66"/>
      <c r="CQA52" s="66"/>
      <c r="CQB52" s="66"/>
      <c r="CQC52" s="66"/>
      <c r="CQD52" s="66"/>
      <c r="CQE52" s="66"/>
      <c r="CQF52" s="66"/>
      <c r="CQG52" s="66"/>
      <c r="CQH52" s="66"/>
      <c r="CQI52" s="66"/>
      <c r="CQJ52" s="66"/>
      <c r="CQK52" s="66"/>
      <c r="CQL52" s="66"/>
      <c r="CQM52" s="66"/>
      <c r="CQN52" s="66"/>
      <c r="CQO52" s="66"/>
      <c r="CQP52" s="66"/>
      <c r="CQQ52" s="66"/>
      <c r="CQR52" s="66"/>
      <c r="CQS52" s="66"/>
      <c r="CQT52" s="66"/>
      <c r="CQU52" s="66"/>
      <c r="CQV52" s="66"/>
      <c r="CQW52" s="66"/>
      <c r="CQX52" s="66"/>
      <c r="CQY52" s="66"/>
      <c r="CQZ52" s="66"/>
      <c r="CRA52" s="66"/>
      <c r="CRB52" s="66"/>
      <c r="CRC52" s="66"/>
      <c r="CRD52" s="66"/>
      <c r="CRE52" s="66"/>
      <c r="CRF52" s="66"/>
      <c r="CRG52" s="66"/>
      <c r="CRH52" s="66"/>
      <c r="CRI52" s="66"/>
      <c r="CRJ52" s="66"/>
      <c r="CRK52" s="66"/>
      <c r="CRL52" s="66"/>
      <c r="CRM52" s="66"/>
      <c r="CRN52" s="66"/>
      <c r="CRO52" s="66"/>
      <c r="CRP52" s="66"/>
      <c r="CRQ52" s="66"/>
      <c r="CRR52" s="66"/>
      <c r="CRS52" s="66"/>
      <c r="CRT52" s="66"/>
      <c r="CRU52" s="66"/>
      <c r="CRV52" s="66"/>
      <c r="CRW52" s="66"/>
      <c r="CRX52" s="66"/>
      <c r="CRY52" s="66"/>
      <c r="CRZ52" s="66"/>
      <c r="CSA52" s="66"/>
      <c r="CSB52" s="66"/>
      <c r="CSC52" s="66"/>
      <c r="CSD52" s="66"/>
      <c r="CSE52" s="66"/>
      <c r="CSF52" s="66"/>
      <c r="CSG52" s="66"/>
      <c r="CSH52" s="66"/>
      <c r="CSI52" s="66"/>
      <c r="CSJ52" s="66"/>
      <c r="CSK52" s="66"/>
      <c r="CSL52" s="66"/>
      <c r="CSM52" s="66"/>
      <c r="CSN52" s="66"/>
      <c r="CSO52" s="66"/>
      <c r="CSP52" s="66"/>
      <c r="CSQ52" s="66"/>
      <c r="CSR52" s="66"/>
      <c r="CSS52" s="66"/>
      <c r="CST52" s="66"/>
      <c r="CSU52" s="66"/>
      <c r="CSV52" s="66"/>
      <c r="CSW52" s="66"/>
      <c r="CSX52" s="66"/>
      <c r="CSY52" s="66"/>
      <c r="CSZ52" s="66"/>
      <c r="CTA52" s="66"/>
      <c r="CTB52" s="66"/>
      <c r="CTC52" s="66"/>
      <c r="CTD52" s="66"/>
      <c r="CTE52" s="66"/>
      <c r="CTF52" s="66"/>
      <c r="CTG52" s="66"/>
      <c r="CTH52" s="66"/>
      <c r="CTI52" s="66"/>
      <c r="CTJ52" s="66"/>
      <c r="CTK52" s="66"/>
      <c r="CTL52" s="66"/>
      <c r="CTM52" s="66"/>
      <c r="CTN52" s="66"/>
      <c r="CTO52" s="66"/>
      <c r="CTP52" s="66"/>
      <c r="CTQ52" s="66"/>
      <c r="CTR52" s="66"/>
      <c r="CTS52" s="66"/>
      <c r="CTT52" s="66"/>
      <c r="CTU52" s="66"/>
      <c r="CTV52" s="66"/>
      <c r="CTW52" s="66"/>
      <c r="CTX52" s="66"/>
      <c r="CTY52" s="66"/>
      <c r="CTZ52" s="66"/>
      <c r="CUA52" s="66"/>
      <c r="CUB52" s="66"/>
      <c r="CUC52" s="66"/>
      <c r="CUD52" s="66"/>
      <c r="CUE52" s="66"/>
      <c r="CUF52" s="66"/>
      <c r="CUG52" s="66"/>
      <c r="CUH52" s="66"/>
      <c r="CUI52" s="66"/>
      <c r="CUJ52" s="66"/>
      <c r="CUK52" s="66"/>
      <c r="CUL52" s="66"/>
      <c r="CUM52" s="66"/>
      <c r="CUN52" s="66"/>
      <c r="CUO52" s="66"/>
      <c r="CUP52" s="66"/>
      <c r="CUQ52" s="66"/>
      <c r="CUR52" s="66"/>
      <c r="CUS52" s="66"/>
      <c r="CUT52" s="66"/>
      <c r="CUU52" s="66"/>
      <c r="CUV52" s="66"/>
      <c r="CUW52" s="66"/>
      <c r="CUX52" s="66"/>
      <c r="CUY52" s="66"/>
      <c r="CUZ52" s="66"/>
      <c r="CVA52" s="66"/>
      <c r="CVB52" s="66"/>
      <c r="CVC52" s="66"/>
      <c r="CVD52" s="66"/>
      <c r="CVE52" s="66"/>
      <c r="CVF52" s="66"/>
      <c r="CVG52" s="66"/>
      <c r="CVH52" s="66"/>
      <c r="CVI52" s="66"/>
      <c r="CVJ52" s="66"/>
      <c r="CVK52" s="66"/>
      <c r="CVL52" s="66"/>
      <c r="CVM52" s="66"/>
      <c r="CVN52" s="66"/>
      <c r="CVO52" s="66"/>
      <c r="CVP52" s="66"/>
      <c r="CVQ52" s="66"/>
      <c r="CVR52" s="66"/>
      <c r="CVS52" s="66"/>
      <c r="CVT52" s="66"/>
      <c r="CVU52" s="66"/>
      <c r="CVV52" s="66"/>
      <c r="CVW52" s="66"/>
      <c r="CVX52" s="66"/>
      <c r="CVY52" s="66"/>
      <c r="CVZ52" s="66"/>
      <c r="CWA52" s="66"/>
      <c r="CWB52" s="66"/>
      <c r="CWC52" s="66"/>
      <c r="CWD52" s="66"/>
      <c r="CWE52" s="66"/>
      <c r="CWF52" s="66"/>
      <c r="CWG52" s="66"/>
      <c r="CWH52" s="66"/>
      <c r="CWI52" s="66"/>
      <c r="CWJ52" s="66"/>
      <c r="CWK52" s="66"/>
      <c r="CWL52" s="66"/>
      <c r="CWM52" s="66"/>
      <c r="CWN52" s="66"/>
      <c r="CWO52" s="66"/>
      <c r="CWP52" s="66"/>
      <c r="CWQ52" s="66"/>
      <c r="CWR52" s="66"/>
      <c r="CWS52" s="66"/>
      <c r="CWT52" s="66"/>
      <c r="CWU52" s="66"/>
      <c r="CWV52" s="66"/>
      <c r="CWW52" s="66"/>
      <c r="CWX52" s="66"/>
      <c r="CWY52" s="66"/>
      <c r="CWZ52" s="66"/>
      <c r="CXA52" s="66"/>
      <c r="CXB52" s="66"/>
      <c r="CXC52" s="66"/>
      <c r="CXD52" s="66"/>
      <c r="CXE52" s="66"/>
      <c r="CXF52" s="66"/>
      <c r="CXG52" s="66"/>
      <c r="CXH52" s="66"/>
      <c r="CXI52" s="66"/>
      <c r="CXJ52" s="66"/>
      <c r="CXK52" s="66"/>
      <c r="CXL52" s="66"/>
      <c r="CXM52" s="66"/>
      <c r="CXN52" s="66"/>
      <c r="CXO52" s="66"/>
      <c r="CXP52" s="66"/>
      <c r="CXQ52" s="66"/>
      <c r="CXR52" s="66"/>
      <c r="CXS52" s="66"/>
      <c r="CXT52" s="66"/>
      <c r="CXU52" s="66"/>
      <c r="CXV52" s="66"/>
      <c r="CXW52" s="66"/>
      <c r="CXX52" s="66"/>
      <c r="CXY52" s="66"/>
      <c r="CXZ52" s="66"/>
      <c r="CYA52" s="66"/>
      <c r="CYB52" s="66"/>
      <c r="CYC52" s="66"/>
      <c r="CYD52" s="66"/>
      <c r="CYE52" s="66"/>
      <c r="CYF52" s="66"/>
      <c r="CYG52" s="66"/>
      <c r="CYH52" s="66"/>
      <c r="CYI52" s="66"/>
      <c r="CYJ52" s="66"/>
      <c r="CYK52" s="66"/>
      <c r="CYL52" s="66"/>
      <c r="CYM52" s="66"/>
      <c r="CYN52" s="66"/>
      <c r="CYO52" s="66"/>
      <c r="CYP52" s="66"/>
      <c r="CYQ52" s="66"/>
      <c r="CYR52" s="66"/>
      <c r="CYS52" s="66"/>
      <c r="CYT52" s="66"/>
      <c r="CYU52" s="66"/>
      <c r="CYV52" s="66"/>
      <c r="CYW52" s="66"/>
      <c r="CYX52" s="66"/>
      <c r="CYY52" s="66"/>
      <c r="CYZ52" s="66"/>
      <c r="CZA52" s="66"/>
      <c r="CZB52" s="66"/>
      <c r="CZC52" s="66"/>
      <c r="CZD52" s="66"/>
      <c r="CZE52" s="66"/>
      <c r="CZF52" s="66"/>
      <c r="CZG52" s="66"/>
      <c r="CZH52" s="66"/>
      <c r="CZI52" s="66"/>
      <c r="CZJ52" s="66"/>
      <c r="CZK52" s="66"/>
      <c r="CZL52" s="66"/>
      <c r="CZM52" s="66"/>
      <c r="CZN52" s="66"/>
      <c r="CZO52" s="66"/>
      <c r="CZP52" s="66"/>
      <c r="CZQ52" s="66"/>
      <c r="CZR52" s="66"/>
      <c r="CZS52" s="66"/>
      <c r="CZT52" s="66"/>
      <c r="CZU52" s="66"/>
      <c r="CZV52" s="66"/>
      <c r="CZW52" s="66"/>
      <c r="CZX52" s="66"/>
      <c r="CZY52" s="66"/>
      <c r="CZZ52" s="66"/>
      <c r="DAA52" s="66"/>
      <c r="DAB52" s="66"/>
      <c r="DAC52" s="66"/>
      <c r="DAD52" s="66"/>
      <c r="DAE52" s="66"/>
      <c r="DAF52" s="66"/>
      <c r="DAG52" s="66"/>
      <c r="DAH52" s="66"/>
      <c r="DAI52" s="66"/>
      <c r="DAJ52" s="66"/>
      <c r="DAK52" s="66"/>
      <c r="DAL52" s="66"/>
      <c r="DAM52" s="66"/>
      <c r="DAN52" s="66"/>
      <c r="DAO52" s="66"/>
      <c r="DAP52" s="66"/>
      <c r="DAQ52" s="66"/>
      <c r="DAR52" s="66"/>
      <c r="DAS52" s="66"/>
      <c r="DAT52" s="66"/>
      <c r="DAU52" s="66"/>
      <c r="DAV52" s="66"/>
      <c r="DAW52" s="66"/>
      <c r="DAX52" s="66"/>
      <c r="DAY52" s="66"/>
      <c r="DAZ52" s="66"/>
      <c r="DBA52" s="66"/>
      <c r="DBB52" s="66"/>
      <c r="DBC52" s="66"/>
      <c r="DBD52" s="66"/>
      <c r="DBE52" s="66"/>
      <c r="DBF52" s="66"/>
      <c r="DBG52" s="66"/>
      <c r="DBH52" s="66"/>
      <c r="DBI52" s="66"/>
      <c r="DBJ52" s="66"/>
      <c r="DBK52" s="66"/>
      <c r="DBL52" s="66"/>
      <c r="DBM52" s="66"/>
      <c r="DBN52" s="66"/>
      <c r="DBO52" s="66"/>
      <c r="DBP52" s="66"/>
      <c r="DBQ52" s="66"/>
      <c r="DBR52" s="66"/>
      <c r="DBS52" s="66"/>
      <c r="DBT52" s="66"/>
      <c r="DBU52" s="66"/>
      <c r="DBV52" s="66"/>
      <c r="DBW52" s="66"/>
      <c r="DBX52" s="66"/>
      <c r="DBY52" s="66"/>
      <c r="DBZ52" s="66"/>
      <c r="DCA52" s="66"/>
      <c r="DCB52" s="66"/>
      <c r="DCC52" s="66"/>
      <c r="DCD52" s="66"/>
      <c r="DCE52" s="66"/>
      <c r="DCF52" s="66"/>
      <c r="DCG52" s="66"/>
      <c r="DCH52" s="66"/>
      <c r="DCI52" s="66"/>
      <c r="DCJ52" s="66"/>
      <c r="DCK52" s="66"/>
      <c r="DCL52" s="66"/>
      <c r="DCM52" s="66"/>
      <c r="DCN52" s="66"/>
      <c r="DCO52" s="66"/>
      <c r="DCP52" s="66"/>
      <c r="DCQ52" s="66"/>
      <c r="DCR52" s="66"/>
      <c r="DCS52" s="66"/>
      <c r="DCT52" s="66"/>
      <c r="DCU52" s="66"/>
      <c r="DCV52" s="66"/>
      <c r="DCW52" s="66"/>
      <c r="DCX52" s="66"/>
      <c r="DCY52" s="66"/>
      <c r="DCZ52" s="66"/>
      <c r="DDA52" s="66"/>
      <c r="DDB52" s="66"/>
      <c r="DDC52" s="66"/>
      <c r="DDD52" s="66"/>
      <c r="DDE52" s="66"/>
      <c r="DDF52" s="66"/>
      <c r="DDG52" s="66"/>
      <c r="DDH52" s="66"/>
      <c r="DDI52" s="66"/>
      <c r="DDJ52" s="66"/>
      <c r="DDK52" s="66"/>
      <c r="DDL52" s="66"/>
      <c r="DDM52" s="66"/>
      <c r="DDN52" s="66"/>
      <c r="DDO52" s="66"/>
      <c r="DDP52" s="66"/>
      <c r="DDQ52" s="66"/>
      <c r="DDR52" s="66"/>
      <c r="DDS52" s="66"/>
      <c r="DDT52" s="66"/>
      <c r="DDU52" s="66"/>
      <c r="DDV52" s="66"/>
      <c r="DDW52" s="66"/>
      <c r="DDX52" s="66"/>
      <c r="DDY52" s="66"/>
      <c r="DDZ52" s="66"/>
      <c r="DEA52" s="66"/>
      <c r="DEB52" s="66"/>
      <c r="DEC52" s="66"/>
      <c r="DED52" s="66"/>
      <c r="DEE52" s="66"/>
      <c r="DEF52" s="66"/>
      <c r="DEG52" s="66"/>
      <c r="DEH52" s="66"/>
      <c r="DEI52" s="66"/>
      <c r="DEJ52" s="66"/>
      <c r="DEK52" s="66"/>
      <c r="DEL52" s="66"/>
      <c r="DEM52" s="66"/>
      <c r="DEN52" s="66"/>
      <c r="DEO52" s="66"/>
      <c r="DEP52" s="66"/>
      <c r="DEQ52" s="66"/>
      <c r="DER52" s="66"/>
      <c r="DES52" s="66"/>
      <c r="DET52" s="66"/>
      <c r="DEU52" s="66"/>
      <c r="DEV52" s="66"/>
      <c r="DEW52" s="66"/>
      <c r="DEX52" s="66"/>
      <c r="DEY52" s="66"/>
      <c r="DEZ52" s="66"/>
      <c r="DFA52" s="66"/>
      <c r="DFB52" s="66"/>
      <c r="DFC52" s="66"/>
      <c r="DFD52" s="66"/>
      <c r="DFE52" s="66"/>
      <c r="DFF52" s="66"/>
      <c r="DFG52" s="66"/>
      <c r="DFH52" s="66"/>
      <c r="DFI52" s="66"/>
      <c r="DFJ52" s="66"/>
      <c r="DFK52" s="66"/>
      <c r="DFL52" s="66"/>
      <c r="DFM52" s="66"/>
      <c r="DFN52" s="66"/>
      <c r="DFO52" s="66"/>
      <c r="DFP52" s="66"/>
      <c r="DFQ52" s="66"/>
      <c r="DFR52" s="66"/>
      <c r="DFS52" s="66"/>
      <c r="DFT52" s="66"/>
      <c r="DFU52" s="66"/>
      <c r="DFV52" s="66"/>
      <c r="DFW52" s="66"/>
      <c r="DFX52" s="66"/>
      <c r="DFY52" s="66"/>
      <c r="DFZ52" s="66"/>
      <c r="DGA52" s="66"/>
      <c r="DGB52" s="66"/>
      <c r="DGC52" s="66"/>
      <c r="DGD52" s="66"/>
      <c r="DGE52" s="66"/>
      <c r="DGF52" s="66"/>
      <c r="DGG52" s="66"/>
      <c r="DGH52" s="66"/>
      <c r="DGI52" s="66"/>
      <c r="DGJ52" s="66"/>
      <c r="DGK52" s="66"/>
      <c r="DGL52" s="66"/>
      <c r="DGM52" s="66"/>
      <c r="DGN52" s="66"/>
      <c r="DGO52" s="66"/>
      <c r="DGP52" s="66"/>
      <c r="DGQ52" s="66"/>
      <c r="DGR52" s="66"/>
      <c r="DGS52" s="66"/>
      <c r="DGT52" s="66"/>
      <c r="DGU52" s="66"/>
      <c r="DGV52" s="66"/>
      <c r="DGW52" s="66"/>
      <c r="DGX52" s="66"/>
      <c r="DGY52" s="66"/>
      <c r="DGZ52" s="66"/>
      <c r="DHA52" s="66"/>
      <c r="DHB52" s="66"/>
      <c r="DHC52" s="66"/>
      <c r="DHD52" s="66"/>
      <c r="DHE52" s="66"/>
      <c r="DHF52" s="66"/>
      <c r="DHG52" s="66"/>
      <c r="DHH52" s="66"/>
      <c r="DHI52" s="66"/>
      <c r="DHJ52" s="66"/>
      <c r="DHK52" s="66"/>
      <c r="DHL52" s="66"/>
      <c r="DHM52" s="66"/>
      <c r="DHN52" s="66"/>
      <c r="DHO52" s="66"/>
      <c r="DHP52" s="66"/>
      <c r="DHQ52" s="66"/>
      <c r="DHR52" s="66"/>
      <c r="DHS52" s="66"/>
      <c r="DHT52" s="66"/>
      <c r="DHU52" s="66"/>
      <c r="DHV52" s="66"/>
      <c r="DHW52" s="66"/>
      <c r="DHX52" s="66"/>
      <c r="DHY52" s="66"/>
      <c r="DHZ52" s="66"/>
      <c r="DIA52" s="66"/>
      <c r="DIB52" s="66"/>
      <c r="DIC52" s="66"/>
      <c r="DID52" s="66"/>
      <c r="DIE52" s="66"/>
      <c r="DIF52" s="66"/>
      <c r="DIG52" s="66"/>
      <c r="DIH52" s="66"/>
      <c r="DII52" s="66"/>
      <c r="DIJ52" s="66"/>
      <c r="DIK52" s="66"/>
      <c r="DIL52" s="66"/>
      <c r="DIM52" s="66"/>
      <c r="DIN52" s="66"/>
      <c r="DIO52" s="66"/>
      <c r="DIP52" s="66"/>
      <c r="DIQ52" s="66"/>
      <c r="DIR52" s="66"/>
      <c r="DIS52" s="66"/>
      <c r="DIT52" s="66"/>
      <c r="DIU52" s="66"/>
      <c r="DIV52" s="66"/>
      <c r="DIW52" s="66"/>
      <c r="DIX52" s="66"/>
      <c r="DIY52" s="66"/>
      <c r="DIZ52" s="66"/>
      <c r="DJA52" s="66"/>
      <c r="DJB52" s="66"/>
      <c r="DJC52" s="66"/>
      <c r="DJD52" s="66"/>
      <c r="DJE52" s="66"/>
      <c r="DJF52" s="66"/>
      <c r="DJG52" s="66"/>
      <c r="DJH52" s="66"/>
      <c r="DJI52" s="66"/>
      <c r="DJJ52" s="66"/>
      <c r="DJK52" s="66"/>
      <c r="DJL52" s="66"/>
      <c r="DJM52" s="66"/>
      <c r="DJN52" s="66"/>
      <c r="DJO52" s="66"/>
      <c r="DJP52" s="66"/>
      <c r="DJQ52" s="66"/>
      <c r="DJR52" s="66"/>
      <c r="DJS52" s="66"/>
      <c r="DJT52" s="66"/>
      <c r="DJU52" s="66"/>
      <c r="DJV52" s="66"/>
      <c r="DJW52" s="66"/>
      <c r="DJX52" s="66"/>
      <c r="DJY52" s="66"/>
      <c r="DJZ52" s="66"/>
      <c r="DKA52" s="66"/>
      <c r="DKB52" s="66"/>
      <c r="DKC52" s="66"/>
      <c r="DKD52" s="66"/>
      <c r="DKE52" s="66"/>
      <c r="DKF52" s="66"/>
      <c r="DKG52" s="66"/>
      <c r="DKH52" s="66"/>
      <c r="DKI52" s="66"/>
      <c r="DKJ52" s="66"/>
      <c r="DKK52" s="66"/>
      <c r="DKL52" s="66"/>
      <c r="DKM52" s="66"/>
      <c r="DKN52" s="66"/>
      <c r="DKO52" s="66"/>
      <c r="DKP52" s="66"/>
      <c r="DKQ52" s="66"/>
      <c r="DKR52" s="66"/>
      <c r="DKS52" s="66"/>
      <c r="DKT52" s="66"/>
      <c r="DKU52" s="66"/>
      <c r="DKV52" s="66"/>
      <c r="DKW52" s="66"/>
      <c r="DKX52" s="66"/>
      <c r="DKY52" s="66"/>
      <c r="DKZ52" s="66"/>
      <c r="DLA52" s="66"/>
      <c r="DLB52" s="66"/>
      <c r="DLC52" s="66"/>
      <c r="DLD52" s="66"/>
      <c r="DLE52" s="66"/>
      <c r="DLF52" s="66"/>
      <c r="DLG52" s="66"/>
      <c r="DLH52" s="66"/>
      <c r="DLI52" s="66"/>
      <c r="DLJ52" s="66"/>
      <c r="DLK52" s="66"/>
      <c r="DLL52" s="66"/>
      <c r="DLM52" s="66"/>
      <c r="DLN52" s="66"/>
      <c r="DLO52" s="66"/>
      <c r="DLP52" s="66"/>
      <c r="DLQ52" s="66"/>
      <c r="DLR52" s="66"/>
      <c r="DLS52" s="66"/>
      <c r="DLT52" s="66"/>
      <c r="DLU52" s="66"/>
      <c r="DLV52" s="66"/>
      <c r="DLW52" s="66"/>
      <c r="DLX52" s="66"/>
      <c r="DLY52" s="66"/>
      <c r="DLZ52" s="66"/>
      <c r="DMA52" s="66"/>
      <c r="DMB52" s="66"/>
      <c r="DMC52" s="66"/>
      <c r="DMD52" s="66"/>
      <c r="DME52" s="66"/>
      <c r="DMF52" s="66"/>
      <c r="DMG52" s="66"/>
      <c r="DMH52" s="66"/>
      <c r="DMI52" s="66"/>
      <c r="DMJ52" s="66"/>
      <c r="DMK52" s="66"/>
      <c r="DML52" s="66"/>
      <c r="DMM52" s="66"/>
      <c r="DMN52" s="66"/>
      <c r="DMO52" s="66"/>
      <c r="DMP52" s="66"/>
      <c r="DMQ52" s="66"/>
      <c r="DMR52" s="66"/>
      <c r="DMS52" s="66"/>
      <c r="DMT52" s="66"/>
      <c r="DMU52" s="66"/>
      <c r="DMV52" s="66"/>
      <c r="DMW52" s="66"/>
      <c r="DMX52" s="66"/>
      <c r="DMY52" s="66"/>
      <c r="DMZ52" s="66"/>
      <c r="DNA52" s="66"/>
      <c r="DNB52" s="66"/>
      <c r="DNC52" s="66"/>
      <c r="DND52" s="66"/>
      <c r="DNE52" s="66"/>
      <c r="DNF52" s="66"/>
      <c r="DNG52" s="66"/>
      <c r="DNH52" s="66"/>
      <c r="DNI52" s="66"/>
      <c r="DNJ52" s="66"/>
      <c r="DNK52" s="66"/>
      <c r="DNL52" s="66"/>
      <c r="DNM52" s="66"/>
      <c r="DNN52" s="66"/>
      <c r="DNO52" s="66"/>
      <c r="DNP52" s="66"/>
      <c r="DNQ52" s="66"/>
      <c r="DNR52" s="66"/>
      <c r="DNS52" s="66"/>
      <c r="DNT52" s="66"/>
      <c r="DNU52" s="66"/>
      <c r="DNV52" s="66"/>
      <c r="DNW52" s="66"/>
      <c r="DNX52" s="66"/>
      <c r="DNY52" s="66"/>
      <c r="DNZ52" s="66"/>
      <c r="DOA52" s="66"/>
      <c r="DOB52" s="66"/>
      <c r="DOC52" s="66"/>
      <c r="DOD52" s="66"/>
      <c r="DOE52" s="66"/>
      <c r="DOF52" s="66"/>
      <c r="DOG52" s="66"/>
      <c r="DOH52" s="66"/>
      <c r="DOI52" s="66"/>
      <c r="DOJ52" s="66"/>
      <c r="DOK52" s="66"/>
      <c r="DOL52" s="66"/>
      <c r="DOM52" s="66"/>
      <c r="DON52" s="66"/>
      <c r="DOO52" s="66"/>
      <c r="DOP52" s="66"/>
      <c r="DOQ52" s="66"/>
      <c r="DOR52" s="66"/>
      <c r="DOS52" s="66"/>
      <c r="DOT52" s="66"/>
      <c r="DOU52" s="66"/>
      <c r="DOV52" s="66"/>
      <c r="DOW52" s="66"/>
      <c r="DOX52" s="66"/>
      <c r="DOY52" s="66"/>
      <c r="DOZ52" s="66"/>
      <c r="DPA52" s="66"/>
      <c r="DPB52" s="66"/>
      <c r="DPC52" s="66"/>
      <c r="DPD52" s="66"/>
      <c r="DPE52" s="66"/>
      <c r="DPF52" s="66"/>
      <c r="DPG52" s="66"/>
      <c r="DPH52" s="66"/>
      <c r="DPI52" s="66"/>
      <c r="DPJ52" s="66"/>
      <c r="DPK52" s="66"/>
      <c r="DPL52" s="66"/>
      <c r="DPM52" s="66"/>
      <c r="DPN52" s="66"/>
      <c r="DPO52" s="66"/>
      <c r="DPP52" s="66"/>
      <c r="DPQ52" s="66"/>
      <c r="DPR52" s="66"/>
      <c r="DPS52" s="66"/>
      <c r="DPT52" s="66"/>
      <c r="DPU52" s="66"/>
      <c r="DPV52" s="66"/>
      <c r="DPW52" s="66"/>
      <c r="DPX52" s="66"/>
      <c r="DPY52" s="66"/>
      <c r="DPZ52" s="66"/>
      <c r="DQA52" s="66"/>
      <c r="DQB52" s="66"/>
      <c r="DQC52" s="66"/>
      <c r="DQD52" s="66"/>
      <c r="DQE52" s="66"/>
      <c r="DQF52" s="66"/>
      <c r="DQG52" s="66"/>
      <c r="DQH52" s="66"/>
      <c r="DQI52" s="66"/>
      <c r="DQJ52" s="66"/>
      <c r="DQK52" s="66"/>
      <c r="DQL52" s="66"/>
      <c r="DQM52" s="66"/>
      <c r="DQN52" s="66"/>
      <c r="DQO52" s="66"/>
      <c r="DQP52" s="66"/>
      <c r="DQQ52" s="66"/>
      <c r="DQR52" s="66"/>
      <c r="DQS52" s="66"/>
      <c r="DQT52" s="66"/>
      <c r="DQU52" s="66"/>
      <c r="DQV52" s="66"/>
      <c r="DQW52" s="66"/>
      <c r="DQX52" s="66"/>
      <c r="DQY52" s="66"/>
      <c r="DQZ52" s="66"/>
      <c r="DRA52" s="66"/>
      <c r="DRB52" s="66"/>
      <c r="DRC52" s="66"/>
      <c r="DRD52" s="66"/>
      <c r="DRE52" s="66"/>
      <c r="DRF52" s="66"/>
      <c r="DRG52" s="66"/>
      <c r="DRH52" s="66"/>
      <c r="DRI52" s="66"/>
      <c r="DRJ52" s="66"/>
      <c r="DRK52" s="66"/>
      <c r="DRL52" s="66"/>
      <c r="DRM52" s="66"/>
      <c r="DRN52" s="66"/>
      <c r="DRO52" s="66"/>
      <c r="DRP52" s="66"/>
      <c r="DRQ52" s="66"/>
      <c r="DRR52" s="66"/>
      <c r="DRS52" s="66"/>
      <c r="DRT52" s="66"/>
      <c r="DRU52" s="66"/>
      <c r="DRV52" s="66"/>
      <c r="DRW52" s="66"/>
      <c r="DRX52" s="66"/>
      <c r="DRY52" s="66"/>
      <c r="DRZ52" s="66"/>
      <c r="DSA52" s="66"/>
      <c r="DSB52" s="66"/>
      <c r="DSC52" s="66"/>
      <c r="DSD52" s="66"/>
      <c r="DSE52" s="66"/>
      <c r="DSF52" s="66"/>
      <c r="DSG52" s="66"/>
      <c r="DSH52" s="66"/>
      <c r="DSI52" s="66"/>
      <c r="DSJ52" s="66"/>
      <c r="DSK52" s="66"/>
      <c r="DSL52" s="66"/>
      <c r="DSM52" s="66"/>
      <c r="DSN52" s="66"/>
      <c r="DSO52" s="66"/>
      <c r="DSP52" s="66"/>
      <c r="DSQ52" s="66"/>
      <c r="DSR52" s="66"/>
      <c r="DSS52" s="66"/>
      <c r="DST52" s="66"/>
      <c r="DSU52" s="66"/>
      <c r="DSV52" s="66"/>
      <c r="DSW52" s="66"/>
      <c r="DSX52" s="66"/>
      <c r="DSY52" s="66"/>
      <c r="DSZ52" s="66"/>
      <c r="DTA52" s="66"/>
      <c r="DTB52" s="66"/>
      <c r="DTC52" s="66"/>
      <c r="DTD52" s="66"/>
      <c r="DTE52" s="66"/>
      <c r="DTF52" s="66"/>
      <c r="DTG52" s="66"/>
      <c r="DTH52" s="66"/>
      <c r="DTI52" s="66"/>
      <c r="DTJ52" s="66"/>
      <c r="DTK52" s="66"/>
      <c r="DTL52" s="66"/>
      <c r="DTM52" s="66"/>
      <c r="DTN52" s="66"/>
      <c r="DTO52" s="66"/>
      <c r="DTP52" s="66"/>
      <c r="DTQ52" s="66"/>
      <c r="DTR52" s="66"/>
      <c r="DTS52" s="66"/>
      <c r="DTT52" s="66"/>
      <c r="DTU52" s="66"/>
      <c r="DTV52" s="66"/>
      <c r="DTW52" s="66"/>
      <c r="DTX52" s="66"/>
      <c r="DTY52" s="66"/>
      <c r="DTZ52" s="66"/>
      <c r="DUA52" s="66"/>
      <c r="DUB52" s="66"/>
      <c r="DUC52" s="66"/>
      <c r="DUD52" s="66"/>
      <c r="DUE52" s="66"/>
      <c r="DUF52" s="66"/>
      <c r="DUG52" s="66"/>
      <c r="DUH52" s="66"/>
      <c r="DUI52" s="66"/>
      <c r="DUJ52" s="66"/>
      <c r="DUK52" s="66"/>
      <c r="DUL52" s="66"/>
      <c r="DUM52" s="66"/>
      <c r="DUN52" s="66"/>
      <c r="DUO52" s="66"/>
      <c r="DUP52" s="66"/>
      <c r="DUQ52" s="66"/>
      <c r="DUR52" s="66"/>
      <c r="DUS52" s="66"/>
      <c r="DUT52" s="66"/>
      <c r="DUU52" s="66"/>
      <c r="DUV52" s="66"/>
      <c r="DUW52" s="66"/>
      <c r="DUX52" s="66"/>
      <c r="DUY52" s="66"/>
      <c r="DUZ52" s="66"/>
      <c r="DVA52" s="66"/>
      <c r="DVB52" s="66"/>
      <c r="DVC52" s="66"/>
      <c r="DVD52" s="66"/>
      <c r="DVE52" s="66"/>
      <c r="DVF52" s="66"/>
      <c r="DVG52" s="66"/>
      <c r="DVH52" s="66"/>
      <c r="DVI52" s="66"/>
      <c r="DVJ52" s="66"/>
      <c r="DVK52" s="66"/>
      <c r="DVL52" s="66"/>
      <c r="DVM52" s="66"/>
      <c r="DVN52" s="66"/>
      <c r="DVO52" s="66"/>
      <c r="DVP52" s="66"/>
      <c r="DVQ52" s="66"/>
      <c r="DVR52" s="66"/>
      <c r="DVS52" s="66"/>
      <c r="DVT52" s="66"/>
      <c r="DVU52" s="66"/>
      <c r="DVV52" s="66"/>
      <c r="DVW52" s="66"/>
      <c r="DVX52" s="66"/>
      <c r="DVY52" s="66"/>
      <c r="DVZ52" s="66"/>
      <c r="DWA52" s="66"/>
      <c r="DWB52" s="66"/>
      <c r="DWC52" s="66"/>
      <c r="DWD52" s="66"/>
      <c r="DWE52" s="66"/>
      <c r="DWF52" s="66"/>
      <c r="DWG52" s="66"/>
      <c r="DWH52" s="66"/>
      <c r="DWI52" s="66"/>
      <c r="DWJ52" s="66"/>
      <c r="DWK52" s="66"/>
      <c r="DWL52" s="66"/>
      <c r="DWM52" s="66"/>
      <c r="DWN52" s="66"/>
      <c r="DWO52" s="66"/>
      <c r="DWP52" s="66"/>
      <c r="DWQ52" s="66"/>
      <c r="DWR52" s="66"/>
      <c r="DWS52" s="66"/>
      <c r="DWT52" s="66"/>
      <c r="DWU52" s="66"/>
      <c r="DWV52" s="66"/>
      <c r="DWW52" s="66"/>
      <c r="DWX52" s="66"/>
      <c r="DWY52" s="66"/>
      <c r="DWZ52" s="66"/>
      <c r="DXA52" s="66"/>
      <c r="DXB52" s="66"/>
      <c r="DXC52" s="66"/>
      <c r="DXD52" s="66"/>
      <c r="DXE52" s="66"/>
      <c r="DXF52" s="66"/>
      <c r="DXG52" s="66"/>
      <c r="DXH52" s="66"/>
      <c r="DXI52" s="66"/>
      <c r="DXJ52" s="66"/>
      <c r="DXK52" s="66"/>
      <c r="DXL52" s="66"/>
      <c r="DXM52" s="66"/>
      <c r="DXN52" s="66"/>
      <c r="DXO52" s="66"/>
      <c r="DXP52" s="66"/>
      <c r="DXQ52" s="66"/>
      <c r="DXR52" s="66"/>
      <c r="DXS52" s="66"/>
      <c r="DXT52" s="66"/>
      <c r="DXU52" s="66"/>
      <c r="DXV52" s="66"/>
      <c r="DXW52" s="66"/>
      <c r="DXX52" s="66"/>
      <c r="DXY52" s="66"/>
      <c r="DXZ52" s="66"/>
      <c r="DYA52" s="66"/>
      <c r="DYB52" s="66"/>
      <c r="DYC52" s="66"/>
      <c r="DYD52" s="66"/>
      <c r="DYE52" s="66"/>
      <c r="DYF52" s="66"/>
      <c r="DYG52" s="66"/>
      <c r="DYH52" s="66"/>
      <c r="DYI52" s="66"/>
      <c r="DYJ52" s="66"/>
      <c r="DYK52" s="66"/>
      <c r="DYL52" s="66"/>
      <c r="DYM52" s="66"/>
      <c r="DYN52" s="66"/>
      <c r="DYO52" s="66"/>
      <c r="DYP52" s="66"/>
      <c r="DYQ52" s="66"/>
      <c r="DYR52" s="66"/>
      <c r="DYS52" s="66"/>
      <c r="DYT52" s="66"/>
      <c r="DYU52" s="66"/>
      <c r="DYV52" s="66"/>
      <c r="DYW52" s="66"/>
      <c r="DYX52" s="66"/>
      <c r="DYY52" s="66"/>
      <c r="DYZ52" s="66"/>
      <c r="DZA52" s="66"/>
      <c r="DZB52" s="66"/>
      <c r="DZC52" s="66"/>
      <c r="DZD52" s="66"/>
      <c r="DZE52" s="66"/>
      <c r="DZF52" s="66"/>
      <c r="DZG52" s="66"/>
      <c r="DZH52" s="66"/>
      <c r="DZI52" s="66"/>
      <c r="DZJ52" s="66"/>
      <c r="DZK52" s="66"/>
      <c r="DZL52" s="66"/>
      <c r="DZM52" s="66"/>
      <c r="DZN52" s="66"/>
      <c r="DZO52" s="66"/>
      <c r="DZP52" s="66"/>
      <c r="DZQ52" s="66"/>
      <c r="DZR52" s="66"/>
      <c r="DZS52" s="66"/>
      <c r="DZT52" s="66"/>
      <c r="DZU52" s="66"/>
      <c r="DZV52" s="66"/>
      <c r="DZW52" s="66"/>
      <c r="DZX52" s="66"/>
      <c r="DZY52" s="66"/>
      <c r="DZZ52" s="66"/>
      <c r="EAA52" s="66"/>
      <c r="EAB52" s="66"/>
      <c r="EAC52" s="66"/>
      <c r="EAD52" s="66"/>
      <c r="EAE52" s="66"/>
      <c r="EAF52" s="66"/>
      <c r="EAG52" s="66"/>
      <c r="EAH52" s="66"/>
      <c r="EAI52" s="66"/>
      <c r="EAJ52" s="66"/>
      <c r="EAK52" s="66"/>
      <c r="EAL52" s="66"/>
      <c r="EAM52" s="66"/>
      <c r="EAN52" s="66"/>
      <c r="EAO52" s="66"/>
      <c r="EAP52" s="66"/>
      <c r="EAQ52" s="66"/>
      <c r="EAR52" s="66"/>
      <c r="EAS52" s="66"/>
      <c r="EAT52" s="66"/>
      <c r="EAU52" s="66"/>
      <c r="EAV52" s="66"/>
      <c r="EAW52" s="66"/>
      <c r="EAX52" s="66"/>
      <c r="EAY52" s="66"/>
      <c r="EAZ52" s="66"/>
      <c r="EBA52" s="66"/>
      <c r="EBB52" s="66"/>
      <c r="EBC52" s="66"/>
      <c r="EBD52" s="66"/>
      <c r="EBE52" s="66"/>
      <c r="EBF52" s="66"/>
      <c r="EBG52" s="66"/>
      <c r="EBH52" s="66"/>
      <c r="EBI52" s="66"/>
      <c r="EBJ52" s="66"/>
      <c r="EBK52" s="66"/>
      <c r="EBL52" s="66"/>
      <c r="EBM52" s="66"/>
      <c r="EBN52" s="66"/>
      <c r="EBO52" s="66"/>
      <c r="EBP52" s="66"/>
      <c r="EBQ52" s="66"/>
      <c r="EBR52" s="66"/>
      <c r="EBS52" s="66"/>
      <c r="EBT52" s="66"/>
      <c r="EBU52" s="66"/>
      <c r="EBV52" s="66"/>
      <c r="EBW52" s="66"/>
      <c r="EBX52" s="66"/>
      <c r="EBY52" s="66"/>
      <c r="EBZ52" s="66"/>
      <c r="ECA52" s="66"/>
      <c r="ECB52" s="66"/>
      <c r="ECC52" s="66"/>
      <c r="ECD52" s="66"/>
      <c r="ECE52" s="66"/>
      <c r="ECF52" s="66"/>
      <c r="ECG52" s="66"/>
      <c r="ECH52" s="66"/>
      <c r="ECI52" s="66"/>
      <c r="ECJ52" s="66"/>
      <c r="ECK52" s="66"/>
      <c r="ECL52" s="66"/>
      <c r="ECM52" s="66"/>
      <c r="ECN52" s="66"/>
      <c r="ECO52" s="66"/>
      <c r="ECP52" s="66"/>
      <c r="ECQ52" s="66"/>
      <c r="ECR52" s="66"/>
      <c r="ECS52" s="66"/>
      <c r="ECT52" s="66"/>
      <c r="ECU52" s="66"/>
      <c r="ECV52" s="66"/>
      <c r="ECW52" s="66"/>
      <c r="ECX52" s="66"/>
      <c r="ECY52" s="66"/>
      <c r="ECZ52" s="66"/>
      <c r="EDA52" s="66"/>
      <c r="EDB52" s="66"/>
      <c r="EDC52" s="66"/>
      <c r="EDD52" s="66"/>
      <c r="EDE52" s="66"/>
      <c r="EDF52" s="66"/>
      <c r="EDG52" s="66"/>
      <c r="EDH52" s="66"/>
      <c r="EDI52" s="66"/>
      <c r="EDJ52" s="66"/>
      <c r="EDK52" s="66"/>
      <c r="EDL52" s="66"/>
      <c r="EDM52" s="66"/>
      <c r="EDN52" s="66"/>
      <c r="EDO52" s="66"/>
      <c r="EDP52" s="66"/>
      <c r="EDQ52" s="66"/>
      <c r="EDR52" s="66"/>
      <c r="EDS52" s="66"/>
      <c r="EDT52" s="66"/>
      <c r="EDU52" s="66"/>
      <c r="EDV52" s="66"/>
      <c r="EDW52" s="66"/>
      <c r="EDX52" s="66"/>
      <c r="EDY52" s="66"/>
      <c r="EDZ52" s="66"/>
      <c r="EEA52" s="66"/>
      <c r="EEB52" s="66"/>
      <c r="EEC52" s="66"/>
      <c r="EED52" s="66"/>
      <c r="EEE52" s="66"/>
      <c r="EEF52" s="66"/>
      <c r="EEG52" s="66"/>
      <c r="EEH52" s="66"/>
      <c r="EEI52" s="66"/>
      <c r="EEJ52" s="66"/>
      <c r="EEK52" s="66"/>
      <c r="EEL52" s="66"/>
      <c r="EEM52" s="66"/>
      <c r="EEN52" s="66"/>
      <c r="EEO52" s="66"/>
      <c r="EEP52" s="66"/>
      <c r="EEQ52" s="66"/>
      <c r="EER52" s="66"/>
      <c r="EES52" s="66"/>
      <c r="EET52" s="66"/>
      <c r="EEU52" s="66"/>
      <c r="EEV52" s="66"/>
      <c r="EEW52" s="66"/>
      <c r="EEX52" s="66"/>
      <c r="EEY52" s="66"/>
      <c r="EEZ52" s="66"/>
      <c r="EFA52" s="66"/>
      <c r="EFB52" s="66"/>
      <c r="EFC52" s="66"/>
      <c r="EFD52" s="66"/>
      <c r="EFE52" s="66"/>
      <c r="EFF52" s="66"/>
      <c r="EFG52" s="66"/>
      <c r="EFH52" s="66"/>
      <c r="EFI52" s="66"/>
      <c r="EFJ52" s="66"/>
      <c r="EFK52" s="66"/>
      <c r="EFL52" s="66"/>
      <c r="EFM52" s="66"/>
      <c r="EFN52" s="66"/>
      <c r="EFO52" s="66"/>
      <c r="EFP52" s="66"/>
      <c r="EFQ52" s="66"/>
      <c r="EFR52" s="66"/>
      <c r="EFS52" s="66"/>
      <c r="EFT52" s="66"/>
      <c r="EFU52" s="66"/>
      <c r="EFV52" s="66"/>
      <c r="EFW52" s="66"/>
      <c r="EFX52" s="66"/>
      <c r="EFY52" s="66"/>
      <c r="EFZ52" s="66"/>
      <c r="EGA52" s="66"/>
      <c r="EGB52" s="66"/>
      <c r="EGC52" s="66"/>
      <c r="EGD52" s="66"/>
      <c r="EGE52" s="66"/>
      <c r="EGF52" s="66"/>
      <c r="EGG52" s="66"/>
      <c r="EGH52" s="66"/>
      <c r="EGI52" s="66"/>
      <c r="EGJ52" s="66"/>
      <c r="EGK52" s="66"/>
      <c r="EGL52" s="66"/>
      <c r="EGM52" s="66"/>
      <c r="EGN52" s="66"/>
      <c r="EGO52" s="66"/>
      <c r="EGP52" s="66"/>
      <c r="EGQ52" s="66"/>
      <c r="EGR52" s="66"/>
      <c r="EGS52" s="66"/>
      <c r="EGT52" s="66"/>
      <c r="EGU52" s="66"/>
      <c r="EGV52" s="66"/>
      <c r="EGW52" s="66"/>
      <c r="EGX52" s="66"/>
      <c r="EGY52" s="66"/>
      <c r="EGZ52" s="66"/>
      <c r="EHA52" s="66"/>
      <c r="EHB52" s="66"/>
      <c r="EHC52" s="66"/>
      <c r="EHD52" s="66"/>
      <c r="EHE52" s="66"/>
      <c r="EHF52" s="66"/>
      <c r="EHG52" s="66"/>
      <c r="EHH52" s="66"/>
      <c r="EHI52" s="66"/>
      <c r="EHJ52" s="66"/>
      <c r="EHK52" s="66"/>
      <c r="EHL52" s="66"/>
      <c r="EHM52" s="66"/>
      <c r="EHN52" s="66"/>
      <c r="EHO52" s="66"/>
      <c r="EHP52" s="66"/>
      <c r="EHQ52" s="66"/>
      <c r="EHR52" s="66"/>
      <c r="EHS52" s="66"/>
      <c r="EHT52" s="66"/>
      <c r="EHU52" s="66"/>
      <c r="EHV52" s="66"/>
      <c r="EHW52" s="66"/>
      <c r="EHX52" s="66"/>
      <c r="EHY52" s="66"/>
      <c r="EHZ52" s="66"/>
      <c r="EIA52" s="66"/>
      <c r="EIB52" s="66"/>
      <c r="EIC52" s="66"/>
      <c r="EID52" s="66"/>
      <c r="EIE52" s="66"/>
      <c r="EIF52" s="66"/>
      <c r="EIG52" s="66"/>
      <c r="EIH52" s="66"/>
      <c r="EII52" s="66"/>
      <c r="EIJ52" s="66"/>
      <c r="EIK52" s="66"/>
      <c r="EIL52" s="66"/>
      <c r="EIM52" s="66"/>
      <c r="EIN52" s="66"/>
      <c r="EIO52" s="66"/>
      <c r="EIP52" s="66"/>
      <c r="EIQ52" s="66"/>
      <c r="EIR52" s="66"/>
      <c r="EIS52" s="66"/>
      <c r="EIT52" s="66"/>
      <c r="EIU52" s="66"/>
      <c r="EIV52" s="66"/>
      <c r="EIW52" s="66"/>
      <c r="EIX52" s="66"/>
      <c r="EIY52" s="66"/>
      <c r="EIZ52" s="66"/>
      <c r="EJA52" s="66"/>
      <c r="EJB52" s="66"/>
      <c r="EJC52" s="66"/>
      <c r="EJD52" s="66"/>
      <c r="EJE52" s="66"/>
      <c r="EJF52" s="66"/>
      <c r="EJG52" s="66"/>
      <c r="EJH52" s="66"/>
      <c r="EJI52" s="66"/>
      <c r="EJJ52" s="66"/>
      <c r="EJK52" s="66"/>
      <c r="EJL52" s="66"/>
      <c r="EJM52" s="66"/>
      <c r="EJN52" s="66"/>
      <c r="EJO52" s="66"/>
      <c r="EJP52" s="66"/>
      <c r="EJQ52" s="66"/>
      <c r="EJR52" s="66"/>
      <c r="EJS52" s="66"/>
      <c r="EJT52" s="66"/>
      <c r="EJU52" s="66"/>
      <c r="EJV52" s="66"/>
      <c r="EJW52" s="66"/>
      <c r="EJX52" s="66"/>
      <c r="EJY52" s="66"/>
      <c r="EJZ52" s="66"/>
      <c r="EKA52" s="66"/>
      <c r="EKB52" s="66"/>
      <c r="EKC52" s="66"/>
      <c r="EKD52" s="66"/>
      <c r="EKE52" s="66"/>
      <c r="EKF52" s="66"/>
      <c r="EKG52" s="66"/>
      <c r="EKH52" s="66"/>
      <c r="EKI52" s="66"/>
      <c r="EKJ52" s="66"/>
      <c r="EKK52" s="66"/>
      <c r="EKL52" s="66"/>
      <c r="EKM52" s="66"/>
      <c r="EKN52" s="66"/>
      <c r="EKO52" s="66"/>
      <c r="EKP52" s="66"/>
      <c r="EKQ52" s="66"/>
      <c r="EKR52" s="66"/>
      <c r="EKS52" s="66"/>
      <c r="EKT52" s="66"/>
      <c r="EKU52" s="66"/>
      <c r="EKV52" s="66"/>
      <c r="EKW52" s="66"/>
      <c r="EKX52" s="66"/>
      <c r="EKY52" s="66"/>
      <c r="EKZ52" s="66"/>
      <c r="ELA52" s="66"/>
      <c r="ELB52" s="66"/>
      <c r="ELC52" s="66"/>
      <c r="ELD52" s="66"/>
      <c r="ELE52" s="66"/>
      <c r="ELF52" s="66"/>
      <c r="ELG52" s="66"/>
      <c r="ELH52" s="66"/>
      <c r="ELI52" s="66"/>
      <c r="ELJ52" s="66"/>
      <c r="ELK52" s="66"/>
      <c r="ELL52" s="66"/>
      <c r="ELM52" s="66"/>
      <c r="ELN52" s="66"/>
      <c r="ELO52" s="66"/>
      <c r="ELP52" s="66"/>
      <c r="ELQ52" s="66"/>
      <c r="ELR52" s="66"/>
      <c r="ELS52" s="66"/>
      <c r="ELT52" s="66"/>
      <c r="ELU52" s="66"/>
      <c r="ELV52" s="66"/>
      <c r="ELW52" s="66"/>
      <c r="ELX52" s="66"/>
      <c r="ELY52" s="66"/>
      <c r="ELZ52" s="66"/>
      <c r="EMA52" s="66"/>
      <c r="EMB52" s="66"/>
      <c r="EMC52" s="66"/>
      <c r="EMD52" s="66"/>
      <c r="EME52" s="66"/>
      <c r="EMF52" s="66"/>
      <c r="EMG52" s="66"/>
      <c r="EMH52" s="66"/>
      <c r="EMI52" s="66"/>
      <c r="EMJ52" s="66"/>
      <c r="EMK52" s="66"/>
      <c r="EML52" s="66"/>
      <c r="EMM52" s="66"/>
      <c r="EMN52" s="66"/>
      <c r="EMO52" s="66"/>
      <c r="EMP52" s="66"/>
      <c r="EMQ52" s="66"/>
      <c r="EMR52" s="66"/>
      <c r="EMS52" s="66"/>
      <c r="EMT52" s="66"/>
      <c r="EMU52" s="66"/>
      <c r="EMV52" s="66"/>
      <c r="EMW52" s="66"/>
      <c r="EMX52" s="66"/>
      <c r="EMY52" s="66"/>
      <c r="EMZ52" s="66"/>
      <c r="ENA52" s="66"/>
      <c r="ENB52" s="66"/>
      <c r="ENC52" s="66"/>
      <c r="END52" s="66"/>
      <c r="ENE52" s="66"/>
      <c r="ENF52" s="66"/>
      <c r="ENG52" s="66"/>
      <c r="ENH52" s="66"/>
      <c r="ENI52" s="66"/>
      <c r="ENJ52" s="66"/>
      <c r="ENK52" s="66"/>
      <c r="ENL52" s="66"/>
      <c r="ENM52" s="66"/>
      <c r="ENN52" s="66"/>
      <c r="ENO52" s="66"/>
      <c r="ENP52" s="66"/>
      <c r="ENQ52" s="66"/>
      <c r="ENR52" s="66"/>
      <c r="ENS52" s="66"/>
      <c r="ENT52" s="66"/>
      <c r="ENU52" s="66"/>
      <c r="ENV52" s="66"/>
      <c r="ENW52" s="66"/>
      <c r="ENX52" s="66"/>
      <c r="ENY52" s="66"/>
      <c r="ENZ52" s="66"/>
      <c r="EOA52" s="66"/>
      <c r="EOB52" s="66"/>
      <c r="EOC52" s="66"/>
      <c r="EOD52" s="66"/>
      <c r="EOE52" s="66"/>
      <c r="EOF52" s="66"/>
      <c r="EOG52" s="66"/>
      <c r="EOH52" s="66"/>
      <c r="EOI52" s="66"/>
      <c r="EOJ52" s="66"/>
      <c r="EOK52" s="66"/>
      <c r="EOL52" s="66"/>
      <c r="EOM52" s="66"/>
      <c r="EON52" s="66"/>
      <c r="EOO52" s="66"/>
      <c r="EOP52" s="66"/>
      <c r="EOQ52" s="66"/>
      <c r="EOR52" s="66"/>
      <c r="EOS52" s="66"/>
      <c r="EOT52" s="66"/>
      <c r="EOU52" s="66"/>
      <c r="EOV52" s="66"/>
      <c r="EOW52" s="66"/>
      <c r="EOX52" s="66"/>
      <c r="EOY52" s="66"/>
      <c r="EOZ52" s="66"/>
      <c r="EPA52" s="66"/>
      <c r="EPB52" s="66"/>
      <c r="EPC52" s="66"/>
      <c r="EPD52" s="66"/>
      <c r="EPE52" s="66"/>
      <c r="EPF52" s="66"/>
      <c r="EPG52" s="66"/>
      <c r="EPH52" s="66"/>
      <c r="EPI52" s="66"/>
      <c r="EPJ52" s="66"/>
      <c r="EPK52" s="66"/>
      <c r="EPL52" s="66"/>
      <c r="EPM52" s="66"/>
      <c r="EPN52" s="66"/>
      <c r="EPO52" s="66"/>
      <c r="EPP52" s="66"/>
      <c r="EPQ52" s="66"/>
      <c r="EPR52" s="66"/>
      <c r="EPS52" s="66"/>
      <c r="EPT52" s="66"/>
      <c r="EPU52" s="66"/>
      <c r="EPV52" s="66"/>
      <c r="EPW52" s="66"/>
      <c r="EPX52" s="66"/>
      <c r="EPY52" s="66"/>
      <c r="EPZ52" s="66"/>
      <c r="EQA52" s="66"/>
      <c r="EQB52" s="66"/>
      <c r="EQC52" s="66"/>
      <c r="EQD52" s="66"/>
      <c r="EQE52" s="66"/>
      <c r="EQF52" s="66"/>
      <c r="EQG52" s="66"/>
      <c r="EQH52" s="66"/>
      <c r="EQI52" s="66"/>
      <c r="EQJ52" s="66"/>
      <c r="EQK52" s="66"/>
      <c r="EQL52" s="66"/>
      <c r="EQM52" s="66"/>
      <c r="EQN52" s="66"/>
      <c r="EQO52" s="66"/>
      <c r="EQP52" s="66"/>
      <c r="EQQ52" s="66"/>
      <c r="EQR52" s="66"/>
      <c r="EQS52" s="66"/>
      <c r="EQT52" s="66"/>
      <c r="EQU52" s="66"/>
      <c r="EQV52" s="66"/>
      <c r="EQW52" s="66"/>
      <c r="EQX52" s="66"/>
      <c r="EQY52" s="66"/>
      <c r="EQZ52" s="66"/>
      <c r="ERA52" s="66"/>
      <c r="ERB52" s="66"/>
      <c r="ERC52" s="66"/>
      <c r="ERD52" s="66"/>
      <c r="ERE52" s="66"/>
      <c r="ERF52" s="66"/>
      <c r="ERG52" s="66"/>
      <c r="ERH52" s="66"/>
      <c r="ERI52" s="66"/>
      <c r="ERJ52" s="66"/>
      <c r="ERK52" s="66"/>
      <c r="ERL52" s="66"/>
      <c r="ERM52" s="66"/>
      <c r="ERN52" s="66"/>
      <c r="ERO52" s="66"/>
      <c r="ERP52" s="66"/>
      <c r="ERQ52" s="66"/>
      <c r="ERR52" s="66"/>
      <c r="ERS52" s="66"/>
      <c r="ERT52" s="66"/>
      <c r="ERU52" s="66"/>
      <c r="ERV52" s="66"/>
      <c r="ERW52" s="66"/>
      <c r="ERX52" s="66"/>
      <c r="ERY52" s="66"/>
      <c r="ERZ52" s="66"/>
      <c r="ESA52" s="66"/>
      <c r="ESB52" s="66"/>
      <c r="ESC52" s="66"/>
      <c r="ESD52" s="66"/>
      <c r="ESE52" s="66"/>
      <c r="ESF52" s="66"/>
      <c r="ESG52" s="66"/>
      <c r="ESH52" s="66"/>
      <c r="ESI52" s="66"/>
      <c r="ESJ52" s="66"/>
      <c r="ESK52" s="66"/>
      <c r="ESL52" s="66"/>
      <c r="ESM52" s="66"/>
      <c r="ESN52" s="66"/>
      <c r="ESO52" s="66"/>
      <c r="ESP52" s="66"/>
      <c r="ESQ52" s="66"/>
      <c r="ESR52" s="66"/>
      <c r="ESS52" s="66"/>
      <c r="EST52" s="66"/>
      <c r="ESU52" s="66"/>
      <c r="ESV52" s="66"/>
      <c r="ESW52" s="66"/>
      <c r="ESX52" s="66"/>
      <c r="ESY52" s="66"/>
      <c r="ESZ52" s="66"/>
      <c r="ETA52" s="66"/>
      <c r="ETB52" s="66"/>
      <c r="ETC52" s="66"/>
      <c r="ETD52" s="66"/>
      <c r="ETE52" s="66"/>
      <c r="ETF52" s="66"/>
      <c r="ETG52" s="66"/>
      <c r="ETH52" s="66"/>
      <c r="ETI52" s="66"/>
      <c r="ETJ52" s="66"/>
      <c r="ETK52" s="66"/>
      <c r="ETL52" s="66"/>
      <c r="ETM52" s="66"/>
      <c r="ETN52" s="66"/>
      <c r="ETO52" s="66"/>
      <c r="ETP52" s="66"/>
      <c r="ETQ52" s="66"/>
      <c r="ETR52" s="66"/>
      <c r="ETS52" s="66"/>
      <c r="ETT52" s="66"/>
      <c r="ETU52" s="66"/>
      <c r="ETV52" s="66"/>
      <c r="ETW52" s="66"/>
      <c r="ETX52" s="66"/>
      <c r="ETY52" s="66"/>
      <c r="ETZ52" s="66"/>
      <c r="EUA52" s="66"/>
      <c r="EUB52" s="66"/>
      <c r="EUC52" s="66"/>
      <c r="EUD52" s="66"/>
      <c r="EUE52" s="66"/>
      <c r="EUF52" s="66"/>
      <c r="EUG52" s="66"/>
      <c r="EUH52" s="66"/>
      <c r="EUI52" s="66"/>
      <c r="EUJ52" s="66"/>
      <c r="EUK52" s="66"/>
      <c r="EUL52" s="66"/>
      <c r="EUM52" s="66"/>
      <c r="EUN52" s="66"/>
      <c r="EUO52" s="66"/>
      <c r="EUP52" s="66"/>
      <c r="EUQ52" s="66"/>
      <c r="EUR52" s="66"/>
      <c r="EUS52" s="66"/>
      <c r="EUT52" s="66"/>
      <c r="EUU52" s="66"/>
      <c r="EUV52" s="66"/>
      <c r="EUW52" s="66"/>
      <c r="EUX52" s="66"/>
      <c r="EUY52" s="66"/>
      <c r="EUZ52" s="66"/>
      <c r="EVA52" s="66"/>
      <c r="EVB52" s="66"/>
      <c r="EVC52" s="66"/>
      <c r="EVD52" s="66"/>
      <c r="EVE52" s="66"/>
      <c r="EVF52" s="66"/>
      <c r="EVG52" s="66"/>
      <c r="EVH52" s="66"/>
      <c r="EVI52" s="66"/>
      <c r="EVJ52" s="66"/>
      <c r="EVK52" s="66"/>
      <c r="EVL52" s="66"/>
      <c r="EVM52" s="66"/>
      <c r="EVN52" s="66"/>
      <c r="EVO52" s="66"/>
      <c r="EVP52" s="66"/>
      <c r="EVQ52" s="66"/>
      <c r="EVR52" s="66"/>
      <c r="EVS52" s="66"/>
      <c r="EVT52" s="66"/>
      <c r="EVU52" s="66"/>
      <c r="EVV52" s="66"/>
      <c r="EVW52" s="66"/>
      <c r="EVX52" s="66"/>
      <c r="EVY52" s="66"/>
      <c r="EVZ52" s="66"/>
      <c r="EWA52" s="66"/>
      <c r="EWB52" s="66"/>
      <c r="EWC52" s="66"/>
      <c r="EWD52" s="66"/>
      <c r="EWE52" s="66"/>
      <c r="EWF52" s="66"/>
      <c r="EWG52" s="66"/>
      <c r="EWH52" s="66"/>
      <c r="EWI52" s="66"/>
      <c r="EWJ52" s="66"/>
      <c r="EWK52" s="66"/>
      <c r="EWL52" s="66"/>
      <c r="EWM52" s="66"/>
      <c r="EWN52" s="66"/>
      <c r="EWO52" s="66"/>
      <c r="EWP52" s="66"/>
      <c r="EWQ52" s="66"/>
      <c r="EWR52" s="66"/>
      <c r="EWS52" s="66"/>
      <c r="EWT52" s="66"/>
      <c r="EWU52" s="66"/>
      <c r="EWV52" s="66"/>
      <c r="EWW52" s="66"/>
      <c r="EWX52" s="66"/>
      <c r="EWY52" s="66"/>
      <c r="EWZ52" s="66"/>
      <c r="EXA52" s="66"/>
      <c r="EXB52" s="66"/>
      <c r="EXC52" s="66"/>
      <c r="EXD52" s="66"/>
      <c r="EXE52" s="66"/>
      <c r="EXF52" s="66"/>
      <c r="EXG52" s="66"/>
      <c r="EXH52" s="66"/>
      <c r="EXI52" s="66"/>
      <c r="EXJ52" s="66"/>
      <c r="EXK52" s="66"/>
      <c r="EXL52" s="66"/>
      <c r="EXM52" s="66"/>
      <c r="EXN52" s="66"/>
      <c r="EXO52" s="66"/>
      <c r="EXP52" s="66"/>
      <c r="EXQ52" s="66"/>
      <c r="EXR52" s="66"/>
      <c r="EXS52" s="66"/>
      <c r="EXT52" s="66"/>
      <c r="EXU52" s="66"/>
      <c r="EXV52" s="66"/>
      <c r="EXW52" s="66"/>
      <c r="EXX52" s="66"/>
      <c r="EXY52" s="66"/>
      <c r="EXZ52" s="66"/>
      <c r="EYA52" s="66"/>
      <c r="EYB52" s="66"/>
      <c r="EYC52" s="66"/>
      <c r="EYD52" s="66"/>
      <c r="EYE52" s="66"/>
      <c r="EYF52" s="66"/>
      <c r="EYG52" s="66"/>
      <c r="EYH52" s="66"/>
      <c r="EYI52" s="66"/>
      <c r="EYJ52" s="66"/>
      <c r="EYK52" s="66"/>
      <c r="EYL52" s="66"/>
      <c r="EYM52" s="66"/>
      <c r="EYN52" s="66"/>
      <c r="EYO52" s="66"/>
      <c r="EYP52" s="66"/>
      <c r="EYQ52" s="66"/>
      <c r="EYR52" s="66"/>
      <c r="EYS52" s="66"/>
      <c r="EYT52" s="66"/>
      <c r="EYU52" s="66"/>
      <c r="EYV52" s="66"/>
      <c r="EYW52" s="66"/>
      <c r="EYX52" s="66"/>
      <c r="EYY52" s="66"/>
      <c r="EYZ52" s="66"/>
      <c r="EZA52" s="66"/>
      <c r="EZB52" s="66"/>
      <c r="EZC52" s="66"/>
      <c r="EZD52" s="66"/>
      <c r="EZE52" s="66"/>
      <c r="EZF52" s="66"/>
      <c r="EZG52" s="66"/>
      <c r="EZH52" s="66"/>
      <c r="EZI52" s="66"/>
      <c r="EZJ52" s="66"/>
      <c r="EZK52" s="66"/>
      <c r="EZL52" s="66"/>
      <c r="EZM52" s="66"/>
      <c r="EZN52" s="66"/>
      <c r="EZO52" s="66"/>
      <c r="EZP52" s="66"/>
      <c r="EZQ52" s="66"/>
      <c r="EZR52" s="66"/>
      <c r="EZS52" s="66"/>
      <c r="EZT52" s="66"/>
      <c r="EZU52" s="66"/>
      <c r="EZV52" s="66"/>
      <c r="EZW52" s="66"/>
      <c r="EZX52" s="66"/>
      <c r="EZY52" s="66"/>
      <c r="EZZ52" s="66"/>
      <c r="FAA52" s="66"/>
      <c r="FAB52" s="66"/>
      <c r="FAC52" s="66"/>
      <c r="FAD52" s="66"/>
      <c r="FAE52" s="66"/>
      <c r="FAF52" s="66"/>
      <c r="FAG52" s="66"/>
      <c r="FAH52" s="66"/>
      <c r="FAI52" s="66"/>
      <c r="FAJ52" s="66"/>
      <c r="FAK52" s="66"/>
      <c r="FAL52" s="66"/>
      <c r="FAM52" s="66"/>
      <c r="FAN52" s="66"/>
      <c r="FAO52" s="66"/>
      <c r="FAP52" s="66"/>
      <c r="FAQ52" s="66"/>
      <c r="FAR52" s="66"/>
      <c r="FAS52" s="66"/>
      <c r="FAT52" s="66"/>
      <c r="FAU52" s="66"/>
      <c r="FAV52" s="66"/>
      <c r="FAW52" s="66"/>
      <c r="FAX52" s="66"/>
      <c r="FAY52" s="66"/>
      <c r="FAZ52" s="66"/>
      <c r="FBA52" s="66"/>
      <c r="FBB52" s="66"/>
      <c r="FBC52" s="66"/>
      <c r="FBD52" s="66"/>
      <c r="FBE52" s="66"/>
      <c r="FBF52" s="66"/>
      <c r="FBG52" s="66"/>
      <c r="FBH52" s="66"/>
      <c r="FBI52" s="66"/>
      <c r="FBJ52" s="66"/>
      <c r="FBK52" s="66"/>
      <c r="FBL52" s="66"/>
      <c r="FBM52" s="66"/>
      <c r="FBN52" s="66"/>
      <c r="FBO52" s="66"/>
      <c r="FBP52" s="66"/>
      <c r="FBQ52" s="66"/>
      <c r="FBR52" s="66"/>
      <c r="FBS52" s="66"/>
      <c r="FBT52" s="66"/>
      <c r="FBU52" s="66"/>
      <c r="FBV52" s="66"/>
      <c r="FBW52" s="66"/>
      <c r="FBX52" s="66"/>
      <c r="FBY52" s="66"/>
      <c r="FBZ52" s="66"/>
      <c r="FCA52" s="66"/>
      <c r="FCB52" s="66"/>
      <c r="FCC52" s="66"/>
      <c r="FCD52" s="66"/>
      <c r="FCE52" s="66"/>
      <c r="FCF52" s="66"/>
      <c r="FCG52" s="66"/>
      <c r="FCH52" s="66"/>
      <c r="FCI52" s="66"/>
      <c r="FCJ52" s="66"/>
      <c r="FCK52" s="66"/>
      <c r="FCL52" s="66"/>
      <c r="FCM52" s="66"/>
      <c r="FCN52" s="66"/>
      <c r="FCO52" s="66"/>
      <c r="FCP52" s="66"/>
      <c r="FCQ52" s="66"/>
      <c r="FCR52" s="66"/>
      <c r="FCS52" s="66"/>
      <c r="FCT52" s="66"/>
      <c r="FCU52" s="66"/>
      <c r="FCV52" s="66"/>
      <c r="FCW52" s="66"/>
      <c r="FCX52" s="66"/>
      <c r="FCY52" s="66"/>
      <c r="FCZ52" s="66"/>
      <c r="FDA52" s="66"/>
      <c r="FDB52" s="66"/>
      <c r="FDC52" s="66"/>
      <c r="FDD52" s="66"/>
      <c r="FDE52" s="66"/>
      <c r="FDF52" s="66"/>
      <c r="FDG52" s="66"/>
      <c r="FDH52" s="66"/>
      <c r="FDI52" s="66"/>
      <c r="FDJ52" s="66"/>
      <c r="FDK52" s="66"/>
      <c r="FDL52" s="66"/>
      <c r="FDM52" s="66"/>
      <c r="FDN52" s="66"/>
      <c r="FDO52" s="66"/>
      <c r="FDP52" s="66"/>
      <c r="FDQ52" s="66"/>
      <c r="FDR52" s="66"/>
      <c r="FDS52" s="66"/>
      <c r="FDT52" s="66"/>
      <c r="FDU52" s="66"/>
      <c r="FDV52" s="66"/>
      <c r="FDW52" s="66"/>
      <c r="FDX52" s="66"/>
      <c r="FDY52" s="66"/>
      <c r="FDZ52" s="66"/>
      <c r="FEA52" s="66"/>
      <c r="FEB52" s="66"/>
      <c r="FEC52" s="66"/>
      <c r="FED52" s="66"/>
      <c r="FEE52" s="66"/>
      <c r="FEF52" s="66"/>
      <c r="FEG52" s="66"/>
      <c r="FEH52" s="66"/>
      <c r="FEI52" s="66"/>
      <c r="FEJ52" s="66"/>
      <c r="FEK52" s="66"/>
      <c r="FEL52" s="66"/>
      <c r="FEM52" s="66"/>
      <c r="FEN52" s="66"/>
      <c r="FEO52" s="66"/>
      <c r="FEP52" s="66"/>
      <c r="FEQ52" s="66"/>
      <c r="FER52" s="66"/>
      <c r="FES52" s="66"/>
      <c r="FET52" s="66"/>
      <c r="FEU52" s="66"/>
      <c r="FEV52" s="66"/>
      <c r="FEW52" s="66"/>
      <c r="FEX52" s="66"/>
      <c r="FEY52" s="66"/>
      <c r="FEZ52" s="66"/>
      <c r="FFA52" s="66"/>
      <c r="FFB52" s="66"/>
      <c r="FFC52" s="66"/>
      <c r="FFD52" s="66"/>
      <c r="FFE52" s="66"/>
      <c r="FFF52" s="66"/>
      <c r="FFG52" s="66"/>
      <c r="FFH52" s="66"/>
      <c r="FFI52" s="66"/>
      <c r="FFJ52" s="66"/>
      <c r="FFK52" s="66"/>
      <c r="FFL52" s="66"/>
      <c r="FFM52" s="66"/>
      <c r="FFN52" s="66"/>
      <c r="FFO52" s="66"/>
      <c r="FFP52" s="66"/>
      <c r="FFQ52" s="66"/>
      <c r="FFR52" s="66"/>
      <c r="FFS52" s="66"/>
      <c r="FFT52" s="66"/>
      <c r="FFU52" s="66"/>
      <c r="FFV52" s="66"/>
      <c r="FFW52" s="66"/>
      <c r="FFX52" s="66"/>
      <c r="FFY52" s="66"/>
      <c r="FFZ52" s="66"/>
      <c r="FGA52" s="66"/>
      <c r="FGB52" s="66"/>
      <c r="FGC52" s="66"/>
      <c r="FGD52" s="66"/>
      <c r="FGE52" s="66"/>
      <c r="FGF52" s="66"/>
      <c r="FGG52" s="66"/>
      <c r="FGH52" s="66"/>
      <c r="FGI52" s="66"/>
      <c r="FGJ52" s="66"/>
      <c r="FGK52" s="66"/>
      <c r="FGL52" s="66"/>
      <c r="FGM52" s="66"/>
      <c r="FGN52" s="66"/>
      <c r="FGO52" s="66"/>
      <c r="FGP52" s="66"/>
      <c r="FGQ52" s="66"/>
      <c r="FGR52" s="66"/>
      <c r="FGS52" s="66"/>
      <c r="FGT52" s="66"/>
      <c r="FGU52" s="66"/>
      <c r="FGV52" s="66"/>
      <c r="FGW52" s="66"/>
      <c r="FGX52" s="66"/>
      <c r="FGY52" s="66"/>
      <c r="FGZ52" s="66"/>
      <c r="FHA52" s="66"/>
      <c r="FHB52" s="66"/>
      <c r="FHC52" s="66"/>
      <c r="FHD52" s="66"/>
      <c r="FHE52" s="66"/>
      <c r="FHF52" s="66"/>
      <c r="FHG52" s="66"/>
      <c r="FHH52" s="66"/>
      <c r="FHI52" s="66"/>
      <c r="FHJ52" s="66"/>
      <c r="FHK52" s="66"/>
      <c r="FHL52" s="66"/>
      <c r="FHM52" s="66"/>
      <c r="FHN52" s="66"/>
      <c r="FHO52" s="66"/>
      <c r="FHP52" s="66"/>
      <c r="FHQ52" s="66"/>
      <c r="FHR52" s="66"/>
      <c r="FHS52" s="66"/>
      <c r="FHT52" s="66"/>
      <c r="FHU52" s="66"/>
      <c r="FHV52" s="66"/>
      <c r="FHW52" s="66"/>
      <c r="FHX52" s="66"/>
      <c r="FHY52" s="66"/>
      <c r="FHZ52" s="66"/>
      <c r="FIA52" s="66"/>
      <c r="FIB52" s="66"/>
      <c r="FIC52" s="66"/>
      <c r="FID52" s="66"/>
      <c r="FIE52" s="66"/>
      <c r="FIF52" s="66"/>
      <c r="FIG52" s="66"/>
      <c r="FIH52" s="66"/>
      <c r="FII52" s="66"/>
      <c r="FIJ52" s="66"/>
      <c r="FIK52" s="66"/>
      <c r="FIL52" s="66"/>
      <c r="FIM52" s="66"/>
      <c r="FIN52" s="66"/>
      <c r="FIO52" s="66"/>
      <c r="FIP52" s="66"/>
      <c r="FIQ52" s="66"/>
      <c r="FIR52" s="66"/>
      <c r="FIS52" s="66"/>
      <c r="FIT52" s="66"/>
      <c r="FIU52" s="66"/>
      <c r="FIV52" s="66"/>
      <c r="FIW52" s="66"/>
      <c r="FIX52" s="66"/>
      <c r="FIY52" s="66"/>
      <c r="FIZ52" s="66"/>
      <c r="FJA52" s="66"/>
      <c r="FJB52" s="66"/>
      <c r="FJC52" s="66"/>
      <c r="FJD52" s="66"/>
      <c r="FJE52" s="66"/>
      <c r="FJF52" s="66"/>
      <c r="FJG52" s="66"/>
      <c r="FJH52" s="66"/>
      <c r="FJI52" s="66"/>
      <c r="FJJ52" s="66"/>
      <c r="FJK52" s="66"/>
      <c r="FJL52" s="66"/>
      <c r="FJM52" s="66"/>
      <c r="FJN52" s="66"/>
      <c r="FJO52" s="66"/>
      <c r="FJP52" s="66"/>
      <c r="FJQ52" s="66"/>
      <c r="FJR52" s="66"/>
      <c r="FJS52" s="66"/>
      <c r="FJT52" s="66"/>
      <c r="FJU52" s="66"/>
      <c r="FJV52" s="66"/>
      <c r="FJW52" s="66"/>
      <c r="FJX52" s="66"/>
      <c r="FJY52" s="66"/>
      <c r="FJZ52" s="66"/>
      <c r="FKA52" s="66"/>
      <c r="FKB52" s="66"/>
      <c r="FKC52" s="66"/>
      <c r="FKD52" s="66"/>
      <c r="FKE52" s="66"/>
      <c r="FKF52" s="66"/>
      <c r="FKG52" s="66"/>
      <c r="FKH52" s="66"/>
      <c r="FKI52" s="66"/>
      <c r="FKJ52" s="66"/>
      <c r="FKK52" s="66"/>
      <c r="FKL52" s="66"/>
      <c r="FKM52" s="66"/>
      <c r="FKN52" s="66"/>
      <c r="FKO52" s="66"/>
      <c r="FKP52" s="66"/>
      <c r="FKQ52" s="66"/>
      <c r="FKR52" s="66"/>
      <c r="FKS52" s="66"/>
      <c r="FKT52" s="66"/>
      <c r="FKU52" s="66"/>
      <c r="FKV52" s="66"/>
      <c r="FKW52" s="66"/>
      <c r="FKX52" s="66"/>
      <c r="FKY52" s="66"/>
      <c r="FKZ52" s="66"/>
      <c r="FLA52" s="66"/>
      <c r="FLB52" s="66"/>
      <c r="FLC52" s="66"/>
      <c r="FLD52" s="66"/>
      <c r="FLE52" s="66"/>
      <c r="FLF52" s="66"/>
      <c r="FLG52" s="66"/>
      <c r="FLH52" s="66"/>
      <c r="FLI52" s="66"/>
      <c r="FLJ52" s="66"/>
      <c r="FLK52" s="66"/>
      <c r="FLL52" s="66"/>
      <c r="FLM52" s="66"/>
      <c r="FLN52" s="66"/>
      <c r="FLO52" s="66"/>
      <c r="FLP52" s="66"/>
      <c r="FLQ52" s="66"/>
      <c r="FLR52" s="66"/>
      <c r="FLS52" s="66"/>
      <c r="FLT52" s="66"/>
      <c r="FLU52" s="66"/>
      <c r="FLV52" s="66"/>
      <c r="FLW52" s="66"/>
      <c r="FLX52" s="66"/>
      <c r="FLY52" s="66"/>
      <c r="FLZ52" s="66"/>
      <c r="FMA52" s="66"/>
      <c r="FMB52" s="66"/>
      <c r="FMC52" s="66"/>
      <c r="FMD52" s="66"/>
      <c r="FME52" s="66"/>
      <c r="FMF52" s="66"/>
      <c r="FMG52" s="66"/>
      <c r="FMH52" s="66"/>
      <c r="FMI52" s="66"/>
      <c r="FMJ52" s="66"/>
      <c r="FMK52" s="66"/>
      <c r="FML52" s="66"/>
      <c r="FMM52" s="66"/>
      <c r="FMN52" s="66"/>
      <c r="FMO52" s="66"/>
      <c r="FMP52" s="66"/>
      <c r="FMQ52" s="66"/>
      <c r="FMR52" s="66"/>
      <c r="FMS52" s="66"/>
      <c r="FMT52" s="66"/>
      <c r="FMU52" s="66"/>
      <c r="FMV52" s="66"/>
      <c r="FMW52" s="66"/>
      <c r="FMX52" s="66"/>
      <c r="FMY52" s="66"/>
      <c r="FMZ52" s="66"/>
      <c r="FNA52" s="66"/>
      <c r="FNB52" s="66"/>
      <c r="FNC52" s="66"/>
      <c r="FND52" s="66"/>
      <c r="FNE52" s="66"/>
      <c r="FNF52" s="66"/>
      <c r="FNG52" s="66"/>
      <c r="FNH52" s="66"/>
      <c r="FNI52" s="66"/>
      <c r="FNJ52" s="66"/>
      <c r="FNK52" s="66"/>
      <c r="FNL52" s="66"/>
      <c r="FNM52" s="66"/>
      <c r="FNN52" s="66"/>
      <c r="FNO52" s="66"/>
      <c r="FNP52" s="66"/>
      <c r="FNQ52" s="66"/>
      <c r="FNR52" s="66"/>
      <c r="FNS52" s="66"/>
      <c r="FNT52" s="66"/>
      <c r="FNU52" s="66"/>
      <c r="FNV52" s="66"/>
      <c r="FNW52" s="66"/>
      <c r="FNX52" s="66"/>
      <c r="FNY52" s="66"/>
      <c r="FNZ52" s="66"/>
      <c r="FOA52" s="66"/>
      <c r="FOB52" s="66"/>
      <c r="FOC52" s="66"/>
      <c r="FOD52" s="66"/>
      <c r="FOE52" s="66"/>
      <c r="FOF52" s="66"/>
      <c r="FOG52" s="66"/>
      <c r="FOH52" s="66"/>
      <c r="FOI52" s="66"/>
      <c r="FOJ52" s="66"/>
      <c r="FOK52" s="66"/>
      <c r="FOL52" s="66"/>
      <c r="FOM52" s="66"/>
      <c r="FON52" s="66"/>
      <c r="FOO52" s="66"/>
      <c r="FOP52" s="66"/>
      <c r="FOQ52" s="66"/>
      <c r="FOR52" s="66"/>
      <c r="FOS52" s="66"/>
      <c r="FOT52" s="66"/>
      <c r="FOU52" s="66"/>
      <c r="FOV52" s="66"/>
      <c r="FOW52" s="66"/>
      <c r="FOX52" s="66"/>
      <c r="FOY52" s="66"/>
      <c r="FOZ52" s="66"/>
      <c r="FPA52" s="66"/>
      <c r="FPB52" s="66"/>
      <c r="FPC52" s="66"/>
      <c r="FPD52" s="66"/>
      <c r="FPE52" s="66"/>
      <c r="FPF52" s="66"/>
      <c r="FPG52" s="66"/>
      <c r="FPH52" s="66"/>
      <c r="FPI52" s="66"/>
      <c r="FPJ52" s="66"/>
      <c r="FPK52" s="66"/>
      <c r="FPL52" s="66"/>
      <c r="FPM52" s="66"/>
      <c r="FPN52" s="66"/>
      <c r="FPO52" s="66"/>
      <c r="FPP52" s="66"/>
      <c r="FPQ52" s="66"/>
      <c r="FPR52" s="66"/>
      <c r="FPS52" s="66"/>
      <c r="FPT52" s="66"/>
      <c r="FPU52" s="66"/>
      <c r="FPV52" s="66"/>
      <c r="FPW52" s="66"/>
      <c r="FPX52" s="66"/>
      <c r="FPY52" s="66"/>
      <c r="FPZ52" s="66"/>
      <c r="FQA52" s="66"/>
      <c r="FQB52" s="66"/>
      <c r="FQC52" s="66"/>
      <c r="FQD52" s="66"/>
      <c r="FQE52" s="66"/>
      <c r="FQF52" s="66"/>
      <c r="FQG52" s="66"/>
      <c r="FQH52" s="66"/>
      <c r="FQI52" s="66"/>
      <c r="FQJ52" s="66"/>
      <c r="FQK52" s="66"/>
      <c r="FQL52" s="66"/>
      <c r="FQM52" s="66"/>
      <c r="FQN52" s="66"/>
      <c r="FQO52" s="66"/>
      <c r="FQP52" s="66"/>
      <c r="FQQ52" s="66"/>
      <c r="FQR52" s="66"/>
      <c r="FQS52" s="66"/>
      <c r="FQT52" s="66"/>
      <c r="FQU52" s="66"/>
      <c r="FQV52" s="66"/>
      <c r="FQW52" s="66"/>
      <c r="FQX52" s="66"/>
      <c r="FQY52" s="66"/>
      <c r="FQZ52" s="66"/>
      <c r="FRA52" s="66"/>
      <c r="FRB52" s="66"/>
      <c r="FRC52" s="66"/>
      <c r="FRD52" s="66"/>
      <c r="FRE52" s="66"/>
      <c r="FRF52" s="66"/>
      <c r="FRG52" s="66"/>
      <c r="FRH52" s="66"/>
      <c r="FRI52" s="66"/>
      <c r="FRJ52" s="66"/>
      <c r="FRK52" s="66"/>
      <c r="FRL52" s="66"/>
      <c r="FRM52" s="66"/>
      <c r="FRN52" s="66"/>
      <c r="FRO52" s="66"/>
      <c r="FRP52" s="66"/>
      <c r="FRQ52" s="66"/>
      <c r="FRR52" s="66"/>
      <c r="FRS52" s="66"/>
      <c r="FRT52" s="66"/>
      <c r="FRU52" s="66"/>
      <c r="FRV52" s="66"/>
      <c r="FRW52" s="66"/>
      <c r="FRX52" s="66"/>
      <c r="FRY52" s="66"/>
      <c r="FRZ52" s="66"/>
      <c r="FSA52" s="66"/>
      <c r="FSB52" s="66"/>
      <c r="FSC52" s="66"/>
      <c r="FSD52" s="66"/>
      <c r="FSE52" s="66"/>
      <c r="FSF52" s="66"/>
      <c r="FSG52" s="66"/>
      <c r="FSH52" s="66"/>
      <c r="FSI52" s="66"/>
      <c r="FSJ52" s="66"/>
      <c r="FSK52" s="66"/>
      <c r="FSL52" s="66"/>
      <c r="FSM52" s="66"/>
      <c r="FSN52" s="66"/>
      <c r="FSO52" s="66"/>
      <c r="FSP52" s="66"/>
      <c r="FSQ52" s="66"/>
      <c r="FSR52" s="66"/>
      <c r="FSS52" s="66"/>
      <c r="FST52" s="66"/>
      <c r="FSU52" s="66"/>
      <c r="FSV52" s="66"/>
      <c r="FSW52" s="66"/>
      <c r="FSX52" s="66"/>
      <c r="FSY52" s="66"/>
      <c r="FSZ52" s="66"/>
      <c r="FTA52" s="66"/>
      <c r="FTB52" s="66"/>
      <c r="FTC52" s="66"/>
      <c r="FTD52" s="66"/>
      <c r="FTE52" s="66"/>
      <c r="FTF52" s="66"/>
      <c r="FTG52" s="66"/>
      <c r="FTH52" s="66"/>
      <c r="FTI52" s="66"/>
      <c r="FTJ52" s="66"/>
      <c r="FTK52" s="66"/>
      <c r="FTL52" s="66"/>
      <c r="FTM52" s="66"/>
      <c r="FTN52" s="66"/>
      <c r="FTO52" s="66"/>
      <c r="FTP52" s="66"/>
      <c r="FTQ52" s="66"/>
      <c r="FTR52" s="66"/>
      <c r="FTS52" s="66"/>
      <c r="FTT52" s="66"/>
      <c r="FTU52" s="66"/>
      <c r="FTV52" s="66"/>
      <c r="FTW52" s="66"/>
      <c r="FTX52" s="66"/>
      <c r="FTY52" s="66"/>
      <c r="FTZ52" s="66"/>
      <c r="FUA52" s="66"/>
      <c r="FUB52" s="66"/>
      <c r="FUC52" s="66"/>
      <c r="FUD52" s="66"/>
      <c r="FUE52" s="66"/>
      <c r="FUF52" s="66"/>
      <c r="FUG52" s="66"/>
      <c r="FUH52" s="66"/>
      <c r="FUI52" s="66"/>
      <c r="FUJ52" s="66"/>
      <c r="FUK52" s="66"/>
      <c r="FUL52" s="66"/>
      <c r="FUM52" s="66"/>
      <c r="FUN52" s="66"/>
      <c r="FUO52" s="66"/>
      <c r="FUP52" s="66"/>
      <c r="FUQ52" s="66"/>
      <c r="FUR52" s="66"/>
      <c r="FUS52" s="66"/>
      <c r="FUT52" s="66"/>
      <c r="FUU52" s="66"/>
      <c r="FUV52" s="66"/>
      <c r="FUW52" s="66"/>
      <c r="FUX52" s="66"/>
      <c r="FUY52" s="66"/>
      <c r="FUZ52" s="66"/>
      <c r="FVA52" s="66"/>
      <c r="FVB52" s="66"/>
      <c r="FVC52" s="66"/>
      <c r="FVD52" s="66"/>
      <c r="FVE52" s="66"/>
      <c r="FVF52" s="66"/>
      <c r="FVG52" s="66"/>
      <c r="FVH52" s="66"/>
      <c r="FVI52" s="66"/>
      <c r="FVJ52" s="66"/>
      <c r="FVK52" s="66"/>
      <c r="FVL52" s="66"/>
      <c r="FVM52" s="66"/>
      <c r="FVN52" s="66"/>
      <c r="FVO52" s="66"/>
      <c r="FVP52" s="66"/>
      <c r="FVQ52" s="66"/>
      <c r="FVR52" s="66"/>
      <c r="FVS52" s="66"/>
      <c r="FVT52" s="66"/>
      <c r="FVU52" s="66"/>
      <c r="FVV52" s="66"/>
      <c r="FVW52" s="66"/>
      <c r="FVX52" s="66"/>
      <c r="FVY52" s="66"/>
      <c r="FVZ52" s="66"/>
      <c r="FWA52" s="66"/>
      <c r="FWB52" s="66"/>
      <c r="FWC52" s="66"/>
      <c r="FWD52" s="66"/>
      <c r="FWE52" s="66"/>
      <c r="FWF52" s="66"/>
      <c r="FWG52" s="66"/>
      <c r="FWH52" s="66"/>
      <c r="FWI52" s="66"/>
      <c r="FWJ52" s="66"/>
      <c r="FWK52" s="66"/>
      <c r="FWL52" s="66"/>
      <c r="FWM52" s="66"/>
      <c r="FWN52" s="66"/>
      <c r="FWO52" s="66"/>
      <c r="FWP52" s="66"/>
      <c r="FWQ52" s="66"/>
      <c r="FWR52" s="66"/>
      <c r="FWS52" s="66"/>
      <c r="FWT52" s="66"/>
      <c r="FWU52" s="66"/>
      <c r="FWV52" s="66"/>
      <c r="FWW52" s="66"/>
      <c r="FWX52" s="66"/>
      <c r="FWY52" s="66"/>
      <c r="FWZ52" s="66"/>
      <c r="FXA52" s="66"/>
      <c r="FXB52" s="66"/>
      <c r="FXC52" s="66"/>
      <c r="FXD52" s="66"/>
      <c r="FXE52" s="66"/>
      <c r="FXF52" s="66"/>
      <c r="FXG52" s="66"/>
      <c r="FXH52" s="66"/>
      <c r="FXI52" s="66"/>
      <c r="FXJ52" s="66"/>
      <c r="FXK52" s="66"/>
      <c r="FXL52" s="66"/>
      <c r="FXM52" s="66"/>
      <c r="FXN52" s="66"/>
      <c r="FXO52" s="66"/>
      <c r="FXP52" s="66"/>
      <c r="FXQ52" s="66"/>
      <c r="FXR52" s="66"/>
      <c r="FXS52" s="66"/>
      <c r="FXT52" s="66"/>
      <c r="FXU52" s="66"/>
      <c r="FXV52" s="66"/>
      <c r="FXW52" s="66"/>
      <c r="FXX52" s="66"/>
      <c r="FXY52" s="66"/>
      <c r="FXZ52" s="66"/>
      <c r="FYA52" s="66"/>
      <c r="FYB52" s="66"/>
      <c r="FYC52" s="66"/>
      <c r="FYD52" s="66"/>
      <c r="FYE52" s="66"/>
      <c r="FYF52" s="66"/>
      <c r="FYG52" s="66"/>
      <c r="FYH52" s="66"/>
      <c r="FYI52" s="66"/>
      <c r="FYJ52" s="66"/>
      <c r="FYK52" s="66"/>
      <c r="FYL52" s="66"/>
      <c r="FYM52" s="66"/>
      <c r="FYN52" s="66"/>
      <c r="FYO52" s="66"/>
      <c r="FYP52" s="66"/>
      <c r="FYQ52" s="66"/>
      <c r="FYR52" s="66"/>
      <c r="FYS52" s="66"/>
      <c r="FYT52" s="66"/>
      <c r="FYU52" s="66"/>
      <c r="FYV52" s="66"/>
      <c r="FYW52" s="66"/>
      <c r="FYX52" s="66"/>
      <c r="FYY52" s="66"/>
      <c r="FYZ52" s="66"/>
      <c r="FZA52" s="66"/>
      <c r="FZB52" s="66"/>
      <c r="FZC52" s="66"/>
      <c r="FZD52" s="66"/>
      <c r="FZE52" s="66"/>
      <c r="FZF52" s="66"/>
      <c r="FZG52" s="66"/>
      <c r="FZH52" s="66"/>
      <c r="FZI52" s="66"/>
      <c r="FZJ52" s="66"/>
      <c r="FZK52" s="66"/>
      <c r="FZL52" s="66"/>
      <c r="FZM52" s="66"/>
      <c r="FZN52" s="66"/>
      <c r="FZO52" s="66"/>
      <c r="FZP52" s="66"/>
      <c r="FZQ52" s="66"/>
      <c r="FZR52" s="66"/>
      <c r="FZS52" s="66"/>
      <c r="FZT52" s="66"/>
      <c r="FZU52" s="66"/>
      <c r="FZV52" s="66"/>
      <c r="FZW52" s="66"/>
      <c r="FZX52" s="66"/>
      <c r="FZY52" s="66"/>
      <c r="FZZ52" s="66"/>
      <c r="GAA52" s="66"/>
      <c r="GAB52" s="66"/>
      <c r="GAC52" s="66"/>
      <c r="GAD52" s="66"/>
      <c r="GAE52" s="66"/>
      <c r="GAF52" s="66"/>
      <c r="GAG52" s="66"/>
      <c r="GAH52" s="66"/>
      <c r="GAI52" s="66"/>
      <c r="GAJ52" s="66"/>
      <c r="GAK52" s="66"/>
      <c r="GAL52" s="66"/>
      <c r="GAM52" s="66"/>
      <c r="GAN52" s="66"/>
      <c r="GAO52" s="66"/>
      <c r="GAP52" s="66"/>
      <c r="GAQ52" s="66"/>
      <c r="GAR52" s="66"/>
      <c r="GAS52" s="66"/>
      <c r="GAT52" s="66"/>
      <c r="GAU52" s="66"/>
      <c r="GAV52" s="66"/>
      <c r="GAW52" s="66"/>
      <c r="GAX52" s="66"/>
      <c r="GAY52" s="66"/>
      <c r="GAZ52" s="66"/>
      <c r="GBA52" s="66"/>
      <c r="GBB52" s="66"/>
      <c r="GBC52" s="66"/>
      <c r="GBD52" s="66"/>
      <c r="GBE52" s="66"/>
      <c r="GBF52" s="66"/>
      <c r="GBG52" s="66"/>
      <c r="GBH52" s="66"/>
      <c r="GBI52" s="66"/>
      <c r="GBJ52" s="66"/>
      <c r="GBK52" s="66"/>
      <c r="GBL52" s="66"/>
      <c r="GBM52" s="66"/>
      <c r="GBN52" s="66"/>
      <c r="GBO52" s="66"/>
      <c r="GBP52" s="66"/>
      <c r="GBQ52" s="66"/>
      <c r="GBR52" s="66"/>
      <c r="GBS52" s="66"/>
      <c r="GBT52" s="66"/>
      <c r="GBU52" s="66"/>
      <c r="GBV52" s="66"/>
      <c r="GBW52" s="66"/>
      <c r="GBX52" s="66"/>
      <c r="GBY52" s="66"/>
      <c r="GBZ52" s="66"/>
      <c r="GCA52" s="66"/>
      <c r="GCB52" s="66"/>
      <c r="GCC52" s="66"/>
      <c r="GCD52" s="66"/>
      <c r="GCE52" s="66"/>
      <c r="GCF52" s="66"/>
      <c r="GCG52" s="66"/>
      <c r="GCH52" s="66"/>
      <c r="GCI52" s="66"/>
      <c r="GCJ52" s="66"/>
      <c r="GCK52" s="66"/>
      <c r="GCL52" s="66"/>
      <c r="GCM52" s="66"/>
      <c r="GCN52" s="66"/>
      <c r="GCO52" s="66"/>
      <c r="GCP52" s="66"/>
      <c r="GCQ52" s="66"/>
      <c r="GCR52" s="66"/>
      <c r="GCS52" s="66"/>
      <c r="GCT52" s="66"/>
      <c r="GCU52" s="66"/>
      <c r="GCV52" s="66"/>
      <c r="GCW52" s="66"/>
      <c r="GCX52" s="66"/>
      <c r="GCY52" s="66"/>
      <c r="GCZ52" s="66"/>
      <c r="GDA52" s="66"/>
      <c r="GDB52" s="66"/>
      <c r="GDC52" s="66"/>
      <c r="GDD52" s="66"/>
      <c r="GDE52" s="66"/>
      <c r="GDF52" s="66"/>
      <c r="GDG52" s="66"/>
      <c r="GDH52" s="66"/>
      <c r="GDI52" s="66"/>
      <c r="GDJ52" s="66"/>
      <c r="GDK52" s="66"/>
      <c r="GDL52" s="66"/>
      <c r="GDM52" s="66"/>
      <c r="GDN52" s="66"/>
      <c r="GDO52" s="66"/>
      <c r="GDP52" s="66"/>
      <c r="GDQ52" s="66"/>
      <c r="GDR52" s="66"/>
      <c r="GDS52" s="66"/>
      <c r="GDT52" s="66"/>
      <c r="GDU52" s="66"/>
      <c r="GDV52" s="66"/>
      <c r="GDW52" s="66"/>
      <c r="GDX52" s="66"/>
      <c r="GDY52" s="66"/>
      <c r="GDZ52" s="66"/>
      <c r="GEA52" s="66"/>
      <c r="GEB52" s="66"/>
      <c r="GEC52" s="66"/>
      <c r="GED52" s="66"/>
      <c r="GEE52" s="66"/>
      <c r="GEF52" s="66"/>
      <c r="GEG52" s="66"/>
      <c r="GEH52" s="66"/>
      <c r="GEI52" s="66"/>
      <c r="GEJ52" s="66"/>
      <c r="GEK52" s="66"/>
      <c r="GEL52" s="66"/>
      <c r="GEM52" s="66"/>
      <c r="GEN52" s="66"/>
      <c r="GEO52" s="66"/>
      <c r="GEP52" s="66"/>
      <c r="GEQ52" s="66"/>
      <c r="GER52" s="66"/>
      <c r="GES52" s="66"/>
      <c r="GET52" s="66"/>
      <c r="GEU52" s="66"/>
      <c r="GEV52" s="66"/>
      <c r="GEW52" s="66"/>
      <c r="GEX52" s="66"/>
      <c r="GEY52" s="66"/>
      <c r="GEZ52" s="66"/>
      <c r="GFA52" s="66"/>
      <c r="GFB52" s="66"/>
      <c r="GFC52" s="66"/>
      <c r="GFD52" s="66"/>
      <c r="GFE52" s="66"/>
      <c r="GFF52" s="66"/>
      <c r="GFG52" s="66"/>
      <c r="GFH52" s="66"/>
      <c r="GFI52" s="66"/>
      <c r="GFJ52" s="66"/>
      <c r="GFK52" s="66"/>
      <c r="GFL52" s="66"/>
      <c r="GFM52" s="66"/>
      <c r="GFN52" s="66"/>
      <c r="GFO52" s="66"/>
      <c r="GFP52" s="66"/>
      <c r="GFQ52" s="66"/>
      <c r="GFR52" s="66"/>
      <c r="GFS52" s="66"/>
      <c r="GFT52" s="66"/>
      <c r="GFU52" s="66"/>
      <c r="GFV52" s="66"/>
      <c r="GFW52" s="66"/>
      <c r="GFX52" s="66"/>
      <c r="GFY52" s="66"/>
      <c r="GFZ52" s="66"/>
      <c r="GGA52" s="66"/>
      <c r="GGB52" s="66"/>
      <c r="GGC52" s="66"/>
      <c r="GGD52" s="66"/>
      <c r="GGE52" s="66"/>
      <c r="GGF52" s="66"/>
      <c r="GGG52" s="66"/>
      <c r="GGH52" s="66"/>
      <c r="GGI52" s="66"/>
      <c r="GGJ52" s="66"/>
      <c r="GGK52" s="66"/>
      <c r="GGL52" s="66"/>
      <c r="GGM52" s="66"/>
      <c r="GGN52" s="66"/>
      <c r="GGO52" s="66"/>
      <c r="GGP52" s="66"/>
      <c r="GGQ52" s="66"/>
      <c r="GGR52" s="66"/>
      <c r="GGS52" s="66"/>
      <c r="GGT52" s="66"/>
      <c r="GGU52" s="66"/>
      <c r="GGV52" s="66"/>
      <c r="GGW52" s="66"/>
      <c r="GGX52" s="66"/>
      <c r="GGY52" s="66"/>
      <c r="GGZ52" s="66"/>
      <c r="GHA52" s="66"/>
      <c r="GHB52" s="66"/>
      <c r="GHC52" s="66"/>
      <c r="GHD52" s="66"/>
      <c r="GHE52" s="66"/>
      <c r="GHF52" s="66"/>
      <c r="GHG52" s="66"/>
      <c r="GHH52" s="66"/>
      <c r="GHI52" s="66"/>
      <c r="GHJ52" s="66"/>
      <c r="GHK52" s="66"/>
      <c r="GHL52" s="66"/>
      <c r="GHM52" s="66"/>
      <c r="GHN52" s="66"/>
      <c r="GHO52" s="66"/>
      <c r="GHP52" s="66"/>
      <c r="GHQ52" s="66"/>
      <c r="GHR52" s="66"/>
      <c r="GHS52" s="66"/>
      <c r="GHT52" s="66"/>
      <c r="GHU52" s="66"/>
      <c r="GHV52" s="66"/>
      <c r="GHW52" s="66"/>
      <c r="GHX52" s="66"/>
      <c r="GHY52" s="66"/>
      <c r="GHZ52" s="66"/>
      <c r="GIA52" s="66"/>
      <c r="GIB52" s="66"/>
      <c r="GIC52" s="66"/>
      <c r="GID52" s="66"/>
      <c r="GIE52" s="66"/>
      <c r="GIF52" s="66"/>
      <c r="GIG52" s="66"/>
      <c r="GIH52" s="66"/>
      <c r="GII52" s="66"/>
      <c r="GIJ52" s="66"/>
      <c r="GIK52" s="66"/>
      <c r="GIL52" s="66"/>
      <c r="GIM52" s="66"/>
      <c r="GIN52" s="66"/>
      <c r="GIO52" s="66"/>
      <c r="GIP52" s="66"/>
      <c r="GIQ52" s="66"/>
      <c r="GIR52" s="66"/>
      <c r="GIS52" s="66"/>
      <c r="GIT52" s="66"/>
      <c r="GIU52" s="66"/>
      <c r="GIV52" s="66"/>
      <c r="GIW52" s="66"/>
      <c r="GIX52" s="66"/>
      <c r="GIY52" s="66"/>
      <c r="GIZ52" s="66"/>
      <c r="GJA52" s="66"/>
      <c r="GJB52" s="66"/>
      <c r="GJC52" s="66"/>
      <c r="GJD52" s="66"/>
      <c r="GJE52" s="66"/>
      <c r="GJF52" s="66"/>
      <c r="GJG52" s="66"/>
      <c r="GJH52" s="66"/>
      <c r="GJI52" s="66"/>
      <c r="GJJ52" s="66"/>
      <c r="GJK52" s="66"/>
      <c r="GJL52" s="66"/>
      <c r="GJM52" s="66"/>
      <c r="GJN52" s="66"/>
      <c r="GJO52" s="66"/>
      <c r="GJP52" s="66"/>
      <c r="GJQ52" s="66"/>
      <c r="GJR52" s="66"/>
      <c r="GJS52" s="66"/>
      <c r="GJT52" s="66"/>
      <c r="GJU52" s="66"/>
      <c r="GJV52" s="66"/>
      <c r="GJW52" s="66"/>
      <c r="GJX52" s="66"/>
      <c r="GJY52" s="66"/>
      <c r="GJZ52" s="66"/>
      <c r="GKA52" s="66"/>
      <c r="GKB52" s="66"/>
      <c r="GKC52" s="66"/>
      <c r="GKD52" s="66"/>
      <c r="GKE52" s="66"/>
      <c r="GKF52" s="66"/>
      <c r="GKG52" s="66"/>
      <c r="GKH52" s="66"/>
      <c r="GKI52" s="66"/>
      <c r="GKJ52" s="66"/>
      <c r="GKK52" s="66"/>
      <c r="GKL52" s="66"/>
      <c r="GKM52" s="66"/>
      <c r="GKN52" s="66"/>
      <c r="GKO52" s="66"/>
      <c r="GKP52" s="66"/>
      <c r="GKQ52" s="66"/>
      <c r="GKR52" s="66"/>
      <c r="GKS52" s="66"/>
      <c r="GKT52" s="66"/>
      <c r="GKU52" s="66"/>
      <c r="GKV52" s="66"/>
      <c r="GKW52" s="66"/>
      <c r="GKX52" s="66"/>
      <c r="GKY52" s="66"/>
      <c r="GKZ52" s="66"/>
      <c r="GLA52" s="66"/>
      <c r="GLB52" s="66"/>
      <c r="GLC52" s="66"/>
      <c r="GLD52" s="66"/>
      <c r="GLE52" s="66"/>
      <c r="GLF52" s="66"/>
      <c r="GLG52" s="66"/>
      <c r="GLH52" s="66"/>
      <c r="GLI52" s="66"/>
      <c r="GLJ52" s="66"/>
      <c r="GLK52" s="66"/>
      <c r="GLL52" s="66"/>
      <c r="GLM52" s="66"/>
      <c r="GLN52" s="66"/>
      <c r="GLO52" s="66"/>
      <c r="GLP52" s="66"/>
      <c r="GLQ52" s="66"/>
      <c r="GLR52" s="66"/>
      <c r="GLS52" s="66"/>
      <c r="GLT52" s="66"/>
      <c r="GLU52" s="66"/>
      <c r="GLV52" s="66"/>
      <c r="GLW52" s="66"/>
      <c r="GLX52" s="66"/>
      <c r="GLY52" s="66"/>
      <c r="GLZ52" s="66"/>
      <c r="GMA52" s="66"/>
      <c r="GMB52" s="66"/>
      <c r="GMC52" s="66"/>
      <c r="GMD52" s="66"/>
      <c r="GME52" s="66"/>
      <c r="GMF52" s="66"/>
      <c r="GMG52" s="66"/>
      <c r="GMH52" s="66"/>
      <c r="GMI52" s="66"/>
      <c r="GMJ52" s="66"/>
      <c r="GMK52" s="66"/>
      <c r="GML52" s="66"/>
      <c r="GMM52" s="66"/>
      <c r="GMN52" s="66"/>
      <c r="GMO52" s="66"/>
      <c r="GMP52" s="66"/>
      <c r="GMQ52" s="66"/>
      <c r="GMR52" s="66"/>
      <c r="GMS52" s="66"/>
      <c r="GMT52" s="66"/>
      <c r="GMU52" s="66"/>
      <c r="GMV52" s="66"/>
      <c r="GMW52" s="66"/>
      <c r="GMX52" s="66"/>
      <c r="GMY52" s="66"/>
      <c r="GMZ52" s="66"/>
      <c r="GNA52" s="66"/>
      <c r="GNB52" s="66"/>
      <c r="GNC52" s="66"/>
      <c r="GND52" s="66"/>
      <c r="GNE52" s="66"/>
      <c r="GNF52" s="66"/>
      <c r="GNG52" s="66"/>
      <c r="GNH52" s="66"/>
      <c r="GNI52" s="66"/>
      <c r="GNJ52" s="66"/>
      <c r="GNK52" s="66"/>
      <c r="GNL52" s="66"/>
      <c r="GNM52" s="66"/>
      <c r="GNN52" s="66"/>
      <c r="GNO52" s="66"/>
      <c r="GNP52" s="66"/>
      <c r="GNQ52" s="66"/>
      <c r="GNR52" s="66"/>
      <c r="GNS52" s="66"/>
      <c r="GNT52" s="66"/>
      <c r="GNU52" s="66"/>
      <c r="GNV52" s="66"/>
      <c r="GNW52" s="66"/>
      <c r="GNX52" s="66"/>
      <c r="GNY52" s="66"/>
      <c r="GNZ52" s="66"/>
      <c r="GOA52" s="66"/>
      <c r="GOB52" s="66"/>
      <c r="GOC52" s="66"/>
      <c r="GOD52" s="66"/>
      <c r="GOE52" s="66"/>
      <c r="GOF52" s="66"/>
      <c r="GOG52" s="66"/>
      <c r="GOH52" s="66"/>
      <c r="GOI52" s="66"/>
      <c r="GOJ52" s="66"/>
      <c r="GOK52" s="66"/>
      <c r="GOL52" s="66"/>
      <c r="GOM52" s="66"/>
      <c r="GON52" s="66"/>
      <c r="GOO52" s="66"/>
      <c r="GOP52" s="66"/>
      <c r="GOQ52" s="66"/>
      <c r="GOR52" s="66"/>
      <c r="GOS52" s="66"/>
      <c r="GOT52" s="66"/>
      <c r="GOU52" s="66"/>
      <c r="GOV52" s="66"/>
      <c r="GOW52" s="66"/>
      <c r="GOX52" s="66"/>
      <c r="GOY52" s="66"/>
      <c r="GOZ52" s="66"/>
      <c r="GPA52" s="66"/>
      <c r="GPB52" s="66"/>
      <c r="GPC52" s="66"/>
      <c r="GPD52" s="66"/>
      <c r="GPE52" s="66"/>
      <c r="GPF52" s="66"/>
      <c r="GPG52" s="66"/>
      <c r="GPH52" s="66"/>
      <c r="GPI52" s="66"/>
      <c r="GPJ52" s="66"/>
      <c r="GPK52" s="66"/>
      <c r="GPL52" s="66"/>
      <c r="GPM52" s="66"/>
      <c r="GPN52" s="66"/>
      <c r="GPO52" s="66"/>
      <c r="GPP52" s="66"/>
      <c r="GPQ52" s="66"/>
      <c r="GPR52" s="66"/>
      <c r="GPS52" s="66"/>
      <c r="GPT52" s="66"/>
      <c r="GPU52" s="66"/>
      <c r="GPV52" s="66"/>
      <c r="GPW52" s="66"/>
      <c r="GPX52" s="66"/>
      <c r="GPY52" s="66"/>
      <c r="GPZ52" s="66"/>
      <c r="GQA52" s="66"/>
      <c r="GQB52" s="66"/>
      <c r="GQC52" s="66"/>
      <c r="GQD52" s="66"/>
      <c r="GQE52" s="66"/>
      <c r="GQF52" s="66"/>
      <c r="GQG52" s="66"/>
      <c r="GQH52" s="66"/>
      <c r="GQI52" s="66"/>
      <c r="GQJ52" s="66"/>
      <c r="GQK52" s="66"/>
      <c r="GQL52" s="66"/>
      <c r="GQM52" s="66"/>
      <c r="GQN52" s="66"/>
      <c r="GQO52" s="66"/>
      <c r="GQP52" s="66"/>
      <c r="GQQ52" s="66"/>
      <c r="GQR52" s="66"/>
      <c r="GQS52" s="66"/>
      <c r="GQT52" s="66"/>
      <c r="GQU52" s="66"/>
      <c r="GQV52" s="66"/>
      <c r="GQW52" s="66"/>
      <c r="GQX52" s="66"/>
      <c r="GQY52" s="66"/>
      <c r="GQZ52" s="66"/>
      <c r="GRA52" s="66"/>
      <c r="GRB52" s="66"/>
      <c r="GRC52" s="66"/>
      <c r="GRD52" s="66"/>
      <c r="GRE52" s="66"/>
      <c r="GRF52" s="66"/>
      <c r="GRG52" s="66"/>
      <c r="GRH52" s="66"/>
      <c r="GRI52" s="66"/>
      <c r="GRJ52" s="66"/>
      <c r="GRK52" s="66"/>
      <c r="GRL52" s="66"/>
      <c r="GRM52" s="66"/>
      <c r="GRN52" s="66"/>
      <c r="GRO52" s="66"/>
      <c r="GRP52" s="66"/>
      <c r="GRQ52" s="66"/>
      <c r="GRR52" s="66"/>
      <c r="GRS52" s="66"/>
      <c r="GRT52" s="66"/>
      <c r="GRU52" s="66"/>
      <c r="GRV52" s="66"/>
      <c r="GRW52" s="66"/>
      <c r="GRX52" s="66"/>
      <c r="GRY52" s="66"/>
      <c r="GRZ52" s="66"/>
      <c r="GSA52" s="66"/>
      <c r="GSB52" s="66"/>
      <c r="GSC52" s="66"/>
      <c r="GSD52" s="66"/>
      <c r="GSE52" s="66"/>
      <c r="GSF52" s="66"/>
      <c r="GSG52" s="66"/>
      <c r="GSH52" s="66"/>
      <c r="GSI52" s="66"/>
      <c r="GSJ52" s="66"/>
      <c r="GSK52" s="66"/>
      <c r="GSL52" s="66"/>
      <c r="GSM52" s="66"/>
      <c r="GSN52" s="66"/>
      <c r="GSO52" s="66"/>
      <c r="GSP52" s="66"/>
      <c r="GSQ52" s="66"/>
      <c r="GSR52" s="66"/>
      <c r="GSS52" s="66"/>
      <c r="GST52" s="66"/>
      <c r="GSU52" s="66"/>
      <c r="GSV52" s="66"/>
      <c r="GSW52" s="66"/>
      <c r="GSX52" s="66"/>
      <c r="GSY52" s="66"/>
      <c r="GSZ52" s="66"/>
      <c r="GTA52" s="66"/>
      <c r="GTB52" s="66"/>
      <c r="GTC52" s="66"/>
      <c r="GTD52" s="66"/>
      <c r="GTE52" s="66"/>
      <c r="GTF52" s="66"/>
      <c r="GTG52" s="66"/>
      <c r="GTH52" s="66"/>
      <c r="GTI52" s="66"/>
      <c r="GTJ52" s="66"/>
      <c r="GTK52" s="66"/>
      <c r="GTL52" s="66"/>
      <c r="GTM52" s="66"/>
      <c r="GTN52" s="66"/>
      <c r="GTO52" s="66"/>
      <c r="GTP52" s="66"/>
      <c r="GTQ52" s="66"/>
      <c r="GTR52" s="66"/>
      <c r="GTS52" s="66"/>
      <c r="GTT52" s="66"/>
      <c r="GTU52" s="66"/>
      <c r="GTV52" s="66"/>
      <c r="GTW52" s="66"/>
      <c r="GTX52" s="66"/>
      <c r="GTY52" s="66"/>
      <c r="GTZ52" s="66"/>
      <c r="GUA52" s="66"/>
      <c r="GUB52" s="66"/>
      <c r="GUC52" s="66"/>
      <c r="GUD52" s="66"/>
      <c r="GUE52" s="66"/>
      <c r="GUF52" s="66"/>
      <c r="GUG52" s="66"/>
      <c r="GUH52" s="66"/>
      <c r="GUI52" s="66"/>
      <c r="GUJ52" s="66"/>
      <c r="GUK52" s="66"/>
      <c r="GUL52" s="66"/>
      <c r="GUM52" s="66"/>
      <c r="GUN52" s="66"/>
      <c r="GUO52" s="66"/>
      <c r="GUP52" s="66"/>
      <c r="GUQ52" s="66"/>
      <c r="GUR52" s="66"/>
      <c r="GUS52" s="66"/>
      <c r="GUT52" s="66"/>
      <c r="GUU52" s="66"/>
      <c r="GUV52" s="66"/>
      <c r="GUW52" s="66"/>
      <c r="GUX52" s="66"/>
      <c r="GUY52" s="66"/>
      <c r="GUZ52" s="66"/>
      <c r="GVA52" s="66"/>
      <c r="GVB52" s="66"/>
      <c r="GVC52" s="66"/>
      <c r="GVD52" s="66"/>
      <c r="GVE52" s="66"/>
      <c r="GVF52" s="66"/>
      <c r="GVG52" s="66"/>
      <c r="GVH52" s="66"/>
      <c r="GVI52" s="66"/>
      <c r="GVJ52" s="66"/>
      <c r="GVK52" s="66"/>
      <c r="GVL52" s="66"/>
      <c r="GVM52" s="66"/>
      <c r="GVN52" s="66"/>
      <c r="GVO52" s="66"/>
      <c r="GVP52" s="66"/>
      <c r="GVQ52" s="66"/>
      <c r="GVR52" s="66"/>
      <c r="GVS52" s="66"/>
      <c r="GVT52" s="66"/>
      <c r="GVU52" s="66"/>
      <c r="GVV52" s="66"/>
      <c r="GVW52" s="66"/>
      <c r="GVX52" s="66"/>
      <c r="GVY52" s="66"/>
      <c r="GVZ52" s="66"/>
      <c r="GWA52" s="66"/>
      <c r="GWB52" s="66"/>
      <c r="GWC52" s="66"/>
      <c r="GWD52" s="66"/>
      <c r="GWE52" s="66"/>
      <c r="GWF52" s="66"/>
      <c r="GWG52" s="66"/>
      <c r="GWH52" s="66"/>
      <c r="GWI52" s="66"/>
      <c r="GWJ52" s="66"/>
      <c r="GWK52" s="66"/>
      <c r="GWL52" s="66"/>
      <c r="GWM52" s="66"/>
      <c r="GWN52" s="66"/>
      <c r="GWO52" s="66"/>
      <c r="GWP52" s="66"/>
      <c r="GWQ52" s="66"/>
      <c r="GWR52" s="66"/>
      <c r="GWS52" s="66"/>
      <c r="GWT52" s="66"/>
      <c r="GWU52" s="66"/>
      <c r="GWV52" s="66"/>
      <c r="GWW52" s="66"/>
      <c r="GWX52" s="66"/>
      <c r="GWY52" s="66"/>
      <c r="GWZ52" s="66"/>
      <c r="GXA52" s="66"/>
      <c r="GXB52" s="66"/>
      <c r="GXC52" s="66"/>
      <c r="GXD52" s="66"/>
      <c r="GXE52" s="66"/>
      <c r="GXF52" s="66"/>
      <c r="GXG52" s="66"/>
      <c r="GXH52" s="66"/>
      <c r="GXI52" s="66"/>
      <c r="GXJ52" s="66"/>
      <c r="GXK52" s="66"/>
      <c r="GXL52" s="66"/>
      <c r="GXM52" s="66"/>
      <c r="GXN52" s="66"/>
      <c r="GXO52" s="66"/>
      <c r="GXP52" s="66"/>
      <c r="GXQ52" s="66"/>
      <c r="GXR52" s="66"/>
      <c r="GXS52" s="66"/>
      <c r="GXT52" s="66"/>
      <c r="GXU52" s="66"/>
      <c r="GXV52" s="66"/>
      <c r="GXW52" s="66"/>
      <c r="GXX52" s="66"/>
      <c r="GXY52" s="66"/>
      <c r="GXZ52" s="66"/>
      <c r="GYA52" s="66"/>
      <c r="GYB52" s="66"/>
      <c r="GYC52" s="66"/>
      <c r="GYD52" s="66"/>
      <c r="GYE52" s="66"/>
      <c r="GYF52" s="66"/>
      <c r="GYG52" s="66"/>
      <c r="GYH52" s="66"/>
      <c r="GYI52" s="66"/>
      <c r="GYJ52" s="66"/>
      <c r="GYK52" s="66"/>
      <c r="GYL52" s="66"/>
      <c r="GYM52" s="66"/>
      <c r="GYN52" s="66"/>
      <c r="GYO52" s="66"/>
      <c r="GYP52" s="66"/>
      <c r="GYQ52" s="66"/>
      <c r="GYR52" s="66"/>
      <c r="GYS52" s="66"/>
      <c r="GYT52" s="66"/>
      <c r="GYU52" s="66"/>
      <c r="GYV52" s="66"/>
      <c r="GYW52" s="66"/>
      <c r="GYX52" s="66"/>
      <c r="GYY52" s="66"/>
      <c r="GYZ52" s="66"/>
      <c r="GZA52" s="66"/>
      <c r="GZB52" s="66"/>
      <c r="GZC52" s="66"/>
      <c r="GZD52" s="66"/>
      <c r="GZE52" s="66"/>
      <c r="GZF52" s="66"/>
      <c r="GZG52" s="66"/>
      <c r="GZH52" s="66"/>
      <c r="GZI52" s="66"/>
      <c r="GZJ52" s="66"/>
      <c r="GZK52" s="66"/>
      <c r="GZL52" s="66"/>
      <c r="GZM52" s="66"/>
      <c r="GZN52" s="66"/>
      <c r="GZO52" s="66"/>
      <c r="GZP52" s="66"/>
      <c r="GZQ52" s="66"/>
      <c r="GZR52" s="66"/>
      <c r="GZS52" s="66"/>
      <c r="GZT52" s="66"/>
      <c r="GZU52" s="66"/>
      <c r="GZV52" s="66"/>
      <c r="GZW52" s="66"/>
      <c r="GZX52" s="66"/>
      <c r="GZY52" s="66"/>
      <c r="GZZ52" s="66"/>
      <c r="HAA52" s="66"/>
      <c r="HAB52" s="66"/>
      <c r="HAC52" s="66"/>
      <c r="HAD52" s="66"/>
      <c r="HAE52" s="66"/>
      <c r="HAF52" s="66"/>
      <c r="HAG52" s="66"/>
      <c r="HAH52" s="66"/>
      <c r="HAI52" s="66"/>
      <c r="HAJ52" s="66"/>
      <c r="HAK52" s="66"/>
      <c r="HAL52" s="66"/>
      <c r="HAM52" s="66"/>
      <c r="HAN52" s="66"/>
      <c r="HAO52" s="66"/>
      <c r="HAP52" s="66"/>
      <c r="HAQ52" s="66"/>
      <c r="HAR52" s="66"/>
      <c r="HAS52" s="66"/>
      <c r="HAT52" s="66"/>
      <c r="HAU52" s="66"/>
      <c r="HAV52" s="66"/>
      <c r="HAW52" s="66"/>
      <c r="HAX52" s="66"/>
      <c r="HAY52" s="66"/>
      <c r="HAZ52" s="66"/>
      <c r="HBA52" s="66"/>
      <c r="HBB52" s="66"/>
      <c r="HBC52" s="66"/>
      <c r="HBD52" s="66"/>
      <c r="HBE52" s="66"/>
      <c r="HBF52" s="66"/>
      <c r="HBG52" s="66"/>
      <c r="HBH52" s="66"/>
      <c r="HBI52" s="66"/>
      <c r="HBJ52" s="66"/>
      <c r="HBK52" s="66"/>
      <c r="HBL52" s="66"/>
      <c r="HBM52" s="66"/>
      <c r="HBN52" s="66"/>
      <c r="HBO52" s="66"/>
      <c r="HBP52" s="66"/>
      <c r="HBQ52" s="66"/>
      <c r="HBR52" s="66"/>
      <c r="HBS52" s="66"/>
      <c r="HBT52" s="66"/>
      <c r="HBU52" s="66"/>
      <c r="HBV52" s="66"/>
      <c r="HBW52" s="66"/>
      <c r="HBX52" s="66"/>
      <c r="HBY52" s="66"/>
      <c r="HBZ52" s="66"/>
      <c r="HCA52" s="66"/>
      <c r="HCB52" s="66"/>
      <c r="HCC52" s="66"/>
      <c r="HCD52" s="66"/>
      <c r="HCE52" s="66"/>
      <c r="HCF52" s="66"/>
      <c r="HCG52" s="66"/>
      <c r="HCH52" s="66"/>
      <c r="HCI52" s="66"/>
      <c r="HCJ52" s="66"/>
      <c r="HCK52" s="66"/>
      <c r="HCL52" s="66"/>
      <c r="HCM52" s="66"/>
      <c r="HCN52" s="66"/>
      <c r="HCO52" s="66"/>
      <c r="HCP52" s="66"/>
      <c r="HCQ52" s="66"/>
      <c r="HCR52" s="66"/>
      <c r="HCS52" s="66"/>
      <c r="HCT52" s="66"/>
      <c r="HCU52" s="66"/>
      <c r="HCV52" s="66"/>
      <c r="HCW52" s="66"/>
      <c r="HCX52" s="66"/>
      <c r="HCY52" s="66"/>
      <c r="HCZ52" s="66"/>
      <c r="HDA52" s="66"/>
      <c r="HDB52" s="66"/>
      <c r="HDC52" s="66"/>
      <c r="HDD52" s="66"/>
      <c r="HDE52" s="66"/>
      <c r="HDF52" s="66"/>
      <c r="HDG52" s="66"/>
      <c r="HDH52" s="66"/>
      <c r="HDI52" s="66"/>
      <c r="HDJ52" s="66"/>
      <c r="HDK52" s="66"/>
      <c r="HDL52" s="66"/>
      <c r="HDM52" s="66"/>
      <c r="HDN52" s="66"/>
      <c r="HDO52" s="66"/>
      <c r="HDP52" s="66"/>
      <c r="HDQ52" s="66"/>
      <c r="HDR52" s="66"/>
      <c r="HDS52" s="66"/>
      <c r="HDT52" s="66"/>
      <c r="HDU52" s="66"/>
      <c r="HDV52" s="66"/>
      <c r="HDW52" s="66"/>
      <c r="HDX52" s="66"/>
      <c r="HDY52" s="66"/>
      <c r="HDZ52" s="66"/>
      <c r="HEA52" s="66"/>
      <c r="HEB52" s="66"/>
      <c r="HEC52" s="66"/>
      <c r="HED52" s="66"/>
      <c r="HEE52" s="66"/>
      <c r="HEF52" s="66"/>
      <c r="HEG52" s="66"/>
      <c r="HEH52" s="66"/>
      <c r="HEI52" s="66"/>
      <c r="HEJ52" s="66"/>
      <c r="HEK52" s="66"/>
      <c r="HEL52" s="66"/>
      <c r="HEM52" s="66"/>
      <c r="HEN52" s="66"/>
      <c r="HEO52" s="66"/>
      <c r="HEP52" s="66"/>
      <c r="HEQ52" s="66"/>
      <c r="HER52" s="66"/>
      <c r="HES52" s="66"/>
      <c r="HET52" s="66"/>
      <c r="HEU52" s="66"/>
      <c r="HEV52" s="66"/>
      <c r="HEW52" s="66"/>
      <c r="HEX52" s="66"/>
      <c r="HEY52" s="66"/>
      <c r="HEZ52" s="66"/>
      <c r="HFA52" s="66"/>
      <c r="HFB52" s="66"/>
      <c r="HFC52" s="66"/>
      <c r="HFD52" s="66"/>
      <c r="HFE52" s="66"/>
      <c r="HFF52" s="66"/>
      <c r="HFG52" s="66"/>
      <c r="HFH52" s="66"/>
      <c r="HFI52" s="66"/>
      <c r="HFJ52" s="66"/>
      <c r="HFK52" s="66"/>
      <c r="HFL52" s="66"/>
      <c r="HFM52" s="66"/>
      <c r="HFN52" s="66"/>
      <c r="HFO52" s="66"/>
      <c r="HFP52" s="66"/>
      <c r="HFQ52" s="66"/>
      <c r="HFR52" s="66"/>
      <c r="HFS52" s="66"/>
      <c r="HFT52" s="66"/>
      <c r="HFU52" s="66"/>
      <c r="HFV52" s="66"/>
      <c r="HFW52" s="66"/>
      <c r="HFX52" s="66"/>
      <c r="HFY52" s="66"/>
      <c r="HFZ52" s="66"/>
      <c r="HGA52" s="66"/>
      <c r="HGB52" s="66"/>
      <c r="HGC52" s="66"/>
      <c r="HGD52" s="66"/>
      <c r="HGE52" s="66"/>
      <c r="HGF52" s="66"/>
      <c r="HGG52" s="66"/>
      <c r="HGH52" s="66"/>
      <c r="HGI52" s="66"/>
      <c r="HGJ52" s="66"/>
      <c r="HGK52" s="66"/>
      <c r="HGL52" s="66"/>
      <c r="HGM52" s="66"/>
      <c r="HGN52" s="66"/>
      <c r="HGO52" s="66"/>
      <c r="HGP52" s="66"/>
      <c r="HGQ52" s="66"/>
      <c r="HGR52" s="66"/>
      <c r="HGS52" s="66"/>
      <c r="HGT52" s="66"/>
      <c r="HGU52" s="66"/>
      <c r="HGV52" s="66"/>
      <c r="HGW52" s="66"/>
      <c r="HGX52" s="66"/>
      <c r="HGY52" s="66"/>
      <c r="HGZ52" s="66"/>
      <c r="HHA52" s="66"/>
      <c r="HHB52" s="66"/>
      <c r="HHC52" s="66"/>
      <c r="HHD52" s="66"/>
      <c r="HHE52" s="66"/>
      <c r="HHF52" s="66"/>
      <c r="HHG52" s="66"/>
      <c r="HHH52" s="66"/>
      <c r="HHI52" s="66"/>
      <c r="HHJ52" s="66"/>
      <c r="HHK52" s="66"/>
      <c r="HHL52" s="66"/>
      <c r="HHM52" s="66"/>
      <c r="HHN52" s="66"/>
      <c r="HHO52" s="66"/>
      <c r="HHP52" s="66"/>
      <c r="HHQ52" s="66"/>
      <c r="HHR52" s="66"/>
      <c r="HHS52" s="66"/>
      <c r="HHT52" s="66"/>
      <c r="HHU52" s="66"/>
      <c r="HHV52" s="66"/>
      <c r="HHW52" s="66"/>
      <c r="HHX52" s="66"/>
      <c r="HHY52" s="66"/>
      <c r="HHZ52" s="66"/>
      <c r="HIA52" s="66"/>
      <c r="HIB52" s="66"/>
      <c r="HIC52" s="66"/>
      <c r="HID52" s="66"/>
      <c r="HIE52" s="66"/>
      <c r="HIF52" s="66"/>
      <c r="HIG52" s="66"/>
      <c r="HIH52" s="66"/>
      <c r="HII52" s="66"/>
      <c r="HIJ52" s="66"/>
      <c r="HIK52" s="66"/>
      <c r="HIL52" s="66"/>
      <c r="HIM52" s="66"/>
      <c r="HIN52" s="66"/>
      <c r="HIO52" s="66"/>
      <c r="HIP52" s="66"/>
      <c r="HIQ52" s="66"/>
      <c r="HIR52" s="66"/>
      <c r="HIS52" s="66"/>
      <c r="HIT52" s="66"/>
      <c r="HIU52" s="66"/>
      <c r="HIV52" s="66"/>
      <c r="HIW52" s="66"/>
      <c r="HIX52" s="66"/>
      <c r="HIY52" s="66"/>
      <c r="HIZ52" s="66"/>
      <c r="HJA52" s="66"/>
      <c r="HJB52" s="66"/>
      <c r="HJC52" s="66"/>
      <c r="HJD52" s="66"/>
      <c r="HJE52" s="66"/>
      <c r="HJF52" s="66"/>
      <c r="HJG52" s="66"/>
      <c r="HJH52" s="66"/>
      <c r="HJI52" s="66"/>
      <c r="HJJ52" s="66"/>
      <c r="HJK52" s="66"/>
      <c r="HJL52" s="66"/>
      <c r="HJM52" s="66"/>
      <c r="HJN52" s="66"/>
      <c r="HJO52" s="66"/>
      <c r="HJP52" s="66"/>
      <c r="HJQ52" s="66"/>
      <c r="HJR52" s="66"/>
      <c r="HJS52" s="66"/>
      <c r="HJT52" s="66"/>
      <c r="HJU52" s="66"/>
      <c r="HJV52" s="66"/>
      <c r="HJW52" s="66"/>
      <c r="HJX52" s="66"/>
      <c r="HJY52" s="66"/>
      <c r="HJZ52" s="66"/>
      <c r="HKA52" s="66"/>
      <c r="HKB52" s="66"/>
      <c r="HKC52" s="66"/>
      <c r="HKD52" s="66"/>
      <c r="HKE52" s="66"/>
      <c r="HKF52" s="66"/>
      <c r="HKG52" s="66"/>
      <c r="HKH52" s="66"/>
      <c r="HKI52" s="66"/>
      <c r="HKJ52" s="66"/>
      <c r="HKK52" s="66"/>
      <c r="HKL52" s="66"/>
      <c r="HKM52" s="66"/>
      <c r="HKN52" s="66"/>
      <c r="HKO52" s="66"/>
      <c r="HKP52" s="66"/>
      <c r="HKQ52" s="66"/>
      <c r="HKR52" s="66"/>
      <c r="HKS52" s="66"/>
      <c r="HKT52" s="66"/>
      <c r="HKU52" s="66"/>
      <c r="HKV52" s="66"/>
      <c r="HKW52" s="66"/>
      <c r="HKX52" s="66"/>
      <c r="HKY52" s="66"/>
      <c r="HKZ52" s="66"/>
      <c r="HLA52" s="66"/>
      <c r="HLB52" s="66"/>
      <c r="HLC52" s="66"/>
      <c r="HLD52" s="66"/>
      <c r="HLE52" s="66"/>
      <c r="HLF52" s="66"/>
      <c r="HLG52" s="66"/>
      <c r="HLH52" s="66"/>
      <c r="HLI52" s="66"/>
      <c r="HLJ52" s="66"/>
      <c r="HLK52" s="66"/>
      <c r="HLL52" s="66"/>
      <c r="HLM52" s="66"/>
      <c r="HLN52" s="66"/>
      <c r="HLO52" s="66"/>
      <c r="HLP52" s="66"/>
      <c r="HLQ52" s="66"/>
      <c r="HLR52" s="66"/>
      <c r="HLS52" s="66"/>
      <c r="HLT52" s="66"/>
      <c r="HLU52" s="66"/>
      <c r="HLV52" s="66"/>
      <c r="HLW52" s="66"/>
      <c r="HLX52" s="66"/>
      <c r="HLY52" s="66"/>
      <c r="HLZ52" s="66"/>
      <c r="HMA52" s="66"/>
      <c r="HMB52" s="66"/>
      <c r="HMC52" s="66"/>
      <c r="HMD52" s="66"/>
      <c r="HME52" s="66"/>
      <c r="HMF52" s="66"/>
      <c r="HMG52" s="66"/>
      <c r="HMH52" s="66"/>
      <c r="HMI52" s="66"/>
      <c r="HMJ52" s="66"/>
      <c r="HMK52" s="66"/>
      <c r="HML52" s="66"/>
      <c r="HMM52" s="66"/>
      <c r="HMN52" s="66"/>
      <c r="HMO52" s="66"/>
      <c r="HMP52" s="66"/>
      <c r="HMQ52" s="66"/>
      <c r="HMR52" s="66"/>
      <c r="HMS52" s="66"/>
      <c r="HMT52" s="66"/>
      <c r="HMU52" s="66"/>
      <c r="HMV52" s="66"/>
      <c r="HMW52" s="66"/>
      <c r="HMX52" s="66"/>
      <c r="HMY52" s="66"/>
      <c r="HMZ52" s="66"/>
      <c r="HNA52" s="66"/>
      <c r="HNB52" s="66"/>
      <c r="HNC52" s="66"/>
      <c r="HND52" s="66"/>
      <c r="HNE52" s="66"/>
      <c r="HNF52" s="66"/>
      <c r="HNG52" s="66"/>
      <c r="HNH52" s="66"/>
      <c r="HNI52" s="66"/>
      <c r="HNJ52" s="66"/>
      <c r="HNK52" s="66"/>
      <c r="HNL52" s="66"/>
      <c r="HNM52" s="66"/>
      <c r="HNN52" s="66"/>
      <c r="HNO52" s="66"/>
      <c r="HNP52" s="66"/>
      <c r="HNQ52" s="66"/>
      <c r="HNR52" s="66"/>
      <c r="HNS52" s="66"/>
      <c r="HNT52" s="66"/>
      <c r="HNU52" s="66"/>
      <c r="HNV52" s="66"/>
      <c r="HNW52" s="66"/>
      <c r="HNX52" s="66"/>
      <c r="HNY52" s="66"/>
      <c r="HNZ52" s="66"/>
      <c r="HOA52" s="66"/>
      <c r="HOB52" s="66"/>
      <c r="HOC52" s="66"/>
      <c r="HOD52" s="66"/>
      <c r="HOE52" s="66"/>
      <c r="HOF52" s="66"/>
      <c r="HOG52" s="66"/>
      <c r="HOH52" s="66"/>
      <c r="HOI52" s="66"/>
      <c r="HOJ52" s="66"/>
      <c r="HOK52" s="66"/>
      <c r="HOL52" s="66"/>
      <c r="HOM52" s="66"/>
      <c r="HON52" s="66"/>
      <c r="HOO52" s="66"/>
      <c r="HOP52" s="66"/>
      <c r="HOQ52" s="66"/>
      <c r="HOR52" s="66"/>
      <c r="HOS52" s="66"/>
      <c r="HOT52" s="66"/>
      <c r="HOU52" s="66"/>
      <c r="HOV52" s="66"/>
      <c r="HOW52" s="66"/>
      <c r="HOX52" s="66"/>
      <c r="HOY52" s="66"/>
      <c r="HOZ52" s="66"/>
      <c r="HPA52" s="66"/>
      <c r="HPB52" s="66"/>
      <c r="HPC52" s="66"/>
      <c r="HPD52" s="66"/>
      <c r="HPE52" s="66"/>
      <c r="HPF52" s="66"/>
      <c r="HPG52" s="66"/>
      <c r="HPH52" s="66"/>
      <c r="HPI52" s="66"/>
      <c r="HPJ52" s="66"/>
      <c r="HPK52" s="66"/>
      <c r="HPL52" s="66"/>
      <c r="HPM52" s="66"/>
      <c r="HPN52" s="66"/>
      <c r="HPO52" s="66"/>
      <c r="HPP52" s="66"/>
      <c r="HPQ52" s="66"/>
      <c r="HPR52" s="66"/>
      <c r="HPS52" s="66"/>
      <c r="HPT52" s="66"/>
      <c r="HPU52" s="66"/>
      <c r="HPV52" s="66"/>
      <c r="HPW52" s="66"/>
      <c r="HPX52" s="66"/>
      <c r="HPY52" s="66"/>
      <c r="HPZ52" s="66"/>
      <c r="HQA52" s="66"/>
      <c r="HQB52" s="66"/>
      <c r="HQC52" s="66"/>
      <c r="HQD52" s="66"/>
      <c r="HQE52" s="66"/>
      <c r="HQF52" s="66"/>
      <c r="HQG52" s="66"/>
      <c r="HQH52" s="66"/>
      <c r="HQI52" s="66"/>
      <c r="HQJ52" s="66"/>
      <c r="HQK52" s="66"/>
      <c r="HQL52" s="66"/>
      <c r="HQM52" s="66"/>
      <c r="HQN52" s="66"/>
      <c r="HQO52" s="66"/>
      <c r="HQP52" s="66"/>
      <c r="HQQ52" s="66"/>
      <c r="HQR52" s="66"/>
      <c r="HQS52" s="66"/>
      <c r="HQT52" s="66"/>
      <c r="HQU52" s="66"/>
      <c r="HQV52" s="66"/>
      <c r="HQW52" s="66"/>
      <c r="HQX52" s="66"/>
      <c r="HQY52" s="66"/>
      <c r="HQZ52" s="66"/>
      <c r="HRA52" s="66"/>
      <c r="HRB52" s="66"/>
      <c r="HRC52" s="66"/>
      <c r="HRD52" s="66"/>
      <c r="HRE52" s="66"/>
      <c r="HRF52" s="66"/>
      <c r="HRG52" s="66"/>
      <c r="HRH52" s="66"/>
      <c r="HRI52" s="66"/>
      <c r="HRJ52" s="66"/>
      <c r="HRK52" s="66"/>
      <c r="HRL52" s="66"/>
      <c r="HRM52" s="66"/>
      <c r="HRN52" s="66"/>
      <c r="HRO52" s="66"/>
      <c r="HRP52" s="66"/>
      <c r="HRQ52" s="66"/>
      <c r="HRR52" s="66"/>
      <c r="HRS52" s="66"/>
      <c r="HRT52" s="66"/>
      <c r="HRU52" s="66"/>
      <c r="HRV52" s="66"/>
      <c r="HRW52" s="66"/>
      <c r="HRX52" s="66"/>
      <c r="HRY52" s="66"/>
      <c r="HRZ52" s="66"/>
      <c r="HSA52" s="66"/>
      <c r="HSB52" s="66"/>
      <c r="HSC52" s="66"/>
      <c r="HSD52" s="66"/>
      <c r="HSE52" s="66"/>
      <c r="HSF52" s="66"/>
      <c r="HSG52" s="66"/>
      <c r="HSH52" s="66"/>
      <c r="HSI52" s="66"/>
      <c r="HSJ52" s="66"/>
      <c r="HSK52" s="66"/>
      <c r="HSL52" s="66"/>
      <c r="HSM52" s="66"/>
      <c r="HSN52" s="66"/>
      <c r="HSO52" s="66"/>
      <c r="HSP52" s="66"/>
      <c r="HSQ52" s="66"/>
      <c r="HSR52" s="66"/>
      <c r="HSS52" s="66"/>
      <c r="HST52" s="66"/>
      <c r="HSU52" s="66"/>
      <c r="HSV52" s="66"/>
      <c r="HSW52" s="66"/>
      <c r="HSX52" s="66"/>
      <c r="HSY52" s="66"/>
      <c r="HSZ52" s="66"/>
      <c r="HTA52" s="66"/>
      <c r="HTB52" s="66"/>
      <c r="HTC52" s="66"/>
      <c r="HTD52" s="66"/>
      <c r="HTE52" s="66"/>
      <c r="HTF52" s="66"/>
      <c r="HTG52" s="66"/>
      <c r="HTH52" s="66"/>
      <c r="HTI52" s="66"/>
      <c r="HTJ52" s="66"/>
      <c r="HTK52" s="66"/>
      <c r="HTL52" s="66"/>
      <c r="HTM52" s="66"/>
      <c r="HTN52" s="66"/>
      <c r="HTO52" s="66"/>
      <c r="HTP52" s="66"/>
      <c r="HTQ52" s="66"/>
      <c r="HTR52" s="66"/>
      <c r="HTS52" s="66"/>
      <c r="HTT52" s="66"/>
      <c r="HTU52" s="66"/>
      <c r="HTV52" s="66"/>
      <c r="HTW52" s="66"/>
      <c r="HTX52" s="66"/>
      <c r="HTY52" s="66"/>
      <c r="HTZ52" s="66"/>
      <c r="HUA52" s="66"/>
      <c r="HUB52" s="66"/>
      <c r="HUC52" s="66"/>
      <c r="HUD52" s="66"/>
      <c r="HUE52" s="66"/>
      <c r="HUF52" s="66"/>
      <c r="HUG52" s="66"/>
      <c r="HUH52" s="66"/>
      <c r="HUI52" s="66"/>
      <c r="HUJ52" s="66"/>
      <c r="HUK52" s="66"/>
      <c r="HUL52" s="66"/>
      <c r="HUM52" s="66"/>
      <c r="HUN52" s="66"/>
      <c r="HUO52" s="66"/>
      <c r="HUP52" s="66"/>
      <c r="HUQ52" s="66"/>
      <c r="HUR52" s="66"/>
      <c r="HUS52" s="66"/>
      <c r="HUT52" s="66"/>
      <c r="HUU52" s="66"/>
      <c r="HUV52" s="66"/>
      <c r="HUW52" s="66"/>
      <c r="HUX52" s="66"/>
      <c r="HUY52" s="66"/>
      <c r="HUZ52" s="66"/>
      <c r="HVA52" s="66"/>
      <c r="HVB52" s="66"/>
      <c r="HVC52" s="66"/>
      <c r="HVD52" s="66"/>
      <c r="HVE52" s="66"/>
      <c r="HVF52" s="66"/>
      <c r="HVG52" s="66"/>
      <c r="HVH52" s="66"/>
      <c r="HVI52" s="66"/>
      <c r="HVJ52" s="66"/>
      <c r="HVK52" s="66"/>
      <c r="HVL52" s="66"/>
      <c r="HVM52" s="66"/>
      <c r="HVN52" s="66"/>
      <c r="HVO52" s="66"/>
      <c r="HVP52" s="66"/>
      <c r="HVQ52" s="66"/>
      <c r="HVR52" s="66"/>
      <c r="HVS52" s="66"/>
      <c r="HVT52" s="66"/>
      <c r="HVU52" s="66"/>
      <c r="HVV52" s="66"/>
      <c r="HVW52" s="66"/>
      <c r="HVX52" s="66"/>
      <c r="HVY52" s="66"/>
      <c r="HVZ52" s="66"/>
      <c r="HWA52" s="66"/>
      <c r="HWB52" s="66"/>
      <c r="HWC52" s="66"/>
      <c r="HWD52" s="66"/>
      <c r="HWE52" s="66"/>
      <c r="HWF52" s="66"/>
      <c r="HWG52" s="66"/>
      <c r="HWH52" s="66"/>
      <c r="HWI52" s="66"/>
      <c r="HWJ52" s="66"/>
      <c r="HWK52" s="66"/>
      <c r="HWL52" s="66"/>
      <c r="HWM52" s="66"/>
      <c r="HWN52" s="66"/>
      <c r="HWO52" s="66"/>
      <c r="HWP52" s="66"/>
      <c r="HWQ52" s="66"/>
      <c r="HWR52" s="66"/>
      <c r="HWS52" s="66"/>
      <c r="HWT52" s="66"/>
      <c r="HWU52" s="66"/>
      <c r="HWV52" s="66"/>
      <c r="HWW52" s="66"/>
      <c r="HWX52" s="66"/>
      <c r="HWY52" s="66"/>
      <c r="HWZ52" s="66"/>
      <c r="HXA52" s="66"/>
      <c r="HXB52" s="66"/>
      <c r="HXC52" s="66"/>
      <c r="HXD52" s="66"/>
      <c r="HXE52" s="66"/>
      <c r="HXF52" s="66"/>
      <c r="HXG52" s="66"/>
      <c r="HXH52" s="66"/>
      <c r="HXI52" s="66"/>
      <c r="HXJ52" s="66"/>
      <c r="HXK52" s="66"/>
      <c r="HXL52" s="66"/>
      <c r="HXM52" s="66"/>
      <c r="HXN52" s="66"/>
      <c r="HXO52" s="66"/>
      <c r="HXP52" s="66"/>
      <c r="HXQ52" s="66"/>
      <c r="HXR52" s="66"/>
      <c r="HXS52" s="66"/>
      <c r="HXT52" s="66"/>
      <c r="HXU52" s="66"/>
      <c r="HXV52" s="66"/>
      <c r="HXW52" s="66"/>
      <c r="HXX52" s="66"/>
      <c r="HXY52" s="66"/>
      <c r="HXZ52" s="66"/>
      <c r="HYA52" s="66"/>
      <c r="HYB52" s="66"/>
      <c r="HYC52" s="66"/>
      <c r="HYD52" s="66"/>
      <c r="HYE52" s="66"/>
      <c r="HYF52" s="66"/>
      <c r="HYG52" s="66"/>
      <c r="HYH52" s="66"/>
      <c r="HYI52" s="66"/>
      <c r="HYJ52" s="66"/>
      <c r="HYK52" s="66"/>
      <c r="HYL52" s="66"/>
      <c r="HYM52" s="66"/>
      <c r="HYN52" s="66"/>
      <c r="HYO52" s="66"/>
      <c r="HYP52" s="66"/>
      <c r="HYQ52" s="66"/>
      <c r="HYR52" s="66"/>
      <c r="HYS52" s="66"/>
      <c r="HYT52" s="66"/>
      <c r="HYU52" s="66"/>
      <c r="HYV52" s="66"/>
      <c r="HYW52" s="66"/>
      <c r="HYX52" s="66"/>
      <c r="HYY52" s="66"/>
      <c r="HYZ52" s="66"/>
      <c r="HZA52" s="66"/>
      <c r="HZB52" s="66"/>
      <c r="HZC52" s="66"/>
      <c r="HZD52" s="66"/>
      <c r="HZE52" s="66"/>
      <c r="HZF52" s="66"/>
      <c r="HZG52" s="66"/>
      <c r="HZH52" s="66"/>
      <c r="HZI52" s="66"/>
      <c r="HZJ52" s="66"/>
      <c r="HZK52" s="66"/>
      <c r="HZL52" s="66"/>
      <c r="HZM52" s="66"/>
      <c r="HZN52" s="66"/>
      <c r="HZO52" s="66"/>
      <c r="HZP52" s="66"/>
      <c r="HZQ52" s="66"/>
      <c r="HZR52" s="66"/>
      <c r="HZS52" s="66"/>
      <c r="HZT52" s="66"/>
      <c r="HZU52" s="66"/>
      <c r="HZV52" s="66"/>
      <c r="HZW52" s="66"/>
      <c r="HZX52" s="66"/>
      <c r="HZY52" s="66"/>
      <c r="HZZ52" s="66"/>
      <c r="IAA52" s="66"/>
      <c r="IAB52" s="66"/>
      <c r="IAC52" s="66"/>
      <c r="IAD52" s="66"/>
      <c r="IAE52" s="66"/>
      <c r="IAF52" s="66"/>
      <c r="IAG52" s="66"/>
      <c r="IAH52" s="66"/>
      <c r="IAI52" s="66"/>
      <c r="IAJ52" s="66"/>
      <c r="IAK52" s="66"/>
      <c r="IAL52" s="66"/>
      <c r="IAM52" s="66"/>
      <c r="IAN52" s="66"/>
      <c r="IAO52" s="66"/>
      <c r="IAP52" s="66"/>
      <c r="IAQ52" s="66"/>
      <c r="IAR52" s="66"/>
      <c r="IAS52" s="66"/>
      <c r="IAT52" s="66"/>
      <c r="IAU52" s="66"/>
      <c r="IAV52" s="66"/>
      <c r="IAW52" s="66"/>
      <c r="IAX52" s="66"/>
      <c r="IAY52" s="66"/>
      <c r="IAZ52" s="66"/>
      <c r="IBA52" s="66"/>
      <c r="IBB52" s="66"/>
      <c r="IBC52" s="66"/>
      <c r="IBD52" s="66"/>
      <c r="IBE52" s="66"/>
      <c r="IBF52" s="66"/>
      <c r="IBG52" s="66"/>
      <c r="IBH52" s="66"/>
      <c r="IBI52" s="66"/>
      <c r="IBJ52" s="66"/>
      <c r="IBK52" s="66"/>
      <c r="IBL52" s="66"/>
      <c r="IBM52" s="66"/>
      <c r="IBN52" s="66"/>
      <c r="IBO52" s="66"/>
      <c r="IBP52" s="66"/>
      <c r="IBQ52" s="66"/>
      <c r="IBR52" s="66"/>
      <c r="IBS52" s="66"/>
      <c r="IBT52" s="66"/>
      <c r="IBU52" s="66"/>
      <c r="IBV52" s="66"/>
      <c r="IBW52" s="66"/>
      <c r="IBX52" s="66"/>
      <c r="IBY52" s="66"/>
      <c r="IBZ52" s="66"/>
      <c r="ICA52" s="66"/>
      <c r="ICB52" s="66"/>
      <c r="ICC52" s="66"/>
      <c r="ICD52" s="66"/>
      <c r="ICE52" s="66"/>
      <c r="ICF52" s="66"/>
      <c r="ICG52" s="66"/>
      <c r="ICH52" s="66"/>
      <c r="ICI52" s="66"/>
      <c r="ICJ52" s="66"/>
      <c r="ICK52" s="66"/>
      <c r="ICL52" s="66"/>
      <c r="ICM52" s="66"/>
      <c r="ICN52" s="66"/>
      <c r="ICO52" s="66"/>
      <c r="ICP52" s="66"/>
      <c r="ICQ52" s="66"/>
      <c r="ICR52" s="66"/>
      <c r="ICS52" s="66"/>
      <c r="ICT52" s="66"/>
      <c r="ICU52" s="66"/>
      <c r="ICV52" s="66"/>
      <c r="ICW52" s="66"/>
      <c r="ICX52" s="66"/>
      <c r="ICY52" s="66"/>
      <c r="ICZ52" s="66"/>
      <c r="IDA52" s="66"/>
      <c r="IDB52" s="66"/>
      <c r="IDC52" s="66"/>
      <c r="IDD52" s="66"/>
      <c r="IDE52" s="66"/>
      <c r="IDF52" s="66"/>
      <c r="IDG52" s="66"/>
      <c r="IDH52" s="66"/>
      <c r="IDI52" s="66"/>
      <c r="IDJ52" s="66"/>
      <c r="IDK52" s="66"/>
      <c r="IDL52" s="66"/>
      <c r="IDM52" s="66"/>
      <c r="IDN52" s="66"/>
      <c r="IDO52" s="66"/>
      <c r="IDP52" s="66"/>
      <c r="IDQ52" s="66"/>
      <c r="IDR52" s="66"/>
      <c r="IDS52" s="66"/>
      <c r="IDT52" s="66"/>
      <c r="IDU52" s="66"/>
      <c r="IDV52" s="66"/>
      <c r="IDW52" s="66"/>
      <c r="IDX52" s="66"/>
      <c r="IDY52" s="66"/>
      <c r="IDZ52" s="66"/>
      <c r="IEA52" s="66"/>
      <c r="IEB52" s="66"/>
      <c r="IEC52" s="66"/>
      <c r="IED52" s="66"/>
      <c r="IEE52" s="66"/>
      <c r="IEF52" s="66"/>
      <c r="IEG52" s="66"/>
      <c r="IEH52" s="66"/>
      <c r="IEI52" s="66"/>
      <c r="IEJ52" s="66"/>
      <c r="IEK52" s="66"/>
      <c r="IEL52" s="66"/>
      <c r="IEM52" s="66"/>
      <c r="IEN52" s="66"/>
      <c r="IEO52" s="66"/>
      <c r="IEP52" s="66"/>
      <c r="IEQ52" s="66"/>
      <c r="IER52" s="66"/>
      <c r="IES52" s="66"/>
      <c r="IET52" s="66"/>
      <c r="IEU52" s="66"/>
      <c r="IEV52" s="66"/>
      <c r="IEW52" s="66"/>
      <c r="IEX52" s="66"/>
      <c r="IEY52" s="66"/>
      <c r="IEZ52" s="66"/>
      <c r="IFA52" s="66"/>
      <c r="IFB52" s="66"/>
      <c r="IFC52" s="66"/>
      <c r="IFD52" s="66"/>
      <c r="IFE52" s="66"/>
      <c r="IFF52" s="66"/>
      <c r="IFG52" s="66"/>
      <c r="IFH52" s="66"/>
      <c r="IFI52" s="66"/>
      <c r="IFJ52" s="66"/>
      <c r="IFK52" s="66"/>
      <c r="IFL52" s="66"/>
      <c r="IFM52" s="66"/>
      <c r="IFN52" s="66"/>
      <c r="IFO52" s="66"/>
      <c r="IFP52" s="66"/>
      <c r="IFQ52" s="66"/>
      <c r="IFR52" s="66"/>
      <c r="IFS52" s="66"/>
      <c r="IFT52" s="66"/>
      <c r="IFU52" s="66"/>
      <c r="IFV52" s="66"/>
      <c r="IFW52" s="66"/>
      <c r="IFX52" s="66"/>
      <c r="IFY52" s="66"/>
      <c r="IFZ52" s="66"/>
      <c r="IGA52" s="66"/>
      <c r="IGB52" s="66"/>
      <c r="IGC52" s="66"/>
      <c r="IGD52" s="66"/>
      <c r="IGE52" s="66"/>
      <c r="IGF52" s="66"/>
      <c r="IGG52" s="66"/>
      <c r="IGH52" s="66"/>
      <c r="IGI52" s="66"/>
      <c r="IGJ52" s="66"/>
      <c r="IGK52" s="66"/>
      <c r="IGL52" s="66"/>
      <c r="IGM52" s="66"/>
      <c r="IGN52" s="66"/>
      <c r="IGO52" s="66"/>
      <c r="IGP52" s="66"/>
      <c r="IGQ52" s="66"/>
      <c r="IGR52" s="66"/>
      <c r="IGS52" s="66"/>
      <c r="IGT52" s="66"/>
      <c r="IGU52" s="66"/>
      <c r="IGV52" s="66"/>
      <c r="IGW52" s="66"/>
      <c r="IGX52" s="66"/>
      <c r="IGY52" s="66"/>
      <c r="IGZ52" s="66"/>
      <c r="IHA52" s="66"/>
      <c r="IHB52" s="66"/>
      <c r="IHC52" s="66"/>
      <c r="IHD52" s="66"/>
      <c r="IHE52" s="66"/>
      <c r="IHF52" s="66"/>
      <c r="IHG52" s="66"/>
      <c r="IHH52" s="66"/>
      <c r="IHI52" s="66"/>
      <c r="IHJ52" s="66"/>
      <c r="IHK52" s="66"/>
      <c r="IHL52" s="66"/>
      <c r="IHM52" s="66"/>
      <c r="IHN52" s="66"/>
      <c r="IHO52" s="66"/>
      <c r="IHP52" s="66"/>
      <c r="IHQ52" s="66"/>
      <c r="IHR52" s="66"/>
      <c r="IHS52" s="66"/>
      <c r="IHT52" s="66"/>
      <c r="IHU52" s="66"/>
      <c r="IHV52" s="66"/>
      <c r="IHW52" s="66"/>
      <c r="IHX52" s="66"/>
      <c r="IHY52" s="66"/>
      <c r="IHZ52" s="66"/>
      <c r="IIA52" s="66"/>
      <c r="IIB52" s="66"/>
      <c r="IIC52" s="66"/>
      <c r="IID52" s="66"/>
      <c r="IIE52" s="66"/>
      <c r="IIF52" s="66"/>
      <c r="IIG52" s="66"/>
      <c r="IIH52" s="66"/>
      <c r="III52" s="66"/>
      <c r="IIJ52" s="66"/>
      <c r="IIK52" s="66"/>
      <c r="IIL52" s="66"/>
      <c r="IIM52" s="66"/>
      <c r="IIN52" s="66"/>
      <c r="IIO52" s="66"/>
      <c r="IIP52" s="66"/>
      <c r="IIQ52" s="66"/>
      <c r="IIR52" s="66"/>
      <c r="IIS52" s="66"/>
      <c r="IIT52" s="66"/>
      <c r="IIU52" s="66"/>
      <c r="IIV52" s="66"/>
      <c r="IIW52" s="66"/>
      <c r="IIX52" s="66"/>
      <c r="IIY52" s="66"/>
      <c r="IIZ52" s="66"/>
      <c r="IJA52" s="66"/>
      <c r="IJB52" s="66"/>
      <c r="IJC52" s="66"/>
      <c r="IJD52" s="66"/>
      <c r="IJE52" s="66"/>
      <c r="IJF52" s="66"/>
      <c r="IJG52" s="66"/>
      <c r="IJH52" s="66"/>
      <c r="IJI52" s="66"/>
      <c r="IJJ52" s="66"/>
      <c r="IJK52" s="66"/>
      <c r="IJL52" s="66"/>
      <c r="IJM52" s="66"/>
      <c r="IJN52" s="66"/>
      <c r="IJO52" s="66"/>
      <c r="IJP52" s="66"/>
      <c r="IJQ52" s="66"/>
      <c r="IJR52" s="66"/>
      <c r="IJS52" s="66"/>
      <c r="IJT52" s="66"/>
      <c r="IJU52" s="66"/>
      <c r="IJV52" s="66"/>
      <c r="IJW52" s="66"/>
      <c r="IJX52" s="66"/>
      <c r="IJY52" s="66"/>
      <c r="IJZ52" s="66"/>
      <c r="IKA52" s="66"/>
      <c r="IKB52" s="66"/>
      <c r="IKC52" s="66"/>
      <c r="IKD52" s="66"/>
      <c r="IKE52" s="66"/>
      <c r="IKF52" s="66"/>
      <c r="IKG52" s="66"/>
      <c r="IKH52" s="66"/>
      <c r="IKI52" s="66"/>
      <c r="IKJ52" s="66"/>
      <c r="IKK52" s="66"/>
      <c r="IKL52" s="66"/>
      <c r="IKM52" s="66"/>
      <c r="IKN52" s="66"/>
      <c r="IKO52" s="66"/>
      <c r="IKP52" s="66"/>
      <c r="IKQ52" s="66"/>
      <c r="IKR52" s="66"/>
      <c r="IKS52" s="66"/>
      <c r="IKT52" s="66"/>
      <c r="IKU52" s="66"/>
      <c r="IKV52" s="66"/>
      <c r="IKW52" s="66"/>
      <c r="IKX52" s="66"/>
      <c r="IKY52" s="66"/>
      <c r="IKZ52" s="66"/>
      <c r="ILA52" s="66"/>
      <c r="ILB52" s="66"/>
      <c r="ILC52" s="66"/>
      <c r="ILD52" s="66"/>
      <c r="ILE52" s="66"/>
      <c r="ILF52" s="66"/>
      <c r="ILG52" s="66"/>
      <c r="ILH52" s="66"/>
      <c r="ILI52" s="66"/>
      <c r="ILJ52" s="66"/>
      <c r="ILK52" s="66"/>
      <c r="ILL52" s="66"/>
      <c r="ILM52" s="66"/>
      <c r="ILN52" s="66"/>
      <c r="ILO52" s="66"/>
      <c r="ILP52" s="66"/>
      <c r="ILQ52" s="66"/>
      <c r="ILR52" s="66"/>
      <c r="ILS52" s="66"/>
      <c r="ILT52" s="66"/>
      <c r="ILU52" s="66"/>
      <c r="ILV52" s="66"/>
      <c r="ILW52" s="66"/>
      <c r="ILX52" s="66"/>
      <c r="ILY52" s="66"/>
      <c r="ILZ52" s="66"/>
      <c r="IMA52" s="66"/>
      <c r="IMB52" s="66"/>
      <c r="IMC52" s="66"/>
      <c r="IMD52" s="66"/>
      <c r="IME52" s="66"/>
      <c r="IMF52" s="66"/>
      <c r="IMG52" s="66"/>
      <c r="IMH52" s="66"/>
      <c r="IMI52" s="66"/>
      <c r="IMJ52" s="66"/>
      <c r="IMK52" s="66"/>
      <c r="IML52" s="66"/>
      <c r="IMM52" s="66"/>
      <c r="IMN52" s="66"/>
      <c r="IMO52" s="66"/>
      <c r="IMP52" s="66"/>
      <c r="IMQ52" s="66"/>
      <c r="IMR52" s="66"/>
      <c r="IMS52" s="66"/>
      <c r="IMT52" s="66"/>
      <c r="IMU52" s="66"/>
      <c r="IMV52" s="66"/>
      <c r="IMW52" s="66"/>
      <c r="IMX52" s="66"/>
      <c r="IMY52" s="66"/>
      <c r="IMZ52" s="66"/>
      <c r="INA52" s="66"/>
      <c r="INB52" s="66"/>
      <c r="INC52" s="66"/>
      <c r="IND52" s="66"/>
      <c r="INE52" s="66"/>
      <c r="INF52" s="66"/>
      <c r="ING52" s="66"/>
      <c r="INH52" s="66"/>
      <c r="INI52" s="66"/>
      <c r="INJ52" s="66"/>
      <c r="INK52" s="66"/>
      <c r="INL52" s="66"/>
      <c r="INM52" s="66"/>
      <c r="INN52" s="66"/>
      <c r="INO52" s="66"/>
      <c r="INP52" s="66"/>
      <c r="INQ52" s="66"/>
      <c r="INR52" s="66"/>
      <c r="INS52" s="66"/>
      <c r="INT52" s="66"/>
      <c r="INU52" s="66"/>
      <c r="INV52" s="66"/>
      <c r="INW52" s="66"/>
      <c r="INX52" s="66"/>
      <c r="INY52" s="66"/>
      <c r="INZ52" s="66"/>
      <c r="IOA52" s="66"/>
      <c r="IOB52" s="66"/>
      <c r="IOC52" s="66"/>
      <c r="IOD52" s="66"/>
      <c r="IOE52" s="66"/>
      <c r="IOF52" s="66"/>
      <c r="IOG52" s="66"/>
      <c r="IOH52" s="66"/>
      <c r="IOI52" s="66"/>
      <c r="IOJ52" s="66"/>
      <c r="IOK52" s="66"/>
      <c r="IOL52" s="66"/>
      <c r="IOM52" s="66"/>
      <c r="ION52" s="66"/>
      <c r="IOO52" s="66"/>
      <c r="IOP52" s="66"/>
      <c r="IOQ52" s="66"/>
      <c r="IOR52" s="66"/>
      <c r="IOS52" s="66"/>
      <c r="IOT52" s="66"/>
      <c r="IOU52" s="66"/>
      <c r="IOV52" s="66"/>
      <c r="IOW52" s="66"/>
      <c r="IOX52" s="66"/>
      <c r="IOY52" s="66"/>
      <c r="IOZ52" s="66"/>
      <c r="IPA52" s="66"/>
      <c r="IPB52" s="66"/>
      <c r="IPC52" s="66"/>
      <c r="IPD52" s="66"/>
      <c r="IPE52" s="66"/>
      <c r="IPF52" s="66"/>
      <c r="IPG52" s="66"/>
      <c r="IPH52" s="66"/>
      <c r="IPI52" s="66"/>
      <c r="IPJ52" s="66"/>
      <c r="IPK52" s="66"/>
      <c r="IPL52" s="66"/>
      <c r="IPM52" s="66"/>
      <c r="IPN52" s="66"/>
      <c r="IPO52" s="66"/>
      <c r="IPP52" s="66"/>
      <c r="IPQ52" s="66"/>
      <c r="IPR52" s="66"/>
      <c r="IPS52" s="66"/>
      <c r="IPT52" s="66"/>
      <c r="IPU52" s="66"/>
      <c r="IPV52" s="66"/>
      <c r="IPW52" s="66"/>
      <c r="IPX52" s="66"/>
      <c r="IPY52" s="66"/>
      <c r="IPZ52" s="66"/>
      <c r="IQA52" s="66"/>
      <c r="IQB52" s="66"/>
      <c r="IQC52" s="66"/>
      <c r="IQD52" s="66"/>
      <c r="IQE52" s="66"/>
      <c r="IQF52" s="66"/>
      <c r="IQG52" s="66"/>
      <c r="IQH52" s="66"/>
      <c r="IQI52" s="66"/>
      <c r="IQJ52" s="66"/>
      <c r="IQK52" s="66"/>
      <c r="IQL52" s="66"/>
      <c r="IQM52" s="66"/>
      <c r="IQN52" s="66"/>
      <c r="IQO52" s="66"/>
      <c r="IQP52" s="66"/>
      <c r="IQQ52" s="66"/>
      <c r="IQR52" s="66"/>
      <c r="IQS52" s="66"/>
      <c r="IQT52" s="66"/>
      <c r="IQU52" s="66"/>
      <c r="IQV52" s="66"/>
      <c r="IQW52" s="66"/>
      <c r="IQX52" s="66"/>
      <c r="IQY52" s="66"/>
      <c r="IQZ52" s="66"/>
      <c r="IRA52" s="66"/>
      <c r="IRB52" s="66"/>
      <c r="IRC52" s="66"/>
      <c r="IRD52" s="66"/>
      <c r="IRE52" s="66"/>
      <c r="IRF52" s="66"/>
      <c r="IRG52" s="66"/>
      <c r="IRH52" s="66"/>
      <c r="IRI52" s="66"/>
      <c r="IRJ52" s="66"/>
      <c r="IRK52" s="66"/>
      <c r="IRL52" s="66"/>
      <c r="IRM52" s="66"/>
      <c r="IRN52" s="66"/>
      <c r="IRO52" s="66"/>
      <c r="IRP52" s="66"/>
      <c r="IRQ52" s="66"/>
      <c r="IRR52" s="66"/>
      <c r="IRS52" s="66"/>
      <c r="IRT52" s="66"/>
      <c r="IRU52" s="66"/>
      <c r="IRV52" s="66"/>
      <c r="IRW52" s="66"/>
      <c r="IRX52" s="66"/>
      <c r="IRY52" s="66"/>
      <c r="IRZ52" s="66"/>
      <c r="ISA52" s="66"/>
      <c r="ISB52" s="66"/>
      <c r="ISC52" s="66"/>
      <c r="ISD52" s="66"/>
      <c r="ISE52" s="66"/>
      <c r="ISF52" s="66"/>
      <c r="ISG52" s="66"/>
      <c r="ISH52" s="66"/>
      <c r="ISI52" s="66"/>
      <c r="ISJ52" s="66"/>
      <c r="ISK52" s="66"/>
      <c r="ISL52" s="66"/>
      <c r="ISM52" s="66"/>
      <c r="ISN52" s="66"/>
      <c r="ISO52" s="66"/>
      <c r="ISP52" s="66"/>
      <c r="ISQ52" s="66"/>
      <c r="ISR52" s="66"/>
      <c r="ISS52" s="66"/>
      <c r="IST52" s="66"/>
      <c r="ISU52" s="66"/>
      <c r="ISV52" s="66"/>
      <c r="ISW52" s="66"/>
      <c r="ISX52" s="66"/>
      <c r="ISY52" s="66"/>
      <c r="ISZ52" s="66"/>
      <c r="ITA52" s="66"/>
      <c r="ITB52" s="66"/>
      <c r="ITC52" s="66"/>
      <c r="ITD52" s="66"/>
      <c r="ITE52" s="66"/>
      <c r="ITF52" s="66"/>
      <c r="ITG52" s="66"/>
      <c r="ITH52" s="66"/>
      <c r="ITI52" s="66"/>
      <c r="ITJ52" s="66"/>
      <c r="ITK52" s="66"/>
      <c r="ITL52" s="66"/>
      <c r="ITM52" s="66"/>
      <c r="ITN52" s="66"/>
      <c r="ITO52" s="66"/>
      <c r="ITP52" s="66"/>
      <c r="ITQ52" s="66"/>
      <c r="ITR52" s="66"/>
      <c r="ITS52" s="66"/>
      <c r="ITT52" s="66"/>
      <c r="ITU52" s="66"/>
      <c r="ITV52" s="66"/>
      <c r="ITW52" s="66"/>
      <c r="ITX52" s="66"/>
      <c r="ITY52" s="66"/>
      <c r="ITZ52" s="66"/>
      <c r="IUA52" s="66"/>
      <c r="IUB52" s="66"/>
      <c r="IUC52" s="66"/>
      <c r="IUD52" s="66"/>
      <c r="IUE52" s="66"/>
      <c r="IUF52" s="66"/>
      <c r="IUG52" s="66"/>
      <c r="IUH52" s="66"/>
      <c r="IUI52" s="66"/>
      <c r="IUJ52" s="66"/>
      <c r="IUK52" s="66"/>
      <c r="IUL52" s="66"/>
      <c r="IUM52" s="66"/>
      <c r="IUN52" s="66"/>
      <c r="IUO52" s="66"/>
      <c r="IUP52" s="66"/>
      <c r="IUQ52" s="66"/>
      <c r="IUR52" s="66"/>
      <c r="IUS52" s="66"/>
      <c r="IUT52" s="66"/>
      <c r="IUU52" s="66"/>
      <c r="IUV52" s="66"/>
      <c r="IUW52" s="66"/>
      <c r="IUX52" s="66"/>
      <c r="IUY52" s="66"/>
      <c r="IUZ52" s="66"/>
      <c r="IVA52" s="66"/>
      <c r="IVB52" s="66"/>
      <c r="IVC52" s="66"/>
      <c r="IVD52" s="66"/>
      <c r="IVE52" s="66"/>
      <c r="IVF52" s="66"/>
      <c r="IVG52" s="66"/>
      <c r="IVH52" s="66"/>
      <c r="IVI52" s="66"/>
      <c r="IVJ52" s="66"/>
      <c r="IVK52" s="66"/>
      <c r="IVL52" s="66"/>
      <c r="IVM52" s="66"/>
      <c r="IVN52" s="66"/>
      <c r="IVO52" s="66"/>
      <c r="IVP52" s="66"/>
      <c r="IVQ52" s="66"/>
      <c r="IVR52" s="66"/>
      <c r="IVS52" s="66"/>
      <c r="IVT52" s="66"/>
      <c r="IVU52" s="66"/>
      <c r="IVV52" s="66"/>
      <c r="IVW52" s="66"/>
      <c r="IVX52" s="66"/>
      <c r="IVY52" s="66"/>
      <c r="IVZ52" s="66"/>
      <c r="IWA52" s="66"/>
      <c r="IWB52" s="66"/>
      <c r="IWC52" s="66"/>
      <c r="IWD52" s="66"/>
      <c r="IWE52" s="66"/>
      <c r="IWF52" s="66"/>
      <c r="IWG52" s="66"/>
      <c r="IWH52" s="66"/>
      <c r="IWI52" s="66"/>
      <c r="IWJ52" s="66"/>
      <c r="IWK52" s="66"/>
      <c r="IWL52" s="66"/>
      <c r="IWM52" s="66"/>
      <c r="IWN52" s="66"/>
      <c r="IWO52" s="66"/>
      <c r="IWP52" s="66"/>
      <c r="IWQ52" s="66"/>
      <c r="IWR52" s="66"/>
      <c r="IWS52" s="66"/>
      <c r="IWT52" s="66"/>
      <c r="IWU52" s="66"/>
      <c r="IWV52" s="66"/>
      <c r="IWW52" s="66"/>
      <c r="IWX52" s="66"/>
      <c r="IWY52" s="66"/>
      <c r="IWZ52" s="66"/>
      <c r="IXA52" s="66"/>
      <c r="IXB52" s="66"/>
      <c r="IXC52" s="66"/>
      <c r="IXD52" s="66"/>
      <c r="IXE52" s="66"/>
      <c r="IXF52" s="66"/>
      <c r="IXG52" s="66"/>
      <c r="IXH52" s="66"/>
      <c r="IXI52" s="66"/>
      <c r="IXJ52" s="66"/>
      <c r="IXK52" s="66"/>
      <c r="IXL52" s="66"/>
      <c r="IXM52" s="66"/>
      <c r="IXN52" s="66"/>
      <c r="IXO52" s="66"/>
      <c r="IXP52" s="66"/>
      <c r="IXQ52" s="66"/>
      <c r="IXR52" s="66"/>
      <c r="IXS52" s="66"/>
      <c r="IXT52" s="66"/>
      <c r="IXU52" s="66"/>
      <c r="IXV52" s="66"/>
      <c r="IXW52" s="66"/>
      <c r="IXX52" s="66"/>
      <c r="IXY52" s="66"/>
      <c r="IXZ52" s="66"/>
      <c r="IYA52" s="66"/>
      <c r="IYB52" s="66"/>
      <c r="IYC52" s="66"/>
      <c r="IYD52" s="66"/>
      <c r="IYE52" s="66"/>
      <c r="IYF52" s="66"/>
      <c r="IYG52" s="66"/>
      <c r="IYH52" s="66"/>
      <c r="IYI52" s="66"/>
      <c r="IYJ52" s="66"/>
      <c r="IYK52" s="66"/>
      <c r="IYL52" s="66"/>
      <c r="IYM52" s="66"/>
      <c r="IYN52" s="66"/>
      <c r="IYO52" s="66"/>
      <c r="IYP52" s="66"/>
      <c r="IYQ52" s="66"/>
      <c r="IYR52" s="66"/>
      <c r="IYS52" s="66"/>
      <c r="IYT52" s="66"/>
      <c r="IYU52" s="66"/>
      <c r="IYV52" s="66"/>
      <c r="IYW52" s="66"/>
      <c r="IYX52" s="66"/>
      <c r="IYY52" s="66"/>
      <c r="IYZ52" s="66"/>
      <c r="IZA52" s="66"/>
      <c r="IZB52" s="66"/>
      <c r="IZC52" s="66"/>
      <c r="IZD52" s="66"/>
      <c r="IZE52" s="66"/>
      <c r="IZF52" s="66"/>
      <c r="IZG52" s="66"/>
      <c r="IZH52" s="66"/>
      <c r="IZI52" s="66"/>
      <c r="IZJ52" s="66"/>
      <c r="IZK52" s="66"/>
      <c r="IZL52" s="66"/>
      <c r="IZM52" s="66"/>
      <c r="IZN52" s="66"/>
      <c r="IZO52" s="66"/>
      <c r="IZP52" s="66"/>
      <c r="IZQ52" s="66"/>
      <c r="IZR52" s="66"/>
      <c r="IZS52" s="66"/>
      <c r="IZT52" s="66"/>
      <c r="IZU52" s="66"/>
      <c r="IZV52" s="66"/>
      <c r="IZW52" s="66"/>
      <c r="IZX52" s="66"/>
      <c r="IZY52" s="66"/>
      <c r="IZZ52" s="66"/>
      <c r="JAA52" s="66"/>
      <c r="JAB52" s="66"/>
      <c r="JAC52" s="66"/>
      <c r="JAD52" s="66"/>
      <c r="JAE52" s="66"/>
      <c r="JAF52" s="66"/>
      <c r="JAG52" s="66"/>
      <c r="JAH52" s="66"/>
      <c r="JAI52" s="66"/>
      <c r="JAJ52" s="66"/>
      <c r="JAK52" s="66"/>
      <c r="JAL52" s="66"/>
      <c r="JAM52" s="66"/>
      <c r="JAN52" s="66"/>
      <c r="JAO52" s="66"/>
      <c r="JAP52" s="66"/>
      <c r="JAQ52" s="66"/>
      <c r="JAR52" s="66"/>
      <c r="JAS52" s="66"/>
      <c r="JAT52" s="66"/>
      <c r="JAU52" s="66"/>
      <c r="JAV52" s="66"/>
      <c r="JAW52" s="66"/>
      <c r="JAX52" s="66"/>
      <c r="JAY52" s="66"/>
      <c r="JAZ52" s="66"/>
      <c r="JBA52" s="66"/>
      <c r="JBB52" s="66"/>
      <c r="JBC52" s="66"/>
      <c r="JBD52" s="66"/>
      <c r="JBE52" s="66"/>
      <c r="JBF52" s="66"/>
      <c r="JBG52" s="66"/>
      <c r="JBH52" s="66"/>
      <c r="JBI52" s="66"/>
      <c r="JBJ52" s="66"/>
      <c r="JBK52" s="66"/>
      <c r="JBL52" s="66"/>
      <c r="JBM52" s="66"/>
      <c r="JBN52" s="66"/>
      <c r="JBO52" s="66"/>
      <c r="JBP52" s="66"/>
      <c r="JBQ52" s="66"/>
      <c r="JBR52" s="66"/>
      <c r="JBS52" s="66"/>
      <c r="JBT52" s="66"/>
      <c r="JBU52" s="66"/>
      <c r="JBV52" s="66"/>
      <c r="JBW52" s="66"/>
      <c r="JBX52" s="66"/>
      <c r="JBY52" s="66"/>
      <c r="JBZ52" s="66"/>
      <c r="JCA52" s="66"/>
      <c r="JCB52" s="66"/>
      <c r="JCC52" s="66"/>
      <c r="JCD52" s="66"/>
      <c r="JCE52" s="66"/>
      <c r="JCF52" s="66"/>
      <c r="JCG52" s="66"/>
      <c r="JCH52" s="66"/>
      <c r="JCI52" s="66"/>
      <c r="JCJ52" s="66"/>
      <c r="JCK52" s="66"/>
      <c r="JCL52" s="66"/>
      <c r="JCM52" s="66"/>
      <c r="JCN52" s="66"/>
      <c r="JCO52" s="66"/>
      <c r="JCP52" s="66"/>
      <c r="JCQ52" s="66"/>
      <c r="JCR52" s="66"/>
      <c r="JCS52" s="66"/>
      <c r="JCT52" s="66"/>
      <c r="JCU52" s="66"/>
      <c r="JCV52" s="66"/>
      <c r="JCW52" s="66"/>
      <c r="JCX52" s="66"/>
      <c r="JCY52" s="66"/>
      <c r="JCZ52" s="66"/>
      <c r="JDA52" s="66"/>
      <c r="JDB52" s="66"/>
      <c r="JDC52" s="66"/>
      <c r="JDD52" s="66"/>
      <c r="JDE52" s="66"/>
      <c r="JDF52" s="66"/>
      <c r="JDG52" s="66"/>
      <c r="JDH52" s="66"/>
      <c r="JDI52" s="66"/>
      <c r="JDJ52" s="66"/>
      <c r="JDK52" s="66"/>
      <c r="JDL52" s="66"/>
      <c r="JDM52" s="66"/>
      <c r="JDN52" s="66"/>
      <c r="JDO52" s="66"/>
      <c r="JDP52" s="66"/>
      <c r="JDQ52" s="66"/>
      <c r="JDR52" s="66"/>
      <c r="JDS52" s="66"/>
      <c r="JDT52" s="66"/>
      <c r="JDU52" s="66"/>
      <c r="JDV52" s="66"/>
      <c r="JDW52" s="66"/>
      <c r="JDX52" s="66"/>
      <c r="JDY52" s="66"/>
      <c r="JDZ52" s="66"/>
      <c r="JEA52" s="66"/>
      <c r="JEB52" s="66"/>
      <c r="JEC52" s="66"/>
      <c r="JED52" s="66"/>
      <c r="JEE52" s="66"/>
      <c r="JEF52" s="66"/>
      <c r="JEG52" s="66"/>
      <c r="JEH52" s="66"/>
      <c r="JEI52" s="66"/>
      <c r="JEJ52" s="66"/>
      <c r="JEK52" s="66"/>
      <c r="JEL52" s="66"/>
      <c r="JEM52" s="66"/>
      <c r="JEN52" s="66"/>
      <c r="JEO52" s="66"/>
      <c r="JEP52" s="66"/>
      <c r="JEQ52" s="66"/>
      <c r="JER52" s="66"/>
      <c r="JES52" s="66"/>
      <c r="JET52" s="66"/>
      <c r="JEU52" s="66"/>
      <c r="JEV52" s="66"/>
      <c r="JEW52" s="66"/>
      <c r="JEX52" s="66"/>
      <c r="JEY52" s="66"/>
      <c r="JEZ52" s="66"/>
      <c r="JFA52" s="66"/>
      <c r="JFB52" s="66"/>
      <c r="JFC52" s="66"/>
      <c r="JFD52" s="66"/>
      <c r="JFE52" s="66"/>
      <c r="JFF52" s="66"/>
      <c r="JFG52" s="66"/>
      <c r="JFH52" s="66"/>
      <c r="JFI52" s="66"/>
      <c r="JFJ52" s="66"/>
      <c r="JFK52" s="66"/>
      <c r="JFL52" s="66"/>
      <c r="JFM52" s="66"/>
      <c r="JFN52" s="66"/>
      <c r="JFO52" s="66"/>
      <c r="JFP52" s="66"/>
      <c r="JFQ52" s="66"/>
      <c r="JFR52" s="66"/>
      <c r="JFS52" s="66"/>
      <c r="JFT52" s="66"/>
      <c r="JFU52" s="66"/>
      <c r="JFV52" s="66"/>
      <c r="JFW52" s="66"/>
      <c r="JFX52" s="66"/>
      <c r="JFY52" s="66"/>
      <c r="JFZ52" s="66"/>
      <c r="JGA52" s="66"/>
      <c r="JGB52" s="66"/>
      <c r="JGC52" s="66"/>
      <c r="JGD52" s="66"/>
      <c r="JGE52" s="66"/>
      <c r="JGF52" s="66"/>
      <c r="JGG52" s="66"/>
      <c r="JGH52" s="66"/>
      <c r="JGI52" s="66"/>
      <c r="JGJ52" s="66"/>
      <c r="JGK52" s="66"/>
      <c r="JGL52" s="66"/>
      <c r="JGM52" s="66"/>
      <c r="JGN52" s="66"/>
      <c r="JGO52" s="66"/>
      <c r="JGP52" s="66"/>
      <c r="JGQ52" s="66"/>
      <c r="JGR52" s="66"/>
      <c r="JGS52" s="66"/>
      <c r="JGT52" s="66"/>
      <c r="JGU52" s="66"/>
      <c r="JGV52" s="66"/>
      <c r="JGW52" s="66"/>
      <c r="JGX52" s="66"/>
      <c r="JGY52" s="66"/>
      <c r="JGZ52" s="66"/>
      <c r="JHA52" s="66"/>
      <c r="JHB52" s="66"/>
      <c r="JHC52" s="66"/>
      <c r="JHD52" s="66"/>
      <c r="JHE52" s="66"/>
      <c r="JHF52" s="66"/>
      <c r="JHG52" s="66"/>
      <c r="JHH52" s="66"/>
      <c r="JHI52" s="66"/>
      <c r="JHJ52" s="66"/>
      <c r="JHK52" s="66"/>
      <c r="JHL52" s="66"/>
      <c r="JHM52" s="66"/>
      <c r="JHN52" s="66"/>
      <c r="JHO52" s="66"/>
      <c r="JHP52" s="66"/>
      <c r="JHQ52" s="66"/>
      <c r="JHR52" s="66"/>
      <c r="JHS52" s="66"/>
      <c r="JHT52" s="66"/>
      <c r="JHU52" s="66"/>
      <c r="JHV52" s="66"/>
      <c r="JHW52" s="66"/>
      <c r="JHX52" s="66"/>
      <c r="JHY52" s="66"/>
      <c r="JHZ52" s="66"/>
      <c r="JIA52" s="66"/>
      <c r="JIB52" s="66"/>
      <c r="JIC52" s="66"/>
      <c r="JID52" s="66"/>
      <c r="JIE52" s="66"/>
      <c r="JIF52" s="66"/>
      <c r="JIG52" s="66"/>
      <c r="JIH52" s="66"/>
      <c r="JII52" s="66"/>
      <c r="JIJ52" s="66"/>
      <c r="JIK52" s="66"/>
      <c r="JIL52" s="66"/>
      <c r="JIM52" s="66"/>
      <c r="JIN52" s="66"/>
      <c r="JIO52" s="66"/>
      <c r="JIP52" s="66"/>
      <c r="JIQ52" s="66"/>
      <c r="JIR52" s="66"/>
      <c r="JIS52" s="66"/>
      <c r="JIT52" s="66"/>
      <c r="JIU52" s="66"/>
      <c r="JIV52" s="66"/>
      <c r="JIW52" s="66"/>
      <c r="JIX52" s="66"/>
      <c r="JIY52" s="66"/>
      <c r="JIZ52" s="66"/>
      <c r="JJA52" s="66"/>
      <c r="JJB52" s="66"/>
      <c r="JJC52" s="66"/>
      <c r="JJD52" s="66"/>
      <c r="JJE52" s="66"/>
      <c r="JJF52" s="66"/>
      <c r="JJG52" s="66"/>
      <c r="JJH52" s="66"/>
      <c r="JJI52" s="66"/>
      <c r="JJJ52" s="66"/>
      <c r="JJK52" s="66"/>
      <c r="JJL52" s="66"/>
      <c r="JJM52" s="66"/>
      <c r="JJN52" s="66"/>
      <c r="JJO52" s="66"/>
      <c r="JJP52" s="66"/>
      <c r="JJQ52" s="66"/>
      <c r="JJR52" s="66"/>
      <c r="JJS52" s="66"/>
      <c r="JJT52" s="66"/>
      <c r="JJU52" s="66"/>
      <c r="JJV52" s="66"/>
      <c r="JJW52" s="66"/>
      <c r="JJX52" s="66"/>
      <c r="JJY52" s="66"/>
      <c r="JJZ52" s="66"/>
      <c r="JKA52" s="66"/>
      <c r="JKB52" s="66"/>
      <c r="JKC52" s="66"/>
      <c r="JKD52" s="66"/>
      <c r="JKE52" s="66"/>
      <c r="JKF52" s="66"/>
      <c r="JKG52" s="66"/>
      <c r="JKH52" s="66"/>
      <c r="JKI52" s="66"/>
      <c r="JKJ52" s="66"/>
      <c r="JKK52" s="66"/>
      <c r="JKL52" s="66"/>
      <c r="JKM52" s="66"/>
      <c r="JKN52" s="66"/>
      <c r="JKO52" s="66"/>
      <c r="JKP52" s="66"/>
      <c r="JKQ52" s="66"/>
      <c r="JKR52" s="66"/>
      <c r="JKS52" s="66"/>
      <c r="JKT52" s="66"/>
      <c r="JKU52" s="66"/>
      <c r="JKV52" s="66"/>
      <c r="JKW52" s="66"/>
      <c r="JKX52" s="66"/>
      <c r="JKY52" s="66"/>
      <c r="JKZ52" s="66"/>
      <c r="JLA52" s="66"/>
      <c r="JLB52" s="66"/>
      <c r="JLC52" s="66"/>
      <c r="JLD52" s="66"/>
      <c r="JLE52" s="66"/>
      <c r="JLF52" s="66"/>
      <c r="JLG52" s="66"/>
      <c r="JLH52" s="66"/>
      <c r="JLI52" s="66"/>
      <c r="JLJ52" s="66"/>
      <c r="JLK52" s="66"/>
      <c r="JLL52" s="66"/>
      <c r="JLM52" s="66"/>
      <c r="JLN52" s="66"/>
      <c r="JLO52" s="66"/>
      <c r="JLP52" s="66"/>
      <c r="JLQ52" s="66"/>
      <c r="JLR52" s="66"/>
      <c r="JLS52" s="66"/>
      <c r="JLT52" s="66"/>
      <c r="JLU52" s="66"/>
      <c r="JLV52" s="66"/>
      <c r="JLW52" s="66"/>
      <c r="JLX52" s="66"/>
      <c r="JLY52" s="66"/>
      <c r="JLZ52" s="66"/>
      <c r="JMA52" s="66"/>
      <c r="JMB52" s="66"/>
      <c r="JMC52" s="66"/>
      <c r="JMD52" s="66"/>
      <c r="JME52" s="66"/>
      <c r="JMF52" s="66"/>
      <c r="JMG52" s="66"/>
      <c r="JMH52" s="66"/>
      <c r="JMI52" s="66"/>
      <c r="JMJ52" s="66"/>
      <c r="JMK52" s="66"/>
      <c r="JML52" s="66"/>
      <c r="JMM52" s="66"/>
      <c r="JMN52" s="66"/>
      <c r="JMO52" s="66"/>
      <c r="JMP52" s="66"/>
      <c r="JMQ52" s="66"/>
      <c r="JMR52" s="66"/>
      <c r="JMS52" s="66"/>
      <c r="JMT52" s="66"/>
      <c r="JMU52" s="66"/>
      <c r="JMV52" s="66"/>
      <c r="JMW52" s="66"/>
      <c r="JMX52" s="66"/>
      <c r="JMY52" s="66"/>
      <c r="JMZ52" s="66"/>
      <c r="JNA52" s="66"/>
      <c r="JNB52" s="66"/>
      <c r="JNC52" s="66"/>
      <c r="JND52" s="66"/>
      <c r="JNE52" s="66"/>
      <c r="JNF52" s="66"/>
      <c r="JNG52" s="66"/>
      <c r="JNH52" s="66"/>
      <c r="JNI52" s="66"/>
      <c r="JNJ52" s="66"/>
      <c r="JNK52" s="66"/>
      <c r="JNL52" s="66"/>
      <c r="JNM52" s="66"/>
      <c r="JNN52" s="66"/>
      <c r="JNO52" s="66"/>
      <c r="JNP52" s="66"/>
      <c r="JNQ52" s="66"/>
      <c r="JNR52" s="66"/>
      <c r="JNS52" s="66"/>
      <c r="JNT52" s="66"/>
      <c r="JNU52" s="66"/>
      <c r="JNV52" s="66"/>
      <c r="JNW52" s="66"/>
      <c r="JNX52" s="66"/>
      <c r="JNY52" s="66"/>
      <c r="JNZ52" s="66"/>
      <c r="JOA52" s="66"/>
      <c r="JOB52" s="66"/>
      <c r="JOC52" s="66"/>
      <c r="JOD52" s="66"/>
      <c r="JOE52" s="66"/>
      <c r="JOF52" s="66"/>
      <c r="JOG52" s="66"/>
      <c r="JOH52" s="66"/>
      <c r="JOI52" s="66"/>
      <c r="JOJ52" s="66"/>
      <c r="JOK52" s="66"/>
      <c r="JOL52" s="66"/>
      <c r="JOM52" s="66"/>
      <c r="JON52" s="66"/>
      <c r="JOO52" s="66"/>
      <c r="JOP52" s="66"/>
      <c r="JOQ52" s="66"/>
      <c r="JOR52" s="66"/>
      <c r="JOS52" s="66"/>
      <c r="JOT52" s="66"/>
      <c r="JOU52" s="66"/>
      <c r="JOV52" s="66"/>
      <c r="JOW52" s="66"/>
      <c r="JOX52" s="66"/>
      <c r="JOY52" s="66"/>
      <c r="JOZ52" s="66"/>
      <c r="JPA52" s="66"/>
      <c r="JPB52" s="66"/>
      <c r="JPC52" s="66"/>
      <c r="JPD52" s="66"/>
      <c r="JPE52" s="66"/>
      <c r="JPF52" s="66"/>
      <c r="JPG52" s="66"/>
      <c r="JPH52" s="66"/>
      <c r="JPI52" s="66"/>
      <c r="JPJ52" s="66"/>
      <c r="JPK52" s="66"/>
      <c r="JPL52" s="66"/>
      <c r="JPM52" s="66"/>
      <c r="JPN52" s="66"/>
      <c r="JPO52" s="66"/>
      <c r="JPP52" s="66"/>
      <c r="JPQ52" s="66"/>
      <c r="JPR52" s="66"/>
      <c r="JPS52" s="66"/>
      <c r="JPT52" s="66"/>
      <c r="JPU52" s="66"/>
      <c r="JPV52" s="66"/>
      <c r="JPW52" s="66"/>
      <c r="JPX52" s="66"/>
      <c r="JPY52" s="66"/>
      <c r="JPZ52" s="66"/>
      <c r="JQA52" s="66"/>
      <c r="JQB52" s="66"/>
      <c r="JQC52" s="66"/>
      <c r="JQD52" s="66"/>
      <c r="JQE52" s="66"/>
      <c r="JQF52" s="66"/>
      <c r="JQG52" s="66"/>
      <c r="JQH52" s="66"/>
      <c r="JQI52" s="66"/>
      <c r="JQJ52" s="66"/>
      <c r="JQK52" s="66"/>
      <c r="JQL52" s="66"/>
      <c r="JQM52" s="66"/>
      <c r="JQN52" s="66"/>
      <c r="JQO52" s="66"/>
      <c r="JQP52" s="66"/>
      <c r="JQQ52" s="66"/>
      <c r="JQR52" s="66"/>
      <c r="JQS52" s="66"/>
      <c r="JQT52" s="66"/>
      <c r="JQU52" s="66"/>
      <c r="JQV52" s="66"/>
      <c r="JQW52" s="66"/>
      <c r="JQX52" s="66"/>
      <c r="JQY52" s="66"/>
      <c r="JQZ52" s="66"/>
      <c r="JRA52" s="66"/>
      <c r="JRB52" s="66"/>
      <c r="JRC52" s="66"/>
      <c r="JRD52" s="66"/>
      <c r="JRE52" s="66"/>
      <c r="JRF52" s="66"/>
      <c r="JRG52" s="66"/>
      <c r="JRH52" s="66"/>
      <c r="JRI52" s="66"/>
      <c r="JRJ52" s="66"/>
      <c r="JRK52" s="66"/>
      <c r="JRL52" s="66"/>
      <c r="JRM52" s="66"/>
      <c r="JRN52" s="66"/>
      <c r="JRO52" s="66"/>
      <c r="JRP52" s="66"/>
      <c r="JRQ52" s="66"/>
      <c r="JRR52" s="66"/>
      <c r="JRS52" s="66"/>
      <c r="JRT52" s="66"/>
      <c r="JRU52" s="66"/>
      <c r="JRV52" s="66"/>
      <c r="JRW52" s="66"/>
      <c r="JRX52" s="66"/>
      <c r="JRY52" s="66"/>
      <c r="JRZ52" s="66"/>
      <c r="JSA52" s="66"/>
      <c r="JSB52" s="66"/>
      <c r="JSC52" s="66"/>
      <c r="JSD52" s="66"/>
      <c r="JSE52" s="66"/>
      <c r="JSF52" s="66"/>
      <c r="JSG52" s="66"/>
      <c r="JSH52" s="66"/>
      <c r="JSI52" s="66"/>
      <c r="JSJ52" s="66"/>
      <c r="JSK52" s="66"/>
      <c r="JSL52" s="66"/>
      <c r="JSM52" s="66"/>
      <c r="JSN52" s="66"/>
      <c r="JSO52" s="66"/>
      <c r="JSP52" s="66"/>
      <c r="JSQ52" s="66"/>
      <c r="JSR52" s="66"/>
      <c r="JSS52" s="66"/>
      <c r="JST52" s="66"/>
      <c r="JSU52" s="66"/>
      <c r="JSV52" s="66"/>
      <c r="JSW52" s="66"/>
      <c r="JSX52" s="66"/>
      <c r="JSY52" s="66"/>
      <c r="JSZ52" s="66"/>
      <c r="JTA52" s="66"/>
      <c r="JTB52" s="66"/>
      <c r="JTC52" s="66"/>
      <c r="JTD52" s="66"/>
      <c r="JTE52" s="66"/>
      <c r="JTF52" s="66"/>
      <c r="JTG52" s="66"/>
      <c r="JTH52" s="66"/>
      <c r="JTI52" s="66"/>
      <c r="JTJ52" s="66"/>
      <c r="JTK52" s="66"/>
      <c r="JTL52" s="66"/>
      <c r="JTM52" s="66"/>
      <c r="JTN52" s="66"/>
      <c r="JTO52" s="66"/>
      <c r="JTP52" s="66"/>
      <c r="JTQ52" s="66"/>
      <c r="JTR52" s="66"/>
      <c r="JTS52" s="66"/>
      <c r="JTT52" s="66"/>
      <c r="JTU52" s="66"/>
      <c r="JTV52" s="66"/>
      <c r="JTW52" s="66"/>
      <c r="JTX52" s="66"/>
      <c r="JTY52" s="66"/>
      <c r="JTZ52" s="66"/>
      <c r="JUA52" s="66"/>
      <c r="JUB52" s="66"/>
      <c r="JUC52" s="66"/>
      <c r="JUD52" s="66"/>
      <c r="JUE52" s="66"/>
      <c r="JUF52" s="66"/>
      <c r="JUG52" s="66"/>
      <c r="JUH52" s="66"/>
      <c r="JUI52" s="66"/>
      <c r="JUJ52" s="66"/>
      <c r="JUK52" s="66"/>
      <c r="JUL52" s="66"/>
      <c r="JUM52" s="66"/>
      <c r="JUN52" s="66"/>
      <c r="JUO52" s="66"/>
      <c r="JUP52" s="66"/>
      <c r="JUQ52" s="66"/>
      <c r="JUR52" s="66"/>
      <c r="JUS52" s="66"/>
      <c r="JUT52" s="66"/>
      <c r="JUU52" s="66"/>
      <c r="JUV52" s="66"/>
      <c r="JUW52" s="66"/>
      <c r="JUX52" s="66"/>
      <c r="JUY52" s="66"/>
      <c r="JUZ52" s="66"/>
      <c r="JVA52" s="66"/>
      <c r="JVB52" s="66"/>
      <c r="JVC52" s="66"/>
      <c r="JVD52" s="66"/>
      <c r="JVE52" s="66"/>
      <c r="JVF52" s="66"/>
      <c r="JVG52" s="66"/>
      <c r="JVH52" s="66"/>
      <c r="JVI52" s="66"/>
      <c r="JVJ52" s="66"/>
      <c r="JVK52" s="66"/>
      <c r="JVL52" s="66"/>
      <c r="JVM52" s="66"/>
      <c r="JVN52" s="66"/>
      <c r="JVO52" s="66"/>
      <c r="JVP52" s="66"/>
      <c r="JVQ52" s="66"/>
      <c r="JVR52" s="66"/>
      <c r="JVS52" s="66"/>
      <c r="JVT52" s="66"/>
      <c r="JVU52" s="66"/>
      <c r="JVV52" s="66"/>
      <c r="JVW52" s="66"/>
      <c r="JVX52" s="66"/>
      <c r="JVY52" s="66"/>
      <c r="JVZ52" s="66"/>
      <c r="JWA52" s="66"/>
      <c r="JWB52" s="66"/>
      <c r="JWC52" s="66"/>
      <c r="JWD52" s="66"/>
      <c r="JWE52" s="66"/>
      <c r="JWF52" s="66"/>
      <c r="JWG52" s="66"/>
      <c r="JWH52" s="66"/>
      <c r="JWI52" s="66"/>
      <c r="JWJ52" s="66"/>
      <c r="JWK52" s="66"/>
      <c r="JWL52" s="66"/>
      <c r="JWM52" s="66"/>
      <c r="JWN52" s="66"/>
      <c r="JWO52" s="66"/>
      <c r="JWP52" s="66"/>
      <c r="JWQ52" s="66"/>
      <c r="JWR52" s="66"/>
      <c r="JWS52" s="66"/>
      <c r="JWT52" s="66"/>
      <c r="JWU52" s="66"/>
      <c r="JWV52" s="66"/>
      <c r="JWW52" s="66"/>
      <c r="JWX52" s="66"/>
      <c r="JWY52" s="66"/>
      <c r="JWZ52" s="66"/>
      <c r="JXA52" s="66"/>
      <c r="JXB52" s="66"/>
      <c r="JXC52" s="66"/>
      <c r="JXD52" s="66"/>
      <c r="JXE52" s="66"/>
      <c r="JXF52" s="66"/>
      <c r="JXG52" s="66"/>
      <c r="JXH52" s="66"/>
      <c r="JXI52" s="66"/>
      <c r="JXJ52" s="66"/>
      <c r="JXK52" s="66"/>
      <c r="JXL52" s="66"/>
      <c r="JXM52" s="66"/>
      <c r="JXN52" s="66"/>
      <c r="JXO52" s="66"/>
      <c r="JXP52" s="66"/>
      <c r="JXQ52" s="66"/>
      <c r="JXR52" s="66"/>
      <c r="JXS52" s="66"/>
      <c r="JXT52" s="66"/>
      <c r="JXU52" s="66"/>
      <c r="JXV52" s="66"/>
      <c r="JXW52" s="66"/>
      <c r="JXX52" s="66"/>
      <c r="JXY52" s="66"/>
      <c r="JXZ52" s="66"/>
      <c r="JYA52" s="66"/>
      <c r="JYB52" s="66"/>
      <c r="JYC52" s="66"/>
      <c r="JYD52" s="66"/>
      <c r="JYE52" s="66"/>
      <c r="JYF52" s="66"/>
      <c r="JYG52" s="66"/>
      <c r="JYH52" s="66"/>
      <c r="JYI52" s="66"/>
      <c r="JYJ52" s="66"/>
      <c r="JYK52" s="66"/>
      <c r="JYL52" s="66"/>
      <c r="JYM52" s="66"/>
      <c r="JYN52" s="66"/>
      <c r="JYO52" s="66"/>
      <c r="JYP52" s="66"/>
      <c r="JYQ52" s="66"/>
      <c r="JYR52" s="66"/>
      <c r="JYS52" s="66"/>
      <c r="JYT52" s="66"/>
      <c r="JYU52" s="66"/>
      <c r="JYV52" s="66"/>
      <c r="JYW52" s="66"/>
      <c r="JYX52" s="66"/>
      <c r="JYY52" s="66"/>
      <c r="JYZ52" s="66"/>
      <c r="JZA52" s="66"/>
      <c r="JZB52" s="66"/>
      <c r="JZC52" s="66"/>
      <c r="JZD52" s="66"/>
      <c r="JZE52" s="66"/>
      <c r="JZF52" s="66"/>
      <c r="JZG52" s="66"/>
      <c r="JZH52" s="66"/>
      <c r="JZI52" s="66"/>
      <c r="JZJ52" s="66"/>
      <c r="JZK52" s="66"/>
      <c r="JZL52" s="66"/>
      <c r="JZM52" s="66"/>
      <c r="JZN52" s="66"/>
      <c r="JZO52" s="66"/>
      <c r="JZP52" s="66"/>
      <c r="JZQ52" s="66"/>
      <c r="JZR52" s="66"/>
      <c r="JZS52" s="66"/>
      <c r="JZT52" s="66"/>
      <c r="JZU52" s="66"/>
      <c r="JZV52" s="66"/>
      <c r="JZW52" s="66"/>
      <c r="JZX52" s="66"/>
      <c r="JZY52" s="66"/>
      <c r="JZZ52" s="66"/>
      <c r="KAA52" s="66"/>
      <c r="KAB52" s="66"/>
      <c r="KAC52" s="66"/>
      <c r="KAD52" s="66"/>
      <c r="KAE52" s="66"/>
      <c r="KAF52" s="66"/>
      <c r="KAG52" s="66"/>
      <c r="KAH52" s="66"/>
      <c r="KAI52" s="66"/>
      <c r="KAJ52" s="66"/>
      <c r="KAK52" s="66"/>
      <c r="KAL52" s="66"/>
      <c r="KAM52" s="66"/>
      <c r="KAN52" s="66"/>
      <c r="KAO52" s="66"/>
      <c r="KAP52" s="66"/>
      <c r="KAQ52" s="66"/>
      <c r="KAR52" s="66"/>
      <c r="KAS52" s="66"/>
      <c r="KAT52" s="66"/>
      <c r="KAU52" s="66"/>
      <c r="KAV52" s="66"/>
      <c r="KAW52" s="66"/>
      <c r="KAX52" s="66"/>
      <c r="KAY52" s="66"/>
      <c r="KAZ52" s="66"/>
      <c r="KBA52" s="66"/>
      <c r="KBB52" s="66"/>
      <c r="KBC52" s="66"/>
      <c r="KBD52" s="66"/>
      <c r="KBE52" s="66"/>
      <c r="KBF52" s="66"/>
      <c r="KBG52" s="66"/>
      <c r="KBH52" s="66"/>
      <c r="KBI52" s="66"/>
      <c r="KBJ52" s="66"/>
      <c r="KBK52" s="66"/>
      <c r="KBL52" s="66"/>
      <c r="KBM52" s="66"/>
      <c r="KBN52" s="66"/>
      <c r="KBO52" s="66"/>
      <c r="KBP52" s="66"/>
      <c r="KBQ52" s="66"/>
      <c r="KBR52" s="66"/>
      <c r="KBS52" s="66"/>
      <c r="KBT52" s="66"/>
      <c r="KBU52" s="66"/>
      <c r="KBV52" s="66"/>
      <c r="KBW52" s="66"/>
      <c r="KBX52" s="66"/>
      <c r="KBY52" s="66"/>
      <c r="KBZ52" s="66"/>
      <c r="KCA52" s="66"/>
      <c r="KCB52" s="66"/>
      <c r="KCC52" s="66"/>
      <c r="KCD52" s="66"/>
      <c r="KCE52" s="66"/>
      <c r="KCF52" s="66"/>
      <c r="KCG52" s="66"/>
      <c r="KCH52" s="66"/>
      <c r="KCI52" s="66"/>
      <c r="KCJ52" s="66"/>
      <c r="KCK52" s="66"/>
      <c r="KCL52" s="66"/>
      <c r="KCM52" s="66"/>
      <c r="KCN52" s="66"/>
      <c r="KCO52" s="66"/>
      <c r="KCP52" s="66"/>
      <c r="KCQ52" s="66"/>
      <c r="KCR52" s="66"/>
      <c r="KCS52" s="66"/>
      <c r="KCT52" s="66"/>
      <c r="KCU52" s="66"/>
      <c r="KCV52" s="66"/>
      <c r="KCW52" s="66"/>
      <c r="KCX52" s="66"/>
      <c r="KCY52" s="66"/>
      <c r="KCZ52" s="66"/>
      <c r="KDA52" s="66"/>
      <c r="KDB52" s="66"/>
      <c r="KDC52" s="66"/>
      <c r="KDD52" s="66"/>
      <c r="KDE52" s="66"/>
      <c r="KDF52" s="66"/>
      <c r="KDG52" s="66"/>
      <c r="KDH52" s="66"/>
      <c r="KDI52" s="66"/>
      <c r="KDJ52" s="66"/>
      <c r="KDK52" s="66"/>
      <c r="KDL52" s="66"/>
      <c r="KDM52" s="66"/>
      <c r="KDN52" s="66"/>
      <c r="KDO52" s="66"/>
      <c r="KDP52" s="66"/>
      <c r="KDQ52" s="66"/>
      <c r="KDR52" s="66"/>
      <c r="KDS52" s="66"/>
      <c r="KDT52" s="66"/>
      <c r="KDU52" s="66"/>
      <c r="KDV52" s="66"/>
      <c r="KDW52" s="66"/>
      <c r="KDX52" s="66"/>
      <c r="KDY52" s="66"/>
      <c r="KDZ52" s="66"/>
      <c r="KEA52" s="66"/>
      <c r="KEB52" s="66"/>
      <c r="KEC52" s="66"/>
      <c r="KED52" s="66"/>
      <c r="KEE52" s="66"/>
      <c r="KEF52" s="66"/>
      <c r="KEG52" s="66"/>
      <c r="KEH52" s="66"/>
      <c r="KEI52" s="66"/>
      <c r="KEJ52" s="66"/>
      <c r="KEK52" s="66"/>
      <c r="KEL52" s="66"/>
      <c r="KEM52" s="66"/>
      <c r="KEN52" s="66"/>
      <c r="KEO52" s="66"/>
      <c r="KEP52" s="66"/>
      <c r="KEQ52" s="66"/>
      <c r="KER52" s="66"/>
      <c r="KES52" s="66"/>
      <c r="KET52" s="66"/>
      <c r="KEU52" s="66"/>
      <c r="KEV52" s="66"/>
      <c r="KEW52" s="66"/>
      <c r="KEX52" s="66"/>
      <c r="KEY52" s="66"/>
      <c r="KEZ52" s="66"/>
      <c r="KFA52" s="66"/>
      <c r="KFB52" s="66"/>
      <c r="KFC52" s="66"/>
      <c r="KFD52" s="66"/>
      <c r="KFE52" s="66"/>
      <c r="KFF52" s="66"/>
      <c r="KFG52" s="66"/>
      <c r="KFH52" s="66"/>
      <c r="KFI52" s="66"/>
      <c r="KFJ52" s="66"/>
      <c r="KFK52" s="66"/>
      <c r="KFL52" s="66"/>
      <c r="KFM52" s="66"/>
      <c r="KFN52" s="66"/>
      <c r="KFO52" s="66"/>
      <c r="KFP52" s="66"/>
      <c r="KFQ52" s="66"/>
      <c r="KFR52" s="66"/>
      <c r="KFS52" s="66"/>
      <c r="KFT52" s="66"/>
      <c r="KFU52" s="66"/>
      <c r="KFV52" s="66"/>
      <c r="KFW52" s="66"/>
      <c r="KFX52" s="66"/>
      <c r="KFY52" s="66"/>
      <c r="KFZ52" s="66"/>
      <c r="KGA52" s="66"/>
      <c r="KGB52" s="66"/>
      <c r="KGC52" s="66"/>
      <c r="KGD52" s="66"/>
      <c r="KGE52" s="66"/>
      <c r="KGF52" s="66"/>
      <c r="KGG52" s="66"/>
      <c r="KGH52" s="66"/>
      <c r="KGI52" s="66"/>
      <c r="KGJ52" s="66"/>
      <c r="KGK52" s="66"/>
      <c r="KGL52" s="66"/>
      <c r="KGM52" s="66"/>
      <c r="KGN52" s="66"/>
      <c r="KGO52" s="66"/>
      <c r="KGP52" s="66"/>
      <c r="KGQ52" s="66"/>
      <c r="KGR52" s="66"/>
      <c r="KGS52" s="66"/>
      <c r="KGT52" s="66"/>
      <c r="KGU52" s="66"/>
      <c r="KGV52" s="66"/>
      <c r="KGW52" s="66"/>
      <c r="KGX52" s="66"/>
      <c r="KGY52" s="66"/>
      <c r="KGZ52" s="66"/>
      <c r="KHA52" s="66"/>
      <c r="KHB52" s="66"/>
      <c r="KHC52" s="66"/>
      <c r="KHD52" s="66"/>
      <c r="KHE52" s="66"/>
      <c r="KHF52" s="66"/>
      <c r="KHG52" s="66"/>
      <c r="KHH52" s="66"/>
      <c r="KHI52" s="66"/>
      <c r="KHJ52" s="66"/>
      <c r="KHK52" s="66"/>
      <c r="KHL52" s="66"/>
      <c r="KHM52" s="66"/>
      <c r="KHN52" s="66"/>
      <c r="KHO52" s="66"/>
      <c r="KHP52" s="66"/>
      <c r="KHQ52" s="66"/>
      <c r="KHR52" s="66"/>
      <c r="KHS52" s="66"/>
      <c r="KHT52" s="66"/>
      <c r="KHU52" s="66"/>
      <c r="KHV52" s="66"/>
      <c r="KHW52" s="66"/>
      <c r="KHX52" s="66"/>
      <c r="KHY52" s="66"/>
      <c r="KHZ52" s="66"/>
      <c r="KIA52" s="66"/>
      <c r="KIB52" s="66"/>
      <c r="KIC52" s="66"/>
      <c r="KID52" s="66"/>
      <c r="KIE52" s="66"/>
      <c r="KIF52" s="66"/>
      <c r="KIG52" s="66"/>
      <c r="KIH52" s="66"/>
      <c r="KII52" s="66"/>
      <c r="KIJ52" s="66"/>
      <c r="KIK52" s="66"/>
      <c r="KIL52" s="66"/>
      <c r="KIM52" s="66"/>
      <c r="KIN52" s="66"/>
      <c r="KIO52" s="66"/>
      <c r="KIP52" s="66"/>
      <c r="KIQ52" s="66"/>
      <c r="KIR52" s="66"/>
      <c r="KIS52" s="66"/>
      <c r="KIT52" s="66"/>
      <c r="KIU52" s="66"/>
      <c r="KIV52" s="66"/>
      <c r="KIW52" s="66"/>
      <c r="KIX52" s="66"/>
      <c r="KIY52" s="66"/>
      <c r="KIZ52" s="66"/>
      <c r="KJA52" s="66"/>
      <c r="KJB52" s="66"/>
      <c r="KJC52" s="66"/>
      <c r="KJD52" s="66"/>
      <c r="KJE52" s="66"/>
      <c r="KJF52" s="66"/>
      <c r="KJG52" s="66"/>
      <c r="KJH52" s="66"/>
      <c r="KJI52" s="66"/>
      <c r="KJJ52" s="66"/>
      <c r="KJK52" s="66"/>
      <c r="KJL52" s="66"/>
      <c r="KJM52" s="66"/>
      <c r="KJN52" s="66"/>
      <c r="KJO52" s="66"/>
      <c r="KJP52" s="66"/>
      <c r="KJQ52" s="66"/>
      <c r="KJR52" s="66"/>
      <c r="KJS52" s="66"/>
      <c r="KJT52" s="66"/>
      <c r="KJU52" s="66"/>
      <c r="KJV52" s="66"/>
      <c r="KJW52" s="66"/>
      <c r="KJX52" s="66"/>
      <c r="KJY52" s="66"/>
      <c r="KJZ52" s="66"/>
      <c r="KKA52" s="66"/>
      <c r="KKB52" s="66"/>
      <c r="KKC52" s="66"/>
      <c r="KKD52" s="66"/>
      <c r="KKE52" s="66"/>
      <c r="KKF52" s="66"/>
      <c r="KKG52" s="66"/>
      <c r="KKH52" s="66"/>
      <c r="KKI52" s="66"/>
      <c r="KKJ52" s="66"/>
      <c r="KKK52" s="66"/>
      <c r="KKL52" s="66"/>
      <c r="KKM52" s="66"/>
      <c r="KKN52" s="66"/>
      <c r="KKO52" s="66"/>
      <c r="KKP52" s="66"/>
      <c r="KKQ52" s="66"/>
      <c r="KKR52" s="66"/>
      <c r="KKS52" s="66"/>
      <c r="KKT52" s="66"/>
      <c r="KKU52" s="66"/>
      <c r="KKV52" s="66"/>
      <c r="KKW52" s="66"/>
      <c r="KKX52" s="66"/>
      <c r="KKY52" s="66"/>
      <c r="KKZ52" s="66"/>
      <c r="KLA52" s="66"/>
      <c r="KLB52" s="66"/>
      <c r="KLC52" s="66"/>
      <c r="KLD52" s="66"/>
      <c r="KLE52" s="66"/>
      <c r="KLF52" s="66"/>
      <c r="KLG52" s="66"/>
      <c r="KLH52" s="66"/>
      <c r="KLI52" s="66"/>
      <c r="KLJ52" s="66"/>
      <c r="KLK52" s="66"/>
      <c r="KLL52" s="66"/>
      <c r="KLM52" s="66"/>
      <c r="KLN52" s="66"/>
      <c r="KLO52" s="66"/>
      <c r="KLP52" s="66"/>
      <c r="KLQ52" s="66"/>
      <c r="KLR52" s="66"/>
      <c r="KLS52" s="66"/>
      <c r="KLT52" s="66"/>
      <c r="KLU52" s="66"/>
      <c r="KLV52" s="66"/>
      <c r="KLW52" s="66"/>
      <c r="KLX52" s="66"/>
      <c r="KLY52" s="66"/>
      <c r="KLZ52" s="66"/>
      <c r="KMA52" s="66"/>
      <c r="KMB52" s="66"/>
      <c r="KMC52" s="66"/>
      <c r="KMD52" s="66"/>
      <c r="KME52" s="66"/>
      <c r="KMF52" s="66"/>
      <c r="KMG52" s="66"/>
      <c r="KMH52" s="66"/>
      <c r="KMI52" s="66"/>
      <c r="KMJ52" s="66"/>
      <c r="KMK52" s="66"/>
      <c r="KML52" s="66"/>
      <c r="KMM52" s="66"/>
      <c r="KMN52" s="66"/>
      <c r="KMO52" s="66"/>
      <c r="KMP52" s="66"/>
      <c r="KMQ52" s="66"/>
      <c r="KMR52" s="66"/>
      <c r="KMS52" s="66"/>
      <c r="KMT52" s="66"/>
      <c r="KMU52" s="66"/>
      <c r="KMV52" s="66"/>
      <c r="KMW52" s="66"/>
      <c r="KMX52" s="66"/>
      <c r="KMY52" s="66"/>
      <c r="KMZ52" s="66"/>
      <c r="KNA52" s="66"/>
      <c r="KNB52" s="66"/>
      <c r="KNC52" s="66"/>
      <c r="KND52" s="66"/>
      <c r="KNE52" s="66"/>
      <c r="KNF52" s="66"/>
      <c r="KNG52" s="66"/>
      <c r="KNH52" s="66"/>
      <c r="KNI52" s="66"/>
      <c r="KNJ52" s="66"/>
      <c r="KNK52" s="66"/>
      <c r="KNL52" s="66"/>
      <c r="KNM52" s="66"/>
      <c r="KNN52" s="66"/>
      <c r="KNO52" s="66"/>
      <c r="KNP52" s="66"/>
      <c r="KNQ52" s="66"/>
      <c r="KNR52" s="66"/>
      <c r="KNS52" s="66"/>
      <c r="KNT52" s="66"/>
      <c r="KNU52" s="66"/>
      <c r="KNV52" s="66"/>
      <c r="KNW52" s="66"/>
      <c r="KNX52" s="66"/>
      <c r="KNY52" s="66"/>
      <c r="KNZ52" s="66"/>
      <c r="KOA52" s="66"/>
      <c r="KOB52" s="66"/>
      <c r="KOC52" s="66"/>
      <c r="KOD52" s="66"/>
      <c r="KOE52" s="66"/>
      <c r="KOF52" s="66"/>
      <c r="KOG52" s="66"/>
      <c r="KOH52" s="66"/>
      <c r="KOI52" s="66"/>
      <c r="KOJ52" s="66"/>
      <c r="KOK52" s="66"/>
      <c r="KOL52" s="66"/>
      <c r="KOM52" s="66"/>
      <c r="KON52" s="66"/>
      <c r="KOO52" s="66"/>
      <c r="KOP52" s="66"/>
      <c r="KOQ52" s="66"/>
      <c r="KOR52" s="66"/>
      <c r="KOS52" s="66"/>
      <c r="KOT52" s="66"/>
      <c r="KOU52" s="66"/>
      <c r="KOV52" s="66"/>
      <c r="KOW52" s="66"/>
      <c r="KOX52" s="66"/>
      <c r="KOY52" s="66"/>
      <c r="KOZ52" s="66"/>
      <c r="KPA52" s="66"/>
      <c r="KPB52" s="66"/>
      <c r="KPC52" s="66"/>
      <c r="KPD52" s="66"/>
      <c r="KPE52" s="66"/>
      <c r="KPF52" s="66"/>
      <c r="KPG52" s="66"/>
      <c r="KPH52" s="66"/>
      <c r="KPI52" s="66"/>
      <c r="KPJ52" s="66"/>
      <c r="KPK52" s="66"/>
      <c r="KPL52" s="66"/>
      <c r="KPM52" s="66"/>
      <c r="KPN52" s="66"/>
      <c r="KPO52" s="66"/>
      <c r="KPP52" s="66"/>
      <c r="KPQ52" s="66"/>
      <c r="KPR52" s="66"/>
      <c r="KPS52" s="66"/>
      <c r="KPT52" s="66"/>
      <c r="KPU52" s="66"/>
      <c r="KPV52" s="66"/>
      <c r="KPW52" s="66"/>
      <c r="KPX52" s="66"/>
      <c r="KPY52" s="66"/>
      <c r="KPZ52" s="66"/>
      <c r="KQA52" s="66"/>
      <c r="KQB52" s="66"/>
      <c r="KQC52" s="66"/>
      <c r="KQD52" s="66"/>
      <c r="KQE52" s="66"/>
      <c r="KQF52" s="66"/>
      <c r="KQG52" s="66"/>
      <c r="KQH52" s="66"/>
      <c r="KQI52" s="66"/>
      <c r="KQJ52" s="66"/>
      <c r="KQK52" s="66"/>
      <c r="KQL52" s="66"/>
      <c r="KQM52" s="66"/>
      <c r="KQN52" s="66"/>
      <c r="KQO52" s="66"/>
      <c r="KQP52" s="66"/>
      <c r="KQQ52" s="66"/>
      <c r="KQR52" s="66"/>
      <c r="KQS52" s="66"/>
      <c r="KQT52" s="66"/>
      <c r="KQU52" s="66"/>
      <c r="KQV52" s="66"/>
      <c r="KQW52" s="66"/>
      <c r="KQX52" s="66"/>
      <c r="KQY52" s="66"/>
      <c r="KQZ52" s="66"/>
      <c r="KRA52" s="66"/>
      <c r="KRB52" s="66"/>
      <c r="KRC52" s="66"/>
      <c r="KRD52" s="66"/>
      <c r="KRE52" s="66"/>
      <c r="KRF52" s="66"/>
      <c r="KRG52" s="66"/>
      <c r="KRH52" s="66"/>
      <c r="KRI52" s="66"/>
      <c r="KRJ52" s="66"/>
      <c r="KRK52" s="66"/>
      <c r="KRL52" s="66"/>
      <c r="KRM52" s="66"/>
      <c r="KRN52" s="66"/>
      <c r="KRO52" s="66"/>
      <c r="KRP52" s="66"/>
      <c r="KRQ52" s="66"/>
      <c r="KRR52" s="66"/>
      <c r="KRS52" s="66"/>
      <c r="KRT52" s="66"/>
      <c r="KRU52" s="66"/>
      <c r="KRV52" s="66"/>
      <c r="KRW52" s="66"/>
      <c r="KRX52" s="66"/>
      <c r="KRY52" s="66"/>
      <c r="KRZ52" s="66"/>
      <c r="KSA52" s="66"/>
      <c r="KSB52" s="66"/>
      <c r="KSC52" s="66"/>
      <c r="KSD52" s="66"/>
      <c r="KSE52" s="66"/>
      <c r="KSF52" s="66"/>
      <c r="KSG52" s="66"/>
      <c r="KSH52" s="66"/>
      <c r="KSI52" s="66"/>
      <c r="KSJ52" s="66"/>
      <c r="KSK52" s="66"/>
      <c r="KSL52" s="66"/>
      <c r="KSM52" s="66"/>
      <c r="KSN52" s="66"/>
      <c r="KSO52" s="66"/>
      <c r="KSP52" s="66"/>
      <c r="KSQ52" s="66"/>
      <c r="KSR52" s="66"/>
      <c r="KSS52" s="66"/>
      <c r="KST52" s="66"/>
      <c r="KSU52" s="66"/>
      <c r="KSV52" s="66"/>
      <c r="KSW52" s="66"/>
      <c r="KSX52" s="66"/>
      <c r="KSY52" s="66"/>
      <c r="KSZ52" s="66"/>
      <c r="KTA52" s="66"/>
      <c r="KTB52" s="66"/>
      <c r="KTC52" s="66"/>
      <c r="KTD52" s="66"/>
      <c r="KTE52" s="66"/>
      <c r="KTF52" s="66"/>
      <c r="KTG52" s="66"/>
      <c r="KTH52" s="66"/>
      <c r="KTI52" s="66"/>
      <c r="KTJ52" s="66"/>
      <c r="KTK52" s="66"/>
      <c r="KTL52" s="66"/>
      <c r="KTM52" s="66"/>
      <c r="KTN52" s="66"/>
      <c r="KTO52" s="66"/>
      <c r="KTP52" s="66"/>
      <c r="KTQ52" s="66"/>
      <c r="KTR52" s="66"/>
      <c r="KTS52" s="66"/>
      <c r="KTT52" s="66"/>
      <c r="KTU52" s="66"/>
      <c r="KTV52" s="66"/>
      <c r="KTW52" s="66"/>
      <c r="KTX52" s="66"/>
      <c r="KTY52" s="66"/>
      <c r="KTZ52" s="66"/>
      <c r="KUA52" s="66"/>
      <c r="KUB52" s="66"/>
      <c r="KUC52" s="66"/>
      <c r="KUD52" s="66"/>
      <c r="KUE52" s="66"/>
      <c r="KUF52" s="66"/>
      <c r="KUG52" s="66"/>
      <c r="KUH52" s="66"/>
      <c r="KUI52" s="66"/>
      <c r="KUJ52" s="66"/>
      <c r="KUK52" s="66"/>
      <c r="KUL52" s="66"/>
      <c r="KUM52" s="66"/>
      <c r="KUN52" s="66"/>
      <c r="KUO52" s="66"/>
      <c r="KUP52" s="66"/>
      <c r="KUQ52" s="66"/>
      <c r="KUR52" s="66"/>
      <c r="KUS52" s="66"/>
      <c r="KUT52" s="66"/>
      <c r="KUU52" s="66"/>
      <c r="KUV52" s="66"/>
      <c r="KUW52" s="66"/>
      <c r="KUX52" s="66"/>
      <c r="KUY52" s="66"/>
      <c r="KUZ52" s="66"/>
      <c r="KVA52" s="66"/>
      <c r="KVB52" s="66"/>
      <c r="KVC52" s="66"/>
      <c r="KVD52" s="66"/>
      <c r="KVE52" s="66"/>
      <c r="KVF52" s="66"/>
      <c r="KVG52" s="66"/>
      <c r="KVH52" s="66"/>
      <c r="KVI52" s="66"/>
      <c r="KVJ52" s="66"/>
      <c r="KVK52" s="66"/>
      <c r="KVL52" s="66"/>
      <c r="KVM52" s="66"/>
      <c r="KVN52" s="66"/>
      <c r="KVO52" s="66"/>
      <c r="KVP52" s="66"/>
      <c r="KVQ52" s="66"/>
      <c r="KVR52" s="66"/>
      <c r="KVS52" s="66"/>
      <c r="KVT52" s="66"/>
      <c r="KVU52" s="66"/>
      <c r="KVV52" s="66"/>
      <c r="KVW52" s="66"/>
      <c r="KVX52" s="66"/>
      <c r="KVY52" s="66"/>
      <c r="KVZ52" s="66"/>
      <c r="KWA52" s="66"/>
      <c r="KWB52" s="66"/>
      <c r="KWC52" s="66"/>
      <c r="KWD52" s="66"/>
      <c r="KWE52" s="66"/>
      <c r="KWF52" s="66"/>
      <c r="KWG52" s="66"/>
      <c r="KWH52" s="66"/>
      <c r="KWI52" s="66"/>
      <c r="KWJ52" s="66"/>
      <c r="KWK52" s="66"/>
      <c r="KWL52" s="66"/>
      <c r="KWM52" s="66"/>
      <c r="KWN52" s="66"/>
      <c r="KWO52" s="66"/>
      <c r="KWP52" s="66"/>
      <c r="KWQ52" s="66"/>
      <c r="KWR52" s="66"/>
      <c r="KWS52" s="66"/>
      <c r="KWT52" s="66"/>
      <c r="KWU52" s="66"/>
      <c r="KWV52" s="66"/>
      <c r="KWW52" s="66"/>
      <c r="KWX52" s="66"/>
      <c r="KWY52" s="66"/>
      <c r="KWZ52" s="66"/>
      <c r="KXA52" s="66"/>
      <c r="KXB52" s="66"/>
      <c r="KXC52" s="66"/>
      <c r="KXD52" s="66"/>
      <c r="KXE52" s="66"/>
      <c r="KXF52" s="66"/>
      <c r="KXG52" s="66"/>
      <c r="KXH52" s="66"/>
      <c r="KXI52" s="66"/>
      <c r="KXJ52" s="66"/>
      <c r="KXK52" s="66"/>
      <c r="KXL52" s="66"/>
      <c r="KXM52" s="66"/>
      <c r="KXN52" s="66"/>
      <c r="KXO52" s="66"/>
      <c r="KXP52" s="66"/>
      <c r="KXQ52" s="66"/>
      <c r="KXR52" s="66"/>
      <c r="KXS52" s="66"/>
      <c r="KXT52" s="66"/>
      <c r="KXU52" s="66"/>
      <c r="KXV52" s="66"/>
      <c r="KXW52" s="66"/>
      <c r="KXX52" s="66"/>
      <c r="KXY52" s="66"/>
      <c r="KXZ52" s="66"/>
      <c r="KYA52" s="66"/>
      <c r="KYB52" s="66"/>
      <c r="KYC52" s="66"/>
      <c r="KYD52" s="66"/>
      <c r="KYE52" s="66"/>
      <c r="KYF52" s="66"/>
      <c r="KYG52" s="66"/>
      <c r="KYH52" s="66"/>
      <c r="KYI52" s="66"/>
      <c r="KYJ52" s="66"/>
      <c r="KYK52" s="66"/>
      <c r="KYL52" s="66"/>
      <c r="KYM52" s="66"/>
      <c r="KYN52" s="66"/>
      <c r="KYO52" s="66"/>
      <c r="KYP52" s="66"/>
      <c r="KYQ52" s="66"/>
      <c r="KYR52" s="66"/>
      <c r="KYS52" s="66"/>
      <c r="KYT52" s="66"/>
      <c r="KYU52" s="66"/>
      <c r="KYV52" s="66"/>
      <c r="KYW52" s="66"/>
      <c r="KYX52" s="66"/>
      <c r="KYY52" s="66"/>
      <c r="KYZ52" s="66"/>
      <c r="KZA52" s="66"/>
      <c r="KZB52" s="66"/>
      <c r="KZC52" s="66"/>
      <c r="KZD52" s="66"/>
      <c r="KZE52" s="66"/>
      <c r="KZF52" s="66"/>
      <c r="KZG52" s="66"/>
      <c r="KZH52" s="66"/>
      <c r="KZI52" s="66"/>
      <c r="KZJ52" s="66"/>
      <c r="KZK52" s="66"/>
      <c r="KZL52" s="66"/>
      <c r="KZM52" s="66"/>
      <c r="KZN52" s="66"/>
      <c r="KZO52" s="66"/>
      <c r="KZP52" s="66"/>
      <c r="KZQ52" s="66"/>
      <c r="KZR52" s="66"/>
      <c r="KZS52" s="66"/>
      <c r="KZT52" s="66"/>
      <c r="KZU52" s="66"/>
      <c r="KZV52" s="66"/>
      <c r="KZW52" s="66"/>
      <c r="KZX52" s="66"/>
      <c r="KZY52" s="66"/>
      <c r="KZZ52" s="66"/>
      <c r="LAA52" s="66"/>
      <c r="LAB52" s="66"/>
      <c r="LAC52" s="66"/>
      <c r="LAD52" s="66"/>
      <c r="LAE52" s="66"/>
      <c r="LAF52" s="66"/>
      <c r="LAG52" s="66"/>
      <c r="LAH52" s="66"/>
      <c r="LAI52" s="66"/>
      <c r="LAJ52" s="66"/>
      <c r="LAK52" s="66"/>
      <c r="LAL52" s="66"/>
      <c r="LAM52" s="66"/>
      <c r="LAN52" s="66"/>
      <c r="LAO52" s="66"/>
      <c r="LAP52" s="66"/>
      <c r="LAQ52" s="66"/>
      <c r="LAR52" s="66"/>
      <c r="LAS52" s="66"/>
      <c r="LAT52" s="66"/>
      <c r="LAU52" s="66"/>
      <c r="LAV52" s="66"/>
      <c r="LAW52" s="66"/>
      <c r="LAX52" s="66"/>
      <c r="LAY52" s="66"/>
      <c r="LAZ52" s="66"/>
      <c r="LBA52" s="66"/>
      <c r="LBB52" s="66"/>
      <c r="LBC52" s="66"/>
      <c r="LBD52" s="66"/>
      <c r="LBE52" s="66"/>
      <c r="LBF52" s="66"/>
      <c r="LBG52" s="66"/>
      <c r="LBH52" s="66"/>
      <c r="LBI52" s="66"/>
      <c r="LBJ52" s="66"/>
      <c r="LBK52" s="66"/>
      <c r="LBL52" s="66"/>
      <c r="LBM52" s="66"/>
      <c r="LBN52" s="66"/>
      <c r="LBO52" s="66"/>
      <c r="LBP52" s="66"/>
      <c r="LBQ52" s="66"/>
      <c r="LBR52" s="66"/>
      <c r="LBS52" s="66"/>
      <c r="LBT52" s="66"/>
      <c r="LBU52" s="66"/>
      <c r="LBV52" s="66"/>
      <c r="LBW52" s="66"/>
      <c r="LBX52" s="66"/>
      <c r="LBY52" s="66"/>
      <c r="LBZ52" s="66"/>
      <c r="LCA52" s="66"/>
      <c r="LCB52" s="66"/>
      <c r="LCC52" s="66"/>
      <c r="LCD52" s="66"/>
      <c r="LCE52" s="66"/>
      <c r="LCF52" s="66"/>
      <c r="LCG52" s="66"/>
      <c r="LCH52" s="66"/>
      <c r="LCI52" s="66"/>
      <c r="LCJ52" s="66"/>
      <c r="LCK52" s="66"/>
      <c r="LCL52" s="66"/>
      <c r="LCM52" s="66"/>
      <c r="LCN52" s="66"/>
      <c r="LCO52" s="66"/>
      <c r="LCP52" s="66"/>
      <c r="LCQ52" s="66"/>
      <c r="LCR52" s="66"/>
      <c r="LCS52" s="66"/>
      <c r="LCT52" s="66"/>
      <c r="LCU52" s="66"/>
      <c r="LCV52" s="66"/>
      <c r="LCW52" s="66"/>
      <c r="LCX52" s="66"/>
      <c r="LCY52" s="66"/>
      <c r="LCZ52" s="66"/>
      <c r="LDA52" s="66"/>
      <c r="LDB52" s="66"/>
      <c r="LDC52" s="66"/>
      <c r="LDD52" s="66"/>
      <c r="LDE52" s="66"/>
      <c r="LDF52" s="66"/>
      <c r="LDG52" s="66"/>
      <c r="LDH52" s="66"/>
      <c r="LDI52" s="66"/>
      <c r="LDJ52" s="66"/>
      <c r="LDK52" s="66"/>
      <c r="LDL52" s="66"/>
      <c r="LDM52" s="66"/>
      <c r="LDN52" s="66"/>
      <c r="LDO52" s="66"/>
      <c r="LDP52" s="66"/>
      <c r="LDQ52" s="66"/>
      <c r="LDR52" s="66"/>
      <c r="LDS52" s="66"/>
      <c r="LDT52" s="66"/>
      <c r="LDU52" s="66"/>
      <c r="LDV52" s="66"/>
      <c r="LDW52" s="66"/>
      <c r="LDX52" s="66"/>
      <c r="LDY52" s="66"/>
      <c r="LDZ52" s="66"/>
      <c r="LEA52" s="66"/>
      <c r="LEB52" s="66"/>
      <c r="LEC52" s="66"/>
      <c r="LED52" s="66"/>
      <c r="LEE52" s="66"/>
      <c r="LEF52" s="66"/>
      <c r="LEG52" s="66"/>
      <c r="LEH52" s="66"/>
      <c r="LEI52" s="66"/>
      <c r="LEJ52" s="66"/>
      <c r="LEK52" s="66"/>
      <c r="LEL52" s="66"/>
      <c r="LEM52" s="66"/>
      <c r="LEN52" s="66"/>
      <c r="LEO52" s="66"/>
      <c r="LEP52" s="66"/>
      <c r="LEQ52" s="66"/>
      <c r="LER52" s="66"/>
      <c r="LES52" s="66"/>
      <c r="LET52" s="66"/>
      <c r="LEU52" s="66"/>
      <c r="LEV52" s="66"/>
      <c r="LEW52" s="66"/>
      <c r="LEX52" s="66"/>
      <c r="LEY52" s="66"/>
      <c r="LEZ52" s="66"/>
      <c r="LFA52" s="66"/>
      <c r="LFB52" s="66"/>
      <c r="LFC52" s="66"/>
      <c r="LFD52" s="66"/>
      <c r="LFE52" s="66"/>
      <c r="LFF52" s="66"/>
      <c r="LFG52" s="66"/>
      <c r="LFH52" s="66"/>
      <c r="LFI52" s="66"/>
      <c r="LFJ52" s="66"/>
      <c r="LFK52" s="66"/>
      <c r="LFL52" s="66"/>
      <c r="LFM52" s="66"/>
      <c r="LFN52" s="66"/>
      <c r="LFO52" s="66"/>
      <c r="LFP52" s="66"/>
      <c r="LFQ52" s="66"/>
      <c r="LFR52" s="66"/>
      <c r="LFS52" s="66"/>
      <c r="LFT52" s="66"/>
      <c r="LFU52" s="66"/>
      <c r="LFV52" s="66"/>
      <c r="LFW52" s="66"/>
      <c r="LFX52" s="66"/>
      <c r="LFY52" s="66"/>
      <c r="LFZ52" s="66"/>
      <c r="LGA52" s="66"/>
      <c r="LGB52" s="66"/>
      <c r="LGC52" s="66"/>
      <c r="LGD52" s="66"/>
      <c r="LGE52" s="66"/>
      <c r="LGF52" s="66"/>
      <c r="LGG52" s="66"/>
      <c r="LGH52" s="66"/>
      <c r="LGI52" s="66"/>
      <c r="LGJ52" s="66"/>
      <c r="LGK52" s="66"/>
      <c r="LGL52" s="66"/>
      <c r="LGM52" s="66"/>
      <c r="LGN52" s="66"/>
      <c r="LGO52" s="66"/>
      <c r="LGP52" s="66"/>
      <c r="LGQ52" s="66"/>
      <c r="LGR52" s="66"/>
      <c r="LGS52" s="66"/>
      <c r="LGT52" s="66"/>
      <c r="LGU52" s="66"/>
      <c r="LGV52" s="66"/>
      <c r="LGW52" s="66"/>
      <c r="LGX52" s="66"/>
      <c r="LGY52" s="66"/>
      <c r="LGZ52" s="66"/>
      <c r="LHA52" s="66"/>
      <c r="LHB52" s="66"/>
      <c r="LHC52" s="66"/>
      <c r="LHD52" s="66"/>
      <c r="LHE52" s="66"/>
      <c r="LHF52" s="66"/>
      <c r="LHG52" s="66"/>
      <c r="LHH52" s="66"/>
      <c r="LHI52" s="66"/>
      <c r="LHJ52" s="66"/>
      <c r="LHK52" s="66"/>
      <c r="LHL52" s="66"/>
      <c r="LHM52" s="66"/>
      <c r="LHN52" s="66"/>
      <c r="LHO52" s="66"/>
      <c r="LHP52" s="66"/>
      <c r="LHQ52" s="66"/>
      <c r="LHR52" s="66"/>
      <c r="LHS52" s="66"/>
      <c r="LHT52" s="66"/>
      <c r="LHU52" s="66"/>
      <c r="LHV52" s="66"/>
      <c r="LHW52" s="66"/>
      <c r="LHX52" s="66"/>
      <c r="LHY52" s="66"/>
      <c r="LHZ52" s="66"/>
      <c r="LIA52" s="66"/>
      <c r="LIB52" s="66"/>
      <c r="LIC52" s="66"/>
      <c r="LID52" s="66"/>
      <c r="LIE52" s="66"/>
      <c r="LIF52" s="66"/>
      <c r="LIG52" s="66"/>
      <c r="LIH52" s="66"/>
      <c r="LII52" s="66"/>
      <c r="LIJ52" s="66"/>
      <c r="LIK52" s="66"/>
      <c r="LIL52" s="66"/>
      <c r="LIM52" s="66"/>
      <c r="LIN52" s="66"/>
      <c r="LIO52" s="66"/>
      <c r="LIP52" s="66"/>
      <c r="LIQ52" s="66"/>
      <c r="LIR52" s="66"/>
      <c r="LIS52" s="66"/>
      <c r="LIT52" s="66"/>
      <c r="LIU52" s="66"/>
      <c r="LIV52" s="66"/>
      <c r="LIW52" s="66"/>
      <c r="LIX52" s="66"/>
      <c r="LIY52" s="66"/>
      <c r="LIZ52" s="66"/>
      <c r="LJA52" s="66"/>
      <c r="LJB52" s="66"/>
      <c r="LJC52" s="66"/>
      <c r="LJD52" s="66"/>
      <c r="LJE52" s="66"/>
      <c r="LJF52" s="66"/>
      <c r="LJG52" s="66"/>
      <c r="LJH52" s="66"/>
      <c r="LJI52" s="66"/>
      <c r="LJJ52" s="66"/>
      <c r="LJK52" s="66"/>
      <c r="LJL52" s="66"/>
      <c r="LJM52" s="66"/>
      <c r="LJN52" s="66"/>
      <c r="LJO52" s="66"/>
      <c r="LJP52" s="66"/>
      <c r="LJQ52" s="66"/>
      <c r="LJR52" s="66"/>
      <c r="LJS52" s="66"/>
      <c r="LJT52" s="66"/>
      <c r="LJU52" s="66"/>
      <c r="LJV52" s="66"/>
      <c r="LJW52" s="66"/>
      <c r="LJX52" s="66"/>
      <c r="LJY52" s="66"/>
      <c r="LJZ52" s="66"/>
      <c r="LKA52" s="66"/>
      <c r="LKB52" s="66"/>
      <c r="LKC52" s="66"/>
      <c r="LKD52" s="66"/>
      <c r="LKE52" s="66"/>
      <c r="LKF52" s="66"/>
      <c r="LKG52" s="66"/>
      <c r="LKH52" s="66"/>
      <c r="LKI52" s="66"/>
      <c r="LKJ52" s="66"/>
      <c r="LKK52" s="66"/>
      <c r="LKL52" s="66"/>
      <c r="LKM52" s="66"/>
      <c r="LKN52" s="66"/>
      <c r="LKO52" s="66"/>
      <c r="LKP52" s="66"/>
      <c r="LKQ52" s="66"/>
      <c r="LKR52" s="66"/>
      <c r="LKS52" s="66"/>
      <c r="LKT52" s="66"/>
      <c r="LKU52" s="66"/>
      <c r="LKV52" s="66"/>
      <c r="LKW52" s="66"/>
      <c r="LKX52" s="66"/>
      <c r="LKY52" s="66"/>
      <c r="LKZ52" s="66"/>
      <c r="LLA52" s="66"/>
      <c r="LLB52" s="66"/>
      <c r="LLC52" s="66"/>
      <c r="LLD52" s="66"/>
      <c r="LLE52" s="66"/>
      <c r="LLF52" s="66"/>
      <c r="LLG52" s="66"/>
      <c r="LLH52" s="66"/>
      <c r="LLI52" s="66"/>
      <c r="LLJ52" s="66"/>
      <c r="LLK52" s="66"/>
      <c r="LLL52" s="66"/>
      <c r="LLM52" s="66"/>
      <c r="LLN52" s="66"/>
      <c r="LLO52" s="66"/>
      <c r="LLP52" s="66"/>
      <c r="LLQ52" s="66"/>
      <c r="LLR52" s="66"/>
      <c r="LLS52" s="66"/>
      <c r="LLT52" s="66"/>
      <c r="LLU52" s="66"/>
      <c r="LLV52" s="66"/>
      <c r="LLW52" s="66"/>
      <c r="LLX52" s="66"/>
      <c r="LLY52" s="66"/>
      <c r="LLZ52" s="66"/>
      <c r="LMA52" s="66"/>
      <c r="LMB52" s="66"/>
      <c r="LMC52" s="66"/>
      <c r="LMD52" s="66"/>
      <c r="LME52" s="66"/>
      <c r="LMF52" s="66"/>
      <c r="LMG52" s="66"/>
      <c r="LMH52" s="66"/>
      <c r="LMI52" s="66"/>
      <c r="LMJ52" s="66"/>
      <c r="LMK52" s="66"/>
      <c r="LML52" s="66"/>
      <c r="LMM52" s="66"/>
      <c r="LMN52" s="66"/>
      <c r="LMO52" s="66"/>
      <c r="LMP52" s="66"/>
      <c r="LMQ52" s="66"/>
      <c r="LMR52" s="66"/>
      <c r="LMS52" s="66"/>
      <c r="LMT52" s="66"/>
      <c r="LMU52" s="66"/>
      <c r="LMV52" s="66"/>
      <c r="LMW52" s="66"/>
      <c r="LMX52" s="66"/>
      <c r="LMY52" s="66"/>
      <c r="LMZ52" s="66"/>
      <c r="LNA52" s="66"/>
      <c r="LNB52" s="66"/>
      <c r="LNC52" s="66"/>
      <c r="LND52" s="66"/>
      <c r="LNE52" s="66"/>
      <c r="LNF52" s="66"/>
      <c r="LNG52" s="66"/>
      <c r="LNH52" s="66"/>
      <c r="LNI52" s="66"/>
      <c r="LNJ52" s="66"/>
      <c r="LNK52" s="66"/>
      <c r="LNL52" s="66"/>
      <c r="LNM52" s="66"/>
      <c r="LNN52" s="66"/>
      <c r="LNO52" s="66"/>
      <c r="LNP52" s="66"/>
      <c r="LNQ52" s="66"/>
      <c r="LNR52" s="66"/>
      <c r="LNS52" s="66"/>
      <c r="LNT52" s="66"/>
      <c r="LNU52" s="66"/>
      <c r="LNV52" s="66"/>
      <c r="LNW52" s="66"/>
      <c r="LNX52" s="66"/>
      <c r="LNY52" s="66"/>
      <c r="LNZ52" s="66"/>
      <c r="LOA52" s="66"/>
      <c r="LOB52" s="66"/>
      <c r="LOC52" s="66"/>
      <c r="LOD52" s="66"/>
      <c r="LOE52" s="66"/>
      <c r="LOF52" s="66"/>
      <c r="LOG52" s="66"/>
      <c r="LOH52" s="66"/>
      <c r="LOI52" s="66"/>
      <c r="LOJ52" s="66"/>
      <c r="LOK52" s="66"/>
      <c r="LOL52" s="66"/>
      <c r="LOM52" s="66"/>
      <c r="LON52" s="66"/>
      <c r="LOO52" s="66"/>
      <c r="LOP52" s="66"/>
      <c r="LOQ52" s="66"/>
      <c r="LOR52" s="66"/>
      <c r="LOS52" s="66"/>
      <c r="LOT52" s="66"/>
      <c r="LOU52" s="66"/>
      <c r="LOV52" s="66"/>
      <c r="LOW52" s="66"/>
      <c r="LOX52" s="66"/>
      <c r="LOY52" s="66"/>
      <c r="LOZ52" s="66"/>
      <c r="LPA52" s="66"/>
      <c r="LPB52" s="66"/>
      <c r="LPC52" s="66"/>
      <c r="LPD52" s="66"/>
      <c r="LPE52" s="66"/>
      <c r="LPF52" s="66"/>
      <c r="LPG52" s="66"/>
      <c r="LPH52" s="66"/>
      <c r="LPI52" s="66"/>
      <c r="LPJ52" s="66"/>
      <c r="LPK52" s="66"/>
      <c r="LPL52" s="66"/>
      <c r="LPM52" s="66"/>
      <c r="LPN52" s="66"/>
      <c r="LPO52" s="66"/>
      <c r="LPP52" s="66"/>
      <c r="LPQ52" s="66"/>
      <c r="LPR52" s="66"/>
      <c r="LPS52" s="66"/>
      <c r="LPT52" s="66"/>
      <c r="LPU52" s="66"/>
      <c r="LPV52" s="66"/>
      <c r="LPW52" s="66"/>
      <c r="LPX52" s="66"/>
      <c r="LPY52" s="66"/>
      <c r="LPZ52" s="66"/>
      <c r="LQA52" s="66"/>
      <c r="LQB52" s="66"/>
      <c r="LQC52" s="66"/>
      <c r="LQD52" s="66"/>
      <c r="LQE52" s="66"/>
      <c r="LQF52" s="66"/>
      <c r="LQG52" s="66"/>
      <c r="LQH52" s="66"/>
      <c r="LQI52" s="66"/>
      <c r="LQJ52" s="66"/>
      <c r="LQK52" s="66"/>
      <c r="LQL52" s="66"/>
      <c r="LQM52" s="66"/>
      <c r="LQN52" s="66"/>
      <c r="LQO52" s="66"/>
      <c r="LQP52" s="66"/>
      <c r="LQQ52" s="66"/>
      <c r="LQR52" s="66"/>
      <c r="LQS52" s="66"/>
      <c r="LQT52" s="66"/>
      <c r="LQU52" s="66"/>
      <c r="LQV52" s="66"/>
      <c r="LQW52" s="66"/>
      <c r="LQX52" s="66"/>
      <c r="LQY52" s="66"/>
      <c r="LQZ52" s="66"/>
      <c r="LRA52" s="66"/>
      <c r="LRB52" s="66"/>
      <c r="LRC52" s="66"/>
      <c r="LRD52" s="66"/>
      <c r="LRE52" s="66"/>
      <c r="LRF52" s="66"/>
      <c r="LRG52" s="66"/>
      <c r="LRH52" s="66"/>
      <c r="LRI52" s="66"/>
      <c r="LRJ52" s="66"/>
      <c r="LRK52" s="66"/>
      <c r="LRL52" s="66"/>
      <c r="LRM52" s="66"/>
      <c r="LRN52" s="66"/>
      <c r="LRO52" s="66"/>
      <c r="LRP52" s="66"/>
      <c r="LRQ52" s="66"/>
      <c r="LRR52" s="66"/>
      <c r="LRS52" s="66"/>
      <c r="LRT52" s="66"/>
      <c r="LRU52" s="66"/>
      <c r="LRV52" s="66"/>
      <c r="LRW52" s="66"/>
      <c r="LRX52" s="66"/>
      <c r="LRY52" s="66"/>
      <c r="LRZ52" s="66"/>
      <c r="LSA52" s="66"/>
      <c r="LSB52" s="66"/>
      <c r="LSC52" s="66"/>
      <c r="LSD52" s="66"/>
      <c r="LSE52" s="66"/>
      <c r="LSF52" s="66"/>
      <c r="LSG52" s="66"/>
      <c r="LSH52" s="66"/>
      <c r="LSI52" s="66"/>
      <c r="LSJ52" s="66"/>
      <c r="LSK52" s="66"/>
      <c r="LSL52" s="66"/>
      <c r="LSM52" s="66"/>
      <c r="LSN52" s="66"/>
      <c r="LSO52" s="66"/>
      <c r="LSP52" s="66"/>
      <c r="LSQ52" s="66"/>
      <c r="LSR52" s="66"/>
      <c r="LSS52" s="66"/>
      <c r="LST52" s="66"/>
      <c r="LSU52" s="66"/>
      <c r="LSV52" s="66"/>
      <c r="LSW52" s="66"/>
      <c r="LSX52" s="66"/>
      <c r="LSY52" s="66"/>
      <c r="LSZ52" s="66"/>
      <c r="LTA52" s="66"/>
      <c r="LTB52" s="66"/>
      <c r="LTC52" s="66"/>
      <c r="LTD52" s="66"/>
      <c r="LTE52" s="66"/>
      <c r="LTF52" s="66"/>
      <c r="LTG52" s="66"/>
      <c r="LTH52" s="66"/>
      <c r="LTI52" s="66"/>
      <c r="LTJ52" s="66"/>
      <c r="LTK52" s="66"/>
      <c r="LTL52" s="66"/>
      <c r="LTM52" s="66"/>
      <c r="LTN52" s="66"/>
      <c r="LTO52" s="66"/>
      <c r="LTP52" s="66"/>
      <c r="LTQ52" s="66"/>
      <c r="LTR52" s="66"/>
      <c r="LTS52" s="66"/>
      <c r="LTT52" s="66"/>
      <c r="LTU52" s="66"/>
      <c r="LTV52" s="66"/>
      <c r="LTW52" s="66"/>
      <c r="LTX52" s="66"/>
      <c r="LTY52" s="66"/>
      <c r="LTZ52" s="66"/>
      <c r="LUA52" s="66"/>
      <c r="LUB52" s="66"/>
      <c r="LUC52" s="66"/>
      <c r="LUD52" s="66"/>
      <c r="LUE52" s="66"/>
      <c r="LUF52" s="66"/>
      <c r="LUG52" s="66"/>
      <c r="LUH52" s="66"/>
      <c r="LUI52" s="66"/>
      <c r="LUJ52" s="66"/>
      <c r="LUK52" s="66"/>
      <c r="LUL52" s="66"/>
      <c r="LUM52" s="66"/>
      <c r="LUN52" s="66"/>
      <c r="LUO52" s="66"/>
      <c r="LUP52" s="66"/>
      <c r="LUQ52" s="66"/>
      <c r="LUR52" s="66"/>
      <c r="LUS52" s="66"/>
      <c r="LUT52" s="66"/>
      <c r="LUU52" s="66"/>
      <c r="LUV52" s="66"/>
      <c r="LUW52" s="66"/>
      <c r="LUX52" s="66"/>
      <c r="LUY52" s="66"/>
      <c r="LUZ52" s="66"/>
      <c r="LVA52" s="66"/>
      <c r="LVB52" s="66"/>
      <c r="LVC52" s="66"/>
      <c r="LVD52" s="66"/>
      <c r="LVE52" s="66"/>
      <c r="LVF52" s="66"/>
      <c r="LVG52" s="66"/>
      <c r="LVH52" s="66"/>
      <c r="LVI52" s="66"/>
      <c r="LVJ52" s="66"/>
      <c r="LVK52" s="66"/>
      <c r="LVL52" s="66"/>
      <c r="LVM52" s="66"/>
      <c r="LVN52" s="66"/>
      <c r="LVO52" s="66"/>
      <c r="LVP52" s="66"/>
      <c r="LVQ52" s="66"/>
      <c r="LVR52" s="66"/>
      <c r="LVS52" s="66"/>
      <c r="LVT52" s="66"/>
      <c r="LVU52" s="66"/>
      <c r="LVV52" s="66"/>
      <c r="LVW52" s="66"/>
      <c r="LVX52" s="66"/>
      <c r="LVY52" s="66"/>
      <c r="LVZ52" s="66"/>
      <c r="LWA52" s="66"/>
      <c r="LWB52" s="66"/>
      <c r="LWC52" s="66"/>
      <c r="LWD52" s="66"/>
      <c r="LWE52" s="66"/>
      <c r="LWF52" s="66"/>
      <c r="LWG52" s="66"/>
      <c r="LWH52" s="66"/>
      <c r="LWI52" s="66"/>
      <c r="LWJ52" s="66"/>
      <c r="LWK52" s="66"/>
      <c r="LWL52" s="66"/>
      <c r="LWM52" s="66"/>
      <c r="LWN52" s="66"/>
      <c r="LWO52" s="66"/>
      <c r="LWP52" s="66"/>
      <c r="LWQ52" s="66"/>
      <c r="LWR52" s="66"/>
      <c r="LWS52" s="66"/>
      <c r="LWT52" s="66"/>
      <c r="LWU52" s="66"/>
      <c r="LWV52" s="66"/>
      <c r="LWW52" s="66"/>
      <c r="LWX52" s="66"/>
      <c r="LWY52" s="66"/>
      <c r="LWZ52" s="66"/>
      <c r="LXA52" s="66"/>
      <c r="LXB52" s="66"/>
      <c r="LXC52" s="66"/>
      <c r="LXD52" s="66"/>
      <c r="LXE52" s="66"/>
      <c r="LXF52" s="66"/>
      <c r="LXG52" s="66"/>
      <c r="LXH52" s="66"/>
      <c r="LXI52" s="66"/>
      <c r="LXJ52" s="66"/>
      <c r="LXK52" s="66"/>
      <c r="LXL52" s="66"/>
      <c r="LXM52" s="66"/>
      <c r="LXN52" s="66"/>
      <c r="LXO52" s="66"/>
      <c r="LXP52" s="66"/>
      <c r="LXQ52" s="66"/>
      <c r="LXR52" s="66"/>
      <c r="LXS52" s="66"/>
      <c r="LXT52" s="66"/>
      <c r="LXU52" s="66"/>
      <c r="LXV52" s="66"/>
      <c r="LXW52" s="66"/>
      <c r="LXX52" s="66"/>
      <c r="LXY52" s="66"/>
      <c r="LXZ52" s="66"/>
      <c r="LYA52" s="66"/>
      <c r="LYB52" s="66"/>
      <c r="LYC52" s="66"/>
      <c r="LYD52" s="66"/>
      <c r="LYE52" s="66"/>
      <c r="LYF52" s="66"/>
      <c r="LYG52" s="66"/>
      <c r="LYH52" s="66"/>
      <c r="LYI52" s="66"/>
      <c r="LYJ52" s="66"/>
      <c r="LYK52" s="66"/>
      <c r="LYL52" s="66"/>
      <c r="LYM52" s="66"/>
      <c r="LYN52" s="66"/>
      <c r="LYO52" s="66"/>
      <c r="LYP52" s="66"/>
      <c r="LYQ52" s="66"/>
      <c r="LYR52" s="66"/>
      <c r="LYS52" s="66"/>
      <c r="LYT52" s="66"/>
      <c r="LYU52" s="66"/>
      <c r="LYV52" s="66"/>
      <c r="LYW52" s="66"/>
      <c r="LYX52" s="66"/>
      <c r="LYY52" s="66"/>
      <c r="LYZ52" s="66"/>
      <c r="LZA52" s="66"/>
      <c r="LZB52" s="66"/>
      <c r="LZC52" s="66"/>
      <c r="LZD52" s="66"/>
      <c r="LZE52" s="66"/>
      <c r="LZF52" s="66"/>
      <c r="LZG52" s="66"/>
      <c r="LZH52" s="66"/>
      <c r="LZI52" s="66"/>
      <c r="LZJ52" s="66"/>
      <c r="LZK52" s="66"/>
      <c r="LZL52" s="66"/>
      <c r="LZM52" s="66"/>
      <c r="LZN52" s="66"/>
      <c r="LZO52" s="66"/>
      <c r="LZP52" s="66"/>
      <c r="LZQ52" s="66"/>
      <c r="LZR52" s="66"/>
      <c r="LZS52" s="66"/>
      <c r="LZT52" s="66"/>
      <c r="LZU52" s="66"/>
      <c r="LZV52" s="66"/>
      <c r="LZW52" s="66"/>
      <c r="LZX52" s="66"/>
      <c r="LZY52" s="66"/>
      <c r="LZZ52" s="66"/>
      <c r="MAA52" s="66"/>
      <c r="MAB52" s="66"/>
      <c r="MAC52" s="66"/>
      <c r="MAD52" s="66"/>
      <c r="MAE52" s="66"/>
      <c r="MAF52" s="66"/>
      <c r="MAG52" s="66"/>
      <c r="MAH52" s="66"/>
      <c r="MAI52" s="66"/>
      <c r="MAJ52" s="66"/>
      <c r="MAK52" s="66"/>
      <c r="MAL52" s="66"/>
      <c r="MAM52" s="66"/>
      <c r="MAN52" s="66"/>
      <c r="MAO52" s="66"/>
      <c r="MAP52" s="66"/>
      <c r="MAQ52" s="66"/>
      <c r="MAR52" s="66"/>
      <c r="MAS52" s="66"/>
      <c r="MAT52" s="66"/>
      <c r="MAU52" s="66"/>
      <c r="MAV52" s="66"/>
      <c r="MAW52" s="66"/>
      <c r="MAX52" s="66"/>
      <c r="MAY52" s="66"/>
      <c r="MAZ52" s="66"/>
      <c r="MBA52" s="66"/>
      <c r="MBB52" s="66"/>
      <c r="MBC52" s="66"/>
      <c r="MBD52" s="66"/>
      <c r="MBE52" s="66"/>
      <c r="MBF52" s="66"/>
      <c r="MBG52" s="66"/>
      <c r="MBH52" s="66"/>
      <c r="MBI52" s="66"/>
      <c r="MBJ52" s="66"/>
      <c r="MBK52" s="66"/>
      <c r="MBL52" s="66"/>
      <c r="MBM52" s="66"/>
      <c r="MBN52" s="66"/>
      <c r="MBO52" s="66"/>
      <c r="MBP52" s="66"/>
      <c r="MBQ52" s="66"/>
      <c r="MBR52" s="66"/>
      <c r="MBS52" s="66"/>
      <c r="MBT52" s="66"/>
      <c r="MBU52" s="66"/>
      <c r="MBV52" s="66"/>
      <c r="MBW52" s="66"/>
      <c r="MBX52" s="66"/>
      <c r="MBY52" s="66"/>
      <c r="MBZ52" s="66"/>
      <c r="MCA52" s="66"/>
      <c r="MCB52" s="66"/>
      <c r="MCC52" s="66"/>
      <c r="MCD52" s="66"/>
      <c r="MCE52" s="66"/>
      <c r="MCF52" s="66"/>
      <c r="MCG52" s="66"/>
      <c r="MCH52" s="66"/>
      <c r="MCI52" s="66"/>
      <c r="MCJ52" s="66"/>
      <c r="MCK52" s="66"/>
      <c r="MCL52" s="66"/>
      <c r="MCM52" s="66"/>
      <c r="MCN52" s="66"/>
      <c r="MCO52" s="66"/>
      <c r="MCP52" s="66"/>
      <c r="MCQ52" s="66"/>
      <c r="MCR52" s="66"/>
      <c r="MCS52" s="66"/>
      <c r="MCT52" s="66"/>
      <c r="MCU52" s="66"/>
      <c r="MCV52" s="66"/>
      <c r="MCW52" s="66"/>
      <c r="MCX52" s="66"/>
      <c r="MCY52" s="66"/>
      <c r="MCZ52" s="66"/>
      <c r="MDA52" s="66"/>
      <c r="MDB52" s="66"/>
      <c r="MDC52" s="66"/>
      <c r="MDD52" s="66"/>
      <c r="MDE52" s="66"/>
      <c r="MDF52" s="66"/>
      <c r="MDG52" s="66"/>
      <c r="MDH52" s="66"/>
      <c r="MDI52" s="66"/>
      <c r="MDJ52" s="66"/>
      <c r="MDK52" s="66"/>
      <c r="MDL52" s="66"/>
      <c r="MDM52" s="66"/>
      <c r="MDN52" s="66"/>
      <c r="MDO52" s="66"/>
      <c r="MDP52" s="66"/>
      <c r="MDQ52" s="66"/>
      <c r="MDR52" s="66"/>
      <c r="MDS52" s="66"/>
      <c r="MDT52" s="66"/>
      <c r="MDU52" s="66"/>
      <c r="MDV52" s="66"/>
      <c r="MDW52" s="66"/>
      <c r="MDX52" s="66"/>
      <c r="MDY52" s="66"/>
      <c r="MDZ52" s="66"/>
      <c r="MEA52" s="66"/>
      <c r="MEB52" s="66"/>
      <c r="MEC52" s="66"/>
      <c r="MED52" s="66"/>
      <c r="MEE52" s="66"/>
      <c r="MEF52" s="66"/>
      <c r="MEG52" s="66"/>
      <c r="MEH52" s="66"/>
      <c r="MEI52" s="66"/>
      <c r="MEJ52" s="66"/>
      <c r="MEK52" s="66"/>
      <c r="MEL52" s="66"/>
      <c r="MEM52" s="66"/>
      <c r="MEN52" s="66"/>
      <c r="MEO52" s="66"/>
      <c r="MEP52" s="66"/>
      <c r="MEQ52" s="66"/>
      <c r="MER52" s="66"/>
      <c r="MES52" s="66"/>
      <c r="MET52" s="66"/>
      <c r="MEU52" s="66"/>
      <c r="MEV52" s="66"/>
      <c r="MEW52" s="66"/>
      <c r="MEX52" s="66"/>
      <c r="MEY52" s="66"/>
      <c r="MEZ52" s="66"/>
      <c r="MFA52" s="66"/>
      <c r="MFB52" s="66"/>
      <c r="MFC52" s="66"/>
      <c r="MFD52" s="66"/>
      <c r="MFE52" s="66"/>
      <c r="MFF52" s="66"/>
      <c r="MFG52" s="66"/>
      <c r="MFH52" s="66"/>
      <c r="MFI52" s="66"/>
      <c r="MFJ52" s="66"/>
      <c r="MFK52" s="66"/>
      <c r="MFL52" s="66"/>
      <c r="MFM52" s="66"/>
      <c r="MFN52" s="66"/>
      <c r="MFO52" s="66"/>
      <c r="MFP52" s="66"/>
      <c r="MFQ52" s="66"/>
      <c r="MFR52" s="66"/>
      <c r="MFS52" s="66"/>
      <c r="MFT52" s="66"/>
      <c r="MFU52" s="66"/>
      <c r="MFV52" s="66"/>
      <c r="MFW52" s="66"/>
      <c r="MFX52" s="66"/>
      <c r="MFY52" s="66"/>
      <c r="MFZ52" s="66"/>
      <c r="MGA52" s="66"/>
      <c r="MGB52" s="66"/>
      <c r="MGC52" s="66"/>
      <c r="MGD52" s="66"/>
      <c r="MGE52" s="66"/>
      <c r="MGF52" s="66"/>
      <c r="MGG52" s="66"/>
      <c r="MGH52" s="66"/>
      <c r="MGI52" s="66"/>
      <c r="MGJ52" s="66"/>
      <c r="MGK52" s="66"/>
      <c r="MGL52" s="66"/>
      <c r="MGM52" s="66"/>
      <c r="MGN52" s="66"/>
      <c r="MGO52" s="66"/>
      <c r="MGP52" s="66"/>
      <c r="MGQ52" s="66"/>
      <c r="MGR52" s="66"/>
      <c r="MGS52" s="66"/>
      <c r="MGT52" s="66"/>
      <c r="MGU52" s="66"/>
      <c r="MGV52" s="66"/>
      <c r="MGW52" s="66"/>
      <c r="MGX52" s="66"/>
      <c r="MGY52" s="66"/>
      <c r="MGZ52" s="66"/>
      <c r="MHA52" s="66"/>
      <c r="MHB52" s="66"/>
      <c r="MHC52" s="66"/>
      <c r="MHD52" s="66"/>
      <c r="MHE52" s="66"/>
      <c r="MHF52" s="66"/>
      <c r="MHG52" s="66"/>
      <c r="MHH52" s="66"/>
      <c r="MHI52" s="66"/>
      <c r="MHJ52" s="66"/>
      <c r="MHK52" s="66"/>
      <c r="MHL52" s="66"/>
      <c r="MHM52" s="66"/>
      <c r="MHN52" s="66"/>
      <c r="MHO52" s="66"/>
      <c r="MHP52" s="66"/>
      <c r="MHQ52" s="66"/>
      <c r="MHR52" s="66"/>
      <c r="MHS52" s="66"/>
      <c r="MHT52" s="66"/>
      <c r="MHU52" s="66"/>
      <c r="MHV52" s="66"/>
      <c r="MHW52" s="66"/>
      <c r="MHX52" s="66"/>
      <c r="MHY52" s="66"/>
      <c r="MHZ52" s="66"/>
      <c r="MIA52" s="66"/>
      <c r="MIB52" s="66"/>
      <c r="MIC52" s="66"/>
      <c r="MID52" s="66"/>
      <c r="MIE52" s="66"/>
      <c r="MIF52" s="66"/>
      <c r="MIG52" s="66"/>
      <c r="MIH52" s="66"/>
      <c r="MII52" s="66"/>
      <c r="MIJ52" s="66"/>
      <c r="MIK52" s="66"/>
      <c r="MIL52" s="66"/>
      <c r="MIM52" s="66"/>
      <c r="MIN52" s="66"/>
      <c r="MIO52" s="66"/>
      <c r="MIP52" s="66"/>
      <c r="MIQ52" s="66"/>
      <c r="MIR52" s="66"/>
      <c r="MIS52" s="66"/>
      <c r="MIT52" s="66"/>
      <c r="MIU52" s="66"/>
      <c r="MIV52" s="66"/>
      <c r="MIW52" s="66"/>
      <c r="MIX52" s="66"/>
      <c r="MIY52" s="66"/>
      <c r="MIZ52" s="66"/>
      <c r="MJA52" s="66"/>
      <c r="MJB52" s="66"/>
      <c r="MJC52" s="66"/>
      <c r="MJD52" s="66"/>
      <c r="MJE52" s="66"/>
      <c r="MJF52" s="66"/>
      <c r="MJG52" s="66"/>
      <c r="MJH52" s="66"/>
      <c r="MJI52" s="66"/>
      <c r="MJJ52" s="66"/>
      <c r="MJK52" s="66"/>
      <c r="MJL52" s="66"/>
      <c r="MJM52" s="66"/>
      <c r="MJN52" s="66"/>
      <c r="MJO52" s="66"/>
      <c r="MJP52" s="66"/>
      <c r="MJQ52" s="66"/>
      <c r="MJR52" s="66"/>
      <c r="MJS52" s="66"/>
      <c r="MJT52" s="66"/>
      <c r="MJU52" s="66"/>
      <c r="MJV52" s="66"/>
      <c r="MJW52" s="66"/>
      <c r="MJX52" s="66"/>
      <c r="MJY52" s="66"/>
      <c r="MJZ52" s="66"/>
      <c r="MKA52" s="66"/>
      <c r="MKB52" s="66"/>
      <c r="MKC52" s="66"/>
      <c r="MKD52" s="66"/>
      <c r="MKE52" s="66"/>
      <c r="MKF52" s="66"/>
      <c r="MKG52" s="66"/>
      <c r="MKH52" s="66"/>
      <c r="MKI52" s="66"/>
      <c r="MKJ52" s="66"/>
      <c r="MKK52" s="66"/>
      <c r="MKL52" s="66"/>
      <c r="MKM52" s="66"/>
      <c r="MKN52" s="66"/>
      <c r="MKO52" s="66"/>
      <c r="MKP52" s="66"/>
      <c r="MKQ52" s="66"/>
      <c r="MKR52" s="66"/>
      <c r="MKS52" s="66"/>
      <c r="MKT52" s="66"/>
      <c r="MKU52" s="66"/>
      <c r="MKV52" s="66"/>
      <c r="MKW52" s="66"/>
      <c r="MKX52" s="66"/>
      <c r="MKY52" s="66"/>
      <c r="MKZ52" s="66"/>
      <c r="MLA52" s="66"/>
      <c r="MLB52" s="66"/>
      <c r="MLC52" s="66"/>
      <c r="MLD52" s="66"/>
      <c r="MLE52" s="66"/>
      <c r="MLF52" s="66"/>
      <c r="MLG52" s="66"/>
      <c r="MLH52" s="66"/>
      <c r="MLI52" s="66"/>
      <c r="MLJ52" s="66"/>
      <c r="MLK52" s="66"/>
      <c r="MLL52" s="66"/>
      <c r="MLM52" s="66"/>
      <c r="MLN52" s="66"/>
      <c r="MLO52" s="66"/>
      <c r="MLP52" s="66"/>
      <c r="MLQ52" s="66"/>
      <c r="MLR52" s="66"/>
      <c r="MLS52" s="66"/>
      <c r="MLT52" s="66"/>
      <c r="MLU52" s="66"/>
      <c r="MLV52" s="66"/>
      <c r="MLW52" s="66"/>
      <c r="MLX52" s="66"/>
      <c r="MLY52" s="66"/>
      <c r="MLZ52" s="66"/>
      <c r="MMA52" s="66"/>
      <c r="MMB52" s="66"/>
      <c r="MMC52" s="66"/>
      <c r="MMD52" s="66"/>
      <c r="MME52" s="66"/>
      <c r="MMF52" s="66"/>
      <c r="MMG52" s="66"/>
      <c r="MMH52" s="66"/>
      <c r="MMI52" s="66"/>
      <c r="MMJ52" s="66"/>
      <c r="MMK52" s="66"/>
      <c r="MML52" s="66"/>
      <c r="MMM52" s="66"/>
      <c r="MMN52" s="66"/>
      <c r="MMO52" s="66"/>
      <c r="MMP52" s="66"/>
      <c r="MMQ52" s="66"/>
      <c r="MMR52" s="66"/>
      <c r="MMS52" s="66"/>
      <c r="MMT52" s="66"/>
      <c r="MMU52" s="66"/>
      <c r="MMV52" s="66"/>
      <c r="MMW52" s="66"/>
      <c r="MMX52" s="66"/>
      <c r="MMY52" s="66"/>
      <c r="MMZ52" s="66"/>
      <c r="MNA52" s="66"/>
      <c r="MNB52" s="66"/>
      <c r="MNC52" s="66"/>
      <c r="MND52" s="66"/>
      <c r="MNE52" s="66"/>
      <c r="MNF52" s="66"/>
      <c r="MNG52" s="66"/>
      <c r="MNH52" s="66"/>
      <c r="MNI52" s="66"/>
      <c r="MNJ52" s="66"/>
      <c r="MNK52" s="66"/>
      <c r="MNL52" s="66"/>
      <c r="MNM52" s="66"/>
      <c r="MNN52" s="66"/>
      <c r="MNO52" s="66"/>
      <c r="MNP52" s="66"/>
      <c r="MNQ52" s="66"/>
      <c r="MNR52" s="66"/>
      <c r="MNS52" s="66"/>
      <c r="MNT52" s="66"/>
      <c r="MNU52" s="66"/>
      <c r="MNV52" s="66"/>
      <c r="MNW52" s="66"/>
      <c r="MNX52" s="66"/>
      <c r="MNY52" s="66"/>
      <c r="MNZ52" s="66"/>
      <c r="MOA52" s="66"/>
      <c r="MOB52" s="66"/>
      <c r="MOC52" s="66"/>
      <c r="MOD52" s="66"/>
      <c r="MOE52" s="66"/>
      <c r="MOF52" s="66"/>
      <c r="MOG52" s="66"/>
      <c r="MOH52" s="66"/>
      <c r="MOI52" s="66"/>
      <c r="MOJ52" s="66"/>
      <c r="MOK52" s="66"/>
      <c r="MOL52" s="66"/>
      <c r="MOM52" s="66"/>
      <c r="MON52" s="66"/>
      <c r="MOO52" s="66"/>
      <c r="MOP52" s="66"/>
      <c r="MOQ52" s="66"/>
      <c r="MOR52" s="66"/>
      <c r="MOS52" s="66"/>
      <c r="MOT52" s="66"/>
      <c r="MOU52" s="66"/>
      <c r="MOV52" s="66"/>
      <c r="MOW52" s="66"/>
      <c r="MOX52" s="66"/>
      <c r="MOY52" s="66"/>
      <c r="MOZ52" s="66"/>
      <c r="MPA52" s="66"/>
      <c r="MPB52" s="66"/>
      <c r="MPC52" s="66"/>
      <c r="MPD52" s="66"/>
      <c r="MPE52" s="66"/>
      <c r="MPF52" s="66"/>
      <c r="MPG52" s="66"/>
      <c r="MPH52" s="66"/>
      <c r="MPI52" s="66"/>
      <c r="MPJ52" s="66"/>
      <c r="MPK52" s="66"/>
      <c r="MPL52" s="66"/>
      <c r="MPM52" s="66"/>
      <c r="MPN52" s="66"/>
      <c r="MPO52" s="66"/>
      <c r="MPP52" s="66"/>
      <c r="MPQ52" s="66"/>
      <c r="MPR52" s="66"/>
      <c r="MPS52" s="66"/>
      <c r="MPT52" s="66"/>
      <c r="MPU52" s="66"/>
      <c r="MPV52" s="66"/>
      <c r="MPW52" s="66"/>
      <c r="MPX52" s="66"/>
      <c r="MPY52" s="66"/>
      <c r="MPZ52" s="66"/>
      <c r="MQA52" s="66"/>
      <c r="MQB52" s="66"/>
      <c r="MQC52" s="66"/>
      <c r="MQD52" s="66"/>
      <c r="MQE52" s="66"/>
      <c r="MQF52" s="66"/>
      <c r="MQG52" s="66"/>
      <c r="MQH52" s="66"/>
      <c r="MQI52" s="66"/>
      <c r="MQJ52" s="66"/>
      <c r="MQK52" s="66"/>
      <c r="MQL52" s="66"/>
      <c r="MQM52" s="66"/>
      <c r="MQN52" s="66"/>
      <c r="MQO52" s="66"/>
      <c r="MQP52" s="66"/>
      <c r="MQQ52" s="66"/>
      <c r="MQR52" s="66"/>
      <c r="MQS52" s="66"/>
      <c r="MQT52" s="66"/>
      <c r="MQU52" s="66"/>
      <c r="MQV52" s="66"/>
      <c r="MQW52" s="66"/>
      <c r="MQX52" s="66"/>
      <c r="MQY52" s="66"/>
      <c r="MQZ52" s="66"/>
      <c r="MRA52" s="66"/>
      <c r="MRB52" s="66"/>
      <c r="MRC52" s="66"/>
      <c r="MRD52" s="66"/>
      <c r="MRE52" s="66"/>
      <c r="MRF52" s="66"/>
      <c r="MRG52" s="66"/>
      <c r="MRH52" s="66"/>
      <c r="MRI52" s="66"/>
      <c r="MRJ52" s="66"/>
      <c r="MRK52" s="66"/>
      <c r="MRL52" s="66"/>
      <c r="MRM52" s="66"/>
      <c r="MRN52" s="66"/>
      <c r="MRO52" s="66"/>
      <c r="MRP52" s="66"/>
      <c r="MRQ52" s="66"/>
      <c r="MRR52" s="66"/>
      <c r="MRS52" s="66"/>
      <c r="MRT52" s="66"/>
      <c r="MRU52" s="66"/>
      <c r="MRV52" s="66"/>
      <c r="MRW52" s="66"/>
      <c r="MRX52" s="66"/>
      <c r="MRY52" s="66"/>
      <c r="MRZ52" s="66"/>
      <c r="MSA52" s="66"/>
      <c r="MSB52" s="66"/>
      <c r="MSC52" s="66"/>
      <c r="MSD52" s="66"/>
      <c r="MSE52" s="66"/>
      <c r="MSF52" s="66"/>
      <c r="MSG52" s="66"/>
      <c r="MSH52" s="66"/>
      <c r="MSI52" s="66"/>
      <c r="MSJ52" s="66"/>
      <c r="MSK52" s="66"/>
      <c r="MSL52" s="66"/>
      <c r="MSM52" s="66"/>
      <c r="MSN52" s="66"/>
      <c r="MSO52" s="66"/>
      <c r="MSP52" s="66"/>
      <c r="MSQ52" s="66"/>
      <c r="MSR52" s="66"/>
      <c r="MSS52" s="66"/>
      <c r="MST52" s="66"/>
      <c r="MSU52" s="66"/>
      <c r="MSV52" s="66"/>
      <c r="MSW52" s="66"/>
      <c r="MSX52" s="66"/>
      <c r="MSY52" s="66"/>
      <c r="MSZ52" s="66"/>
      <c r="MTA52" s="66"/>
      <c r="MTB52" s="66"/>
      <c r="MTC52" s="66"/>
      <c r="MTD52" s="66"/>
      <c r="MTE52" s="66"/>
      <c r="MTF52" s="66"/>
      <c r="MTG52" s="66"/>
      <c r="MTH52" s="66"/>
      <c r="MTI52" s="66"/>
      <c r="MTJ52" s="66"/>
      <c r="MTK52" s="66"/>
      <c r="MTL52" s="66"/>
      <c r="MTM52" s="66"/>
      <c r="MTN52" s="66"/>
      <c r="MTO52" s="66"/>
      <c r="MTP52" s="66"/>
      <c r="MTQ52" s="66"/>
      <c r="MTR52" s="66"/>
      <c r="MTS52" s="66"/>
      <c r="MTT52" s="66"/>
      <c r="MTU52" s="66"/>
      <c r="MTV52" s="66"/>
      <c r="MTW52" s="66"/>
      <c r="MTX52" s="66"/>
      <c r="MTY52" s="66"/>
      <c r="MTZ52" s="66"/>
      <c r="MUA52" s="66"/>
      <c r="MUB52" s="66"/>
      <c r="MUC52" s="66"/>
      <c r="MUD52" s="66"/>
      <c r="MUE52" s="66"/>
      <c r="MUF52" s="66"/>
      <c r="MUG52" s="66"/>
      <c r="MUH52" s="66"/>
      <c r="MUI52" s="66"/>
      <c r="MUJ52" s="66"/>
      <c r="MUK52" s="66"/>
      <c r="MUL52" s="66"/>
      <c r="MUM52" s="66"/>
      <c r="MUN52" s="66"/>
      <c r="MUO52" s="66"/>
      <c r="MUP52" s="66"/>
      <c r="MUQ52" s="66"/>
      <c r="MUR52" s="66"/>
      <c r="MUS52" s="66"/>
      <c r="MUT52" s="66"/>
      <c r="MUU52" s="66"/>
      <c r="MUV52" s="66"/>
      <c r="MUW52" s="66"/>
      <c r="MUX52" s="66"/>
      <c r="MUY52" s="66"/>
      <c r="MUZ52" s="66"/>
      <c r="MVA52" s="66"/>
      <c r="MVB52" s="66"/>
      <c r="MVC52" s="66"/>
      <c r="MVD52" s="66"/>
      <c r="MVE52" s="66"/>
      <c r="MVF52" s="66"/>
      <c r="MVG52" s="66"/>
      <c r="MVH52" s="66"/>
      <c r="MVI52" s="66"/>
      <c r="MVJ52" s="66"/>
      <c r="MVK52" s="66"/>
      <c r="MVL52" s="66"/>
      <c r="MVM52" s="66"/>
      <c r="MVN52" s="66"/>
      <c r="MVO52" s="66"/>
      <c r="MVP52" s="66"/>
      <c r="MVQ52" s="66"/>
      <c r="MVR52" s="66"/>
      <c r="MVS52" s="66"/>
      <c r="MVT52" s="66"/>
      <c r="MVU52" s="66"/>
      <c r="MVV52" s="66"/>
      <c r="MVW52" s="66"/>
      <c r="MVX52" s="66"/>
      <c r="MVY52" s="66"/>
      <c r="MVZ52" s="66"/>
      <c r="MWA52" s="66"/>
      <c r="MWB52" s="66"/>
      <c r="MWC52" s="66"/>
      <c r="MWD52" s="66"/>
      <c r="MWE52" s="66"/>
      <c r="MWF52" s="66"/>
      <c r="MWG52" s="66"/>
      <c r="MWH52" s="66"/>
      <c r="MWI52" s="66"/>
      <c r="MWJ52" s="66"/>
      <c r="MWK52" s="66"/>
      <c r="MWL52" s="66"/>
      <c r="MWM52" s="66"/>
      <c r="MWN52" s="66"/>
      <c r="MWO52" s="66"/>
      <c r="MWP52" s="66"/>
      <c r="MWQ52" s="66"/>
      <c r="MWR52" s="66"/>
      <c r="MWS52" s="66"/>
      <c r="MWT52" s="66"/>
      <c r="MWU52" s="66"/>
      <c r="MWV52" s="66"/>
      <c r="MWW52" s="66"/>
      <c r="MWX52" s="66"/>
      <c r="MWY52" s="66"/>
      <c r="MWZ52" s="66"/>
      <c r="MXA52" s="66"/>
      <c r="MXB52" s="66"/>
      <c r="MXC52" s="66"/>
      <c r="MXD52" s="66"/>
      <c r="MXE52" s="66"/>
      <c r="MXF52" s="66"/>
      <c r="MXG52" s="66"/>
      <c r="MXH52" s="66"/>
      <c r="MXI52" s="66"/>
      <c r="MXJ52" s="66"/>
      <c r="MXK52" s="66"/>
      <c r="MXL52" s="66"/>
      <c r="MXM52" s="66"/>
      <c r="MXN52" s="66"/>
      <c r="MXO52" s="66"/>
      <c r="MXP52" s="66"/>
      <c r="MXQ52" s="66"/>
      <c r="MXR52" s="66"/>
      <c r="MXS52" s="66"/>
      <c r="MXT52" s="66"/>
      <c r="MXU52" s="66"/>
      <c r="MXV52" s="66"/>
      <c r="MXW52" s="66"/>
      <c r="MXX52" s="66"/>
      <c r="MXY52" s="66"/>
      <c r="MXZ52" s="66"/>
      <c r="MYA52" s="66"/>
      <c r="MYB52" s="66"/>
      <c r="MYC52" s="66"/>
      <c r="MYD52" s="66"/>
      <c r="MYE52" s="66"/>
      <c r="MYF52" s="66"/>
      <c r="MYG52" s="66"/>
      <c r="MYH52" s="66"/>
      <c r="MYI52" s="66"/>
      <c r="MYJ52" s="66"/>
      <c r="MYK52" s="66"/>
      <c r="MYL52" s="66"/>
      <c r="MYM52" s="66"/>
      <c r="MYN52" s="66"/>
      <c r="MYO52" s="66"/>
      <c r="MYP52" s="66"/>
      <c r="MYQ52" s="66"/>
      <c r="MYR52" s="66"/>
      <c r="MYS52" s="66"/>
      <c r="MYT52" s="66"/>
      <c r="MYU52" s="66"/>
      <c r="MYV52" s="66"/>
      <c r="MYW52" s="66"/>
      <c r="MYX52" s="66"/>
      <c r="MYY52" s="66"/>
      <c r="MYZ52" s="66"/>
      <c r="MZA52" s="66"/>
      <c r="MZB52" s="66"/>
      <c r="MZC52" s="66"/>
      <c r="MZD52" s="66"/>
      <c r="MZE52" s="66"/>
      <c r="MZF52" s="66"/>
      <c r="MZG52" s="66"/>
      <c r="MZH52" s="66"/>
      <c r="MZI52" s="66"/>
      <c r="MZJ52" s="66"/>
      <c r="MZK52" s="66"/>
      <c r="MZL52" s="66"/>
      <c r="MZM52" s="66"/>
      <c r="MZN52" s="66"/>
      <c r="MZO52" s="66"/>
      <c r="MZP52" s="66"/>
      <c r="MZQ52" s="66"/>
      <c r="MZR52" s="66"/>
      <c r="MZS52" s="66"/>
      <c r="MZT52" s="66"/>
      <c r="MZU52" s="66"/>
      <c r="MZV52" s="66"/>
      <c r="MZW52" s="66"/>
      <c r="MZX52" s="66"/>
      <c r="MZY52" s="66"/>
      <c r="MZZ52" s="66"/>
      <c r="NAA52" s="66"/>
      <c r="NAB52" s="66"/>
      <c r="NAC52" s="66"/>
      <c r="NAD52" s="66"/>
      <c r="NAE52" s="66"/>
      <c r="NAF52" s="66"/>
      <c r="NAG52" s="66"/>
      <c r="NAH52" s="66"/>
      <c r="NAI52" s="66"/>
      <c r="NAJ52" s="66"/>
      <c r="NAK52" s="66"/>
      <c r="NAL52" s="66"/>
      <c r="NAM52" s="66"/>
      <c r="NAN52" s="66"/>
      <c r="NAO52" s="66"/>
      <c r="NAP52" s="66"/>
      <c r="NAQ52" s="66"/>
      <c r="NAR52" s="66"/>
      <c r="NAS52" s="66"/>
      <c r="NAT52" s="66"/>
      <c r="NAU52" s="66"/>
      <c r="NAV52" s="66"/>
      <c r="NAW52" s="66"/>
      <c r="NAX52" s="66"/>
      <c r="NAY52" s="66"/>
      <c r="NAZ52" s="66"/>
      <c r="NBA52" s="66"/>
      <c r="NBB52" s="66"/>
      <c r="NBC52" s="66"/>
      <c r="NBD52" s="66"/>
      <c r="NBE52" s="66"/>
      <c r="NBF52" s="66"/>
      <c r="NBG52" s="66"/>
      <c r="NBH52" s="66"/>
      <c r="NBI52" s="66"/>
      <c r="NBJ52" s="66"/>
      <c r="NBK52" s="66"/>
      <c r="NBL52" s="66"/>
      <c r="NBM52" s="66"/>
      <c r="NBN52" s="66"/>
      <c r="NBO52" s="66"/>
      <c r="NBP52" s="66"/>
      <c r="NBQ52" s="66"/>
      <c r="NBR52" s="66"/>
      <c r="NBS52" s="66"/>
      <c r="NBT52" s="66"/>
      <c r="NBU52" s="66"/>
      <c r="NBV52" s="66"/>
      <c r="NBW52" s="66"/>
      <c r="NBX52" s="66"/>
      <c r="NBY52" s="66"/>
      <c r="NBZ52" s="66"/>
      <c r="NCA52" s="66"/>
      <c r="NCB52" s="66"/>
      <c r="NCC52" s="66"/>
      <c r="NCD52" s="66"/>
      <c r="NCE52" s="66"/>
      <c r="NCF52" s="66"/>
      <c r="NCG52" s="66"/>
      <c r="NCH52" s="66"/>
      <c r="NCI52" s="66"/>
      <c r="NCJ52" s="66"/>
      <c r="NCK52" s="66"/>
      <c r="NCL52" s="66"/>
      <c r="NCM52" s="66"/>
      <c r="NCN52" s="66"/>
      <c r="NCO52" s="66"/>
      <c r="NCP52" s="66"/>
      <c r="NCQ52" s="66"/>
      <c r="NCR52" s="66"/>
      <c r="NCS52" s="66"/>
      <c r="NCT52" s="66"/>
      <c r="NCU52" s="66"/>
      <c r="NCV52" s="66"/>
      <c r="NCW52" s="66"/>
      <c r="NCX52" s="66"/>
      <c r="NCY52" s="66"/>
      <c r="NCZ52" s="66"/>
      <c r="NDA52" s="66"/>
      <c r="NDB52" s="66"/>
      <c r="NDC52" s="66"/>
      <c r="NDD52" s="66"/>
      <c r="NDE52" s="66"/>
      <c r="NDF52" s="66"/>
      <c r="NDG52" s="66"/>
      <c r="NDH52" s="66"/>
      <c r="NDI52" s="66"/>
      <c r="NDJ52" s="66"/>
      <c r="NDK52" s="66"/>
      <c r="NDL52" s="66"/>
      <c r="NDM52" s="66"/>
      <c r="NDN52" s="66"/>
      <c r="NDO52" s="66"/>
      <c r="NDP52" s="66"/>
      <c r="NDQ52" s="66"/>
      <c r="NDR52" s="66"/>
      <c r="NDS52" s="66"/>
      <c r="NDT52" s="66"/>
      <c r="NDU52" s="66"/>
      <c r="NDV52" s="66"/>
      <c r="NDW52" s="66"/>
      <c r="NDX52" s="66"/>
      <c r="NDY52" s="66"/>
      <c r="NDZ52" s="66"/>
      <c r="NEA52" s="66"/>
      <c r="NEB52" s="66"/>
      <c r="NEC52" s="66"/>
      <c r="NED52" s="66"/>
      <c r="NEE52" s="66"/>
      <c r="NEF52" s="66"/>
      <c r="NEG52" s="66"/>
      <c r="NEH52" s="66"/>
      <c r="NEI52" s="66"/>
      <c r="NEJ52" s="66"/>
      <c r="NEK52" s="66"/>
      <c r="NEL52" s="66"/>
      <c r="NEM52" s="66"/>
      <c r="NEN52" s="66"/>
      <c r="NEO52" s="66"/>
      <c r="NEP52" s="66"/>
      <c r="NEQ52" s="66"/>
      <c r="NER52" s="66"/>
      <c r="NES52" s="66"/>
      <c r="NET52" s="66"/>
      <c r="NEU52" s="66"/>
      <c r="NEV52" s="66"/>
      <c r="NEW52" s="66"/>
      <c r="NEX52" s="66"/>
      <c r="NEY52" s="66"/>
      <c r="NEZ52" s="66"/>
      <c r="NFA52" s="66"/>
      <c r="NFB52" s="66"/>
      <c r="NFC52" s="66"/>
      <c r="NFD52" s="66"/>
      <c r="NFE52" s="66"/>
      <c r="NFF52" s="66"/>
      <c r="NFG52" s="66"/>
      <c r="NFH52" s="66"/>
      <c r="NFI52" s="66"/>
      <c r="NFJ52" s="66"/>
      <c r="NFK52" s="66"/>
      <c r="NFL52" s="66"/>
      <c r="NFM52" s="66"/>
      <c r="NFN52" s="66"/>
      <c r="NFO52" s="66"/>
      <c r="NFP52" s="66"/>
      <c r="NFQ52" s="66"/>
      <c r="NFR52" s="66"/>
      <c r="NFS52" s="66"/>
      <c r="NFT52" s="66"/>
      <c r="NFU52" s="66"/>
      <c r="NFV52" s="66"/>
      <c r="NFW52" s="66"/>
      <c r="NFX52" s="66"/>
      <c r="NFY52" s="66"/>
      <c r="NFZ52" s="66"/>
      <c r="NGA52" s="66"/>
      <c r="NGB52" s="66"/>
      <c r="NGC52" s="66"/>
      <c r="NGD52" s="66"/>
      <c r="NGE52" s="66"/>
      <c r="NGF52" s="66"/>
      <c r="NGG52" s="66"/>
      <c r="NGH52" s="66"/>
      <c r="NGI52" s="66"/>
      <c r="NGJ52" s="66"/>
      <c r="NGK52" s="66"/>
      <c r="NGL52" s="66"/>
      <c r="NGM52" s="66"/>
      <c r="NGN52" s="66"/>
      <c r="NGO52" s="66"/>
      <c r="NGP52" s="66"/>
      <c r="NGQ52" s="66"/>
      <c r="NGR52" s="66"/>
      <c r="NGS52" s="66"/>
      <c r="NGT52" s="66"/>
      <c r="NGU52" s="66"/>
      <c r="NGV52" s="66"/>
      <c r="NGW52" s="66"/>
      <c r="NGX52" s="66"/>
      <c r="NGY52" s="66"/>
      <c r="NGZ52" s="66"/>
      <c r="NHA52" s="66"/>
      <c r="NHB52" s="66"/>
      <c r="NHC52" s="66"/>
      <c r="NHD52" s="66"/>
      <c r="NHE52" s="66"/>
      <c r="NHF52" s="66"/>
      <c r="NHG52" s="66"/>
      <c r="NHH52" s="66"/>
      <c r="NHI52" s="66"/>
      <c r="NHJ52" s="66"/>
      <c r="NHK52" s="66"/>
      <c r="NHL52" s="66"/>
      <c r="NHM52" s="66"/>
      <c r="NHN52" s="66"/>
      <c r="NHO52" s="66"/>
      <c r="NHP52" s="66"/>
      <c r="NHQ52" s="66"/>
      <c r="NHR52" s="66"/>
      <c r="NHS52" s="66"/>
      <c r="NHT52" s="66"/>
      <c r="NHU52" s="66"/>
      <c r="NHV52" s="66"/>
      <c r="NHW52" s="66"/>
      <c r="NHX52" s="66"/>
      <c r="NHY52" s="66"/>
      <c r="NHZ52" s="66"/>
      <c r="NIA52" s="66"/>
      <c r="NIB52" s="66"/>
      <c r="NIC52" s="66"/>
      <c r="NID52" s="66"/>
      <c r="NIE52" s="66"/>
      <c r="NIF52" s="66"/>
      <c r="NIG52" s="66"/>
      <c r="NIH52" s="66"/>
      <c r="NII52" s="66"/>
      <c r="NIJ52" s="66"/>
      <c r="NIK52" s="66"/>
      <c r="NIL52" s="66"/>
      <c r="NIM52" s="66"/>
      <c r="NIN52" s="66"/>
      <c r="NIO52" s="66"/>
      <c r="NIP52" s="66"/>
      <c r="NIQ52" s="66"/>
      <c r="NIR52" s="66"/>
      <c r="NIS52" s="66"/>
      <c r="NIT52" s="66"/>
      <c r="NIU52" s="66"/>
      <c r="NIV52" s="66"/>
      <c r="NIW52" s="66"/>
      <c r="NIX52" s="66"/>
      <c r="NIY52" s="66"/>
      <c r="NIZ52" s="66"/>
      <c r="NJA52" s="66"/>
      <c r="NJB52" s="66"/>
      <c r="NJC52" s="66"/>
      <c r="NJD52" s="66"/>
      <c r="NJE52" s="66"/>
      <c r="NJF52" s="66"/>
      <c r="NJG52" s="66"/>
      <c r="NJH52" s="66"/>
      <c r="NJI52" s="66"/>
      <c r="NJJ52" s="66"/>
      <c r="NJK52" s="66"/>
      <c r="NJL52" s="66"/>
      <c r="NJM52" s="66"/>
      <c r="NJN52" s="66"/>
      <c r="NJO52" s="66"/>
      <c r="NJP52" s="66"/>
      <c r="NJQ52" s="66"/>
      <c r="NJR52" s="66"/>
      <c r="NJS52" s="66"/>
      <c r="NJT52" s="66"/>
      <c r="NJU52" s="66"/>
      <c r="NJV52" s="66"/>
      <c r="NJW52" s="66"/>
      <c r="NJX52" s="66"/>
      <c r="NJY52" s="66"/>
      <c r="NJZ52" s="66"/>
      <c r="NKA52" s="66"/>
      <c r="NKB52" s="66"/>
      <c r="NKC52" s="66"/>
      <c r="NKD52" s="66"/>
      <c r="NKE52" s="66"/>
      <c r="NKF52" s="66"/>
      <c r="NKG52" s="66"/>
      <c r="NKH52" s="66"/>
      <c r="NKI52" s="66"/>
      <c r="NKJ52" s="66"/>
      <c r="NKK52" s="66"/>
      <c r="NKL52" s="66"/>
      <c r="NKM52" s="66"/>
      <c r="NKN52" s="66"/>
      <c r="NKO52" s="66"/>
      <c r="NKP52" s="66"/>
      <c r="NKQ52" s="66"/>
      <c r="NKR52" s="66"/>
      <c r="NKS52" s="66"/>
      <c r="NKT52" s="66"/>
      <c r="NKU52" s="66"/>
      <c r="NKV52" s="66"/>
      <c r="NKW52" s="66"/>
      <c r="NKX52" s="66"/>
      <c r="NKY52" s="66"/>
      <c r="NKZ52" s="66"/>
      <c r="NLA52" s="66"/>
      <c r="NLB52" s="66"/>
      <c r="NLC52" s="66"/>
      <c r="NLD52" s="66"/>
      <c r="NLE52" s="66"/>
      <c r="NLF52" s="66"/>
      <c r="NLG52" s="66"/>
      <c r="NLH52" s="66"/>
      <c r="NLI52" s="66"/>
      <c r="NLJ52" s="66"/>
      <c r="NLK52" s="66"/>
      <c r="NLL52" s="66"/>
      <c r="NLM52" s="66"/>
      <c r="NLN52" s="66"/>
      <c r="NLO52" s="66"/>
      <c r="NLP52" s="66"/>
      <c r="NLQ52" s="66"/>
      <c r="NLR52" s="66"/>
      <c r="NLS52" s="66"/>
      <c r="NLT52" s="66"/>
      <c r="NLU52" s="66"/>
      <c r="NLV52" s="66"/>
      <c r="NLW52" s="66"/>
      <c r="NLX52" s="66"/>
      <c r="NLY52" s="66"/>
      <c r="NLZ52" s="66"/>
      <c r="NMA52" s="66"/>
      <c r="NMB52" s="66"/>
      <c r="NMC52" s="66"/>
      <c r="NMD52" s="66"/>
      <c r="NME52" s="66"/>
      <c r="NMF52" s="66"/>
      <c r="NMG52" s="66"/>
      <c r="NMH52" s="66"/>
      <c r="NMI52" s="66"/>
      <c r="NMJ52" s="66"/>
      <c r="NMK52" s="66"/>
      <c r="NML52" s="66"/>
      <c r="NMM52" s="66"/>
      <c r="NMN52" s="66"/>
      <c r="NMO52" s="66"/>
      <c r="NMP52" s="66"/>
      <c r="NMQ52" s="66"/>
      <c r="NMR52" s="66"/>
      <c r="NMS52" s="66"/>
      <c r="NMT52" s="66"/>
      <c r="NMU52" s="66"/>
      <c r="NMV52" s="66"/>
      <c r="NMW52" s="66"/>
      <c r="NMX52" s="66"/>
      <c r="NMY52" s="66"/>
      <c r="NMZ52" s="66"/>
      <c r="NNA52" s="66"/>
      <c r="NNB52" s="66"/>
      <c r="NNC52" s="66"/>
      <c r="NND52" s="66"/>
      <c r="NNE52" s="66"/>
      <c r="NNF52" s="66"/>
      <c r="NNG52" s="66"/>
      <c r="NNH52" s="66"/>
      <c r="NNI52" s="66"/>
      <c r="NNJ52" s="66"/>
      <c r="NNK52" s="66"/>
      <c r="NNL52" s="66"/>
      <c r="NNM52" s="66"/>
      <c r="NNN52" s="66"/>
      <c r="NNO52" s="66"/>
      <c r="NNP52" s="66"/>
      <c r="NNQ52" s="66"/>
      <c r="NNR52" s="66"/>
      <c r="NNS52" s="66"/>
      <c r="NNT52" s="66"/>
      <c r="NNU52" s="66"/>
      <c r="NNV52" s="66"/>
      <c r="NNW52" s="66"/>
      <c r="NNX52" s="66"/>
      <c r="NNY52" s="66"/>
      <c r="NNZ52" s="66"/>
      <c r="NOA52" s="66"/>
      <c r="NOB52" s="66"/>
      <c r="NOC52" s="66"/>
      <c r="NOD52" s="66"/>
      <c r="NOE52" s="66"/>
      <c r="NOF52" s="66"/>
      <c r="NOG52" s="66"/>
      <c r="NOH52" s="66"/>
      <c r="NOI52" s="66"/>
      <c r="NOJ52" s="66"/>
      <c r="NOK52" s="66"/>
      <c r="NOL52" s="66"/>
      <c r="NOM52" s="66"/>
      <c r="NON52" s="66"/>
      <c r="NOO52" s="66"/>
      <c r="NOP52" s="66"/>
      <c r="NOQ52" s="66"/>
      <c r="NOR52" s="66"/>
      <c r="NOS52" s="66"/>
      <c r="NOT52" s="66"/>
      <c r="NOU52" s="66"/>
      <c r="NOV52" s="66"/>
      <c r="NOW52" s="66"/>
      <c r="NOX52" s="66"/>
      <c r="NOY52" s="66"/>
      <c r="NOZ52" s="66"/>
      <c r="NPA52" s="66"/>
      <c r="NPB52" s="66"/>
      <c r="NPC52" s="66"/>
      <c r="NPD52" s="66"/>
      <c r="NPE52" s="66"/>
      <c r="NPF52" s="66"/>
      <c r="NPG52" s="66"/>
      <c r="NPH52" s="66"/>
      <c r="NPI52" s="66"/>
      <c r="NPJ52" s="66"/>
      <c r="NPK52" s="66"/>
      <c r="NPL52" s="66"/>
      <c r="NPM52" s="66"/>
      <c r="NPN52" s="66"/>
      <c r="NPO52" s="66"/>
      <c r="NPP52" s="66"/>
      <c r="NPQ52" s="66"/>
      <c r="NPR52" s="66"/>
      <c r="NPS52" s="66"/>
      <c r="NPT52" s="66"/>
      <c r="NPU52" s="66"/>
      <c r="NPV52" s="66"/>
      <c r="NPW52" s="66"/>
      <c r="NPX52" s="66"/>
      <c r="NPY52" s="66"/>
      <c r="NPZ52" s="66"/>
      <c r="NQA52" s="66"/>
      <c r="NQB52" s="66"/>
      <c r="NQC52" s="66"/>
      <c r="NQD52" s="66"/>
      <c r="NQE52" s="66"/>
      <c r="NQF52" s="66"/>
      <c r="NQG52" s="66"/>
      <c r="NQH52" s="66"/>
      <c r="NQI52" s="66"/>
      <c r="NQJ52" s="66"/>
      <c r="NQK52" s="66"/>
      <c r="NQL52" s="66"/>
      <c r="NQM52" s="66"/>
      <c r="NQN52" s="66"/>
      <c r="NQO52" s="66"/>
      <c r="NQP52" s="66"/>
      <c r="NQQ52" s="66"/>
      <c r="NQR52" s="66"/>
      <c r="NQS52" s="66"/>
      <c r="NQT52" s="66"/>
      <c r="NQU52" s="66"/>
      <c r="NQV52" s="66"/>
      <c r="NQW52" s="66"/>
      <c r="NQX52" s="66"/>
      <c r="NQY52" s="66"/>
      <c r="NQZ52" s="66"/>
      <c r="NRA52" s="66"/>
      <c r="NRB52" s="66"/>
      <c r="NRC52" s="66"/>
      <c r="NRD52" s="66"/>
      <c r="NRE52" s="66"/>
      <c r="NRF52" s="66"/>
      <c r="NRG52" s="66"/>
      <c r="NRH52" s="66"/>
      <c r="NRI52" s="66"/>
      <c r="NRJ52" s="66"/>
      <c r="NRK52" s="66"/>
      <c r="NRL52" s="66"/>
      <c r="NRM52" s="66"/>
      <c r="NRN52" s="66"/>
      <c r="NRO52" s="66"/>
      <c r="NRP52" s="66"/>
      <c r="NRQ52" s="66"/>
      <c r="NRR52" s="66"/>
      <c r="NRS52" s="66"/>
      <c r="NRT52" s="66"/>
      <c r="NRU52" s="66"/>
      <c r="NRV52" s="66"/>
      <c r="NRW52" s="66"/>
      <c r="NRX52" s="66"/>
      <c r="NRY52" s="66"/>
      <c r="NRZ52" s="66"/>
      <c r="NSA52" s="66"/>
      <c r="NSB52" s="66"/>
      <c r="NSC52" s="66"/>
      <c r="NSD52" s="66"/>
      <c r="NSE52" s="66"/>
      <c r="NSF52" s="66"/>
      <c r="NSG52" s="66"/>
      <c r="NSH52" s="66"/>
      <c r="NSI52" s="66"/>
      <c r="NSJ52" s="66"/>
      <c r="NSK52" s="66"/>
      <c r="NSL52" s="66"/>
      <c r="NSM52" s="66"/>
      <c r="NSN52" s="66"/>
      <c r="NSO52" s="66"/>
      <c r="NSP52" s="66"/>
      <c r="NSQ52" s="66"/>
      <c r="NSR52" s="66"/>
      <c r="NSS52" s="66"/>
      <c r="NST52" s="66"/>
      <c r="NSU52" s="66"/>
      <c r="NSV52" s="66"/>
      <c r="NSW52" s="66"/>
      <c r="NSX52" s="66"/>
      <c r="NSY52" s="66"/>
      <c r="NSZ52" s="66"/>
      <c r="NTA52" s="66"/>
      <c r="NTB52" s="66"/>
      <c r="NTC52" s="66"/>
      <c r="NTD52" s="66"/>
      <c r="NTE52" s="66"/>
      <c r="NTF52" s="66"/>
      <c r="NTG52" s="66"/>
      <c r="NTH52" s="66"/>
      <c r="NTI52" s="66"/>
      <c r="NTJ52" s="66"/>
      <c r="NTK52" s="66"/>
      <c r="NTL52" s="66"/>
      <c r="NTM52" s="66"/>
      <c r="NTN52" s="66"/>
      <c r="NTO52" s="66"/>
      <c r="NTP52" s="66"/>
      <c r="NTQ52" s="66"/>
      <c r="NTR52" s="66"/>
      <c r="NTS52" s="66"/>
      <c r="NTT52" s="66"/>
      <c r="NTU52" s="66"/>
      <c r="NTV52" s="66"/>
      <c r="NTW52" s="66"/>
      <c r="NTX52" s="66"/>
      <c r="NTY52" s="66"/>
      <c r="NTZ52" s="66"/>
      <c r="NUA52" s="66"/>
      <c r="NUB52" s="66"/>
      <c r="NUC52" s="66"/>
      <c r="NUD52" s="66"/>
      <c r="NUE52" s="66"/>
      <c r="NUF52" s="66"/>
      <c r="NUG52" s="66"/>
      <c r="NUH52" s="66"/>
      <c r="NUI52" s="66"/>
      <c r="NUJ52" s="66"/>
      <c r="NUK52" s="66"/>
      <c r="NUL52" s="66"/>
      <c r="NUM52" s="66"/>
      <c r="NUN52" s="66"/>
      <c r="NUO52" s="66"/>
      <c r="NUP52" s="66"/>
      <c r="NUQ52" s="66"/>
      <c r="NUR52" s="66"/>
      <c r="NUS52" s="66"/>
      <c r="NUT52" s="66"/>
      <c r="NUU52" s="66"/>
      <c r="NUV52" s="66"/>
      <c r="NUW52" s="66"/>
      <c r="NUX52" s="66"/>
      <c r="NUY52" s="66"/>
      <c r="NUZ52" s="66"/>
      <c r="NVA52" s="66"/>
      <c r="NVB52" s="66"/>
      <c r="NVC52" s="66"/>
      <c r="NVD52" s="66"/>
      <c r="NVE52" s="66"/>
      <c r="NVF52" s="66"/>
      <c r="NVG52" s="66"/>
      <c r="NVH52" s="66"/>
      <c r="NVI52" s="66"/>
      <c r="NVJ52" s="66"/>
      <c r="NVK52" s="66"/>
      <c r="NVL52" s="66"/>
      <c r="NVM52" s="66"/>
      <c r="NVN52" s="66"/>
      <c r="NVO52" s="66"/>
      <c r="NVP52" s="66"/>
      <c r="NVQ52" s="66"/>
      <c r="NVR52" s="66"/>
      <c r="NVS52" s="66"/>
      <c r="NVT52" s="66"/>
      <c r="NVU52" s="66"/>
      <c r="NVV52" s="66"/>
      <c r="NVW52" s="66"/>
      <c r="NVX52" s="66"/>
      <c r="NVY52" s="66"/>
      <c r="NVZ52" s="66"/>
      <c r="NWA52" s="66"/>
      <c r="NWB52" s="66"/>
      <c r="NWC52" s="66"/>
      <c r="NWD52" s="66"/>
      <c r="NWE52" s="66"/>
      <c r="NWF52" s="66"/>
      <c r="NWG52" s="66"/>
      <c r="NWH52" s="66"/>
      <c r="NWI52" s="66"/>
      <c r="NWJ52" s="66"/>
      <c r="NWK52" s="66"/>
      <c r="NWL52" s="66"/>
      <c r="NWM52" s="66"/>
      <c r="NWN52" s="66"/>
      <c r="NWO52" s="66"/>
      <c r="NWP52" s="66"/>
      <c r="NWQ52" s="66"/>
      <c r="NWR52" s="66"/>
      <c r="NWS52" s="66"/>
      <c r="NWT52" s="66"/>
      <c r="NWU52" s="66"/>
      <c r="NWV52" s="66"/>
      <c r="NWW52" s="66"/>
      <c r="NWX52" s="66"/>
      <c r="NWY52" s="66"/>
      <c r="NWZ52" s="66"/>
      <c r="NXA52" s="66"/>
      <c r="NXB52" s="66"/>
      <c r="NXC52" s="66"/>
      <c r="NXD52" s="66"/>
      <c r="NXE52" s="66"/>
      <c r="NXF52" s="66"/>
      <c r="NXG52" s="66"/>
      <c r="NXH52" s="66"/>
      <c r="NXI52" s="66"/>
      <c r="NXJ52" s="66"/>
      <c r="NXK52" s="66"/>
      <c r="NXL52" s="66"/>
      <c r="NXM52" s="66"/>
      <c r="NXN52" s="66"/>
      <c r="NXO52" s="66"/>
      <c r="NXP52" s="66"/>
      <c r="NXQ52" s="66"/>
      <c r="NXR52" s="66"/>
      <c r="NXS52" s="66"/>
      <c r="NXT52" s="66"/>
      <c r="NXU52" s="66"/>
      <c r="NXV52" s="66"/>
      <c r="NXW52" s="66"/>
      <c r="NXX52" s="66"/>
      <c r="NXY52" s="66"/>
      <c r="NXZ52" s="66"/>
      <c r="NYA52" s="66"/>
      <c r="NYB52" s="66"/>
      <c r="NYC52" s="66"/>
      <c r="NYD52" s="66"/>
      <c r="NYE52" s="66"/>
      <c r="NYF52" s="66"/>
      <c r="NYG52" s="66"/>
      <c r="NYH52" s="66"/>
      <c r="NYI52" s="66"/>
      <c r="NYJ52" s="66"/>
      <c r="NYK52" s="66"/>
      <c r="NYL52" s="66"/>
      <c r="NYM52" s="66"/>
      <c r="NYN52" s="66"/>
      <c r="NYO52" s="66"/>
      <c r="NYP52" s="66"/>
      <c r="NYQ52" s="66"/>
      <c r="NYR52" s="66"/>
      <c r="NYS52" s="66"/>
      <c r="NYT52" s="66"/>
      <c r="NYU52" s="66"/>
      <c r="NYV52" s="66"/>
      <c r="NYW52" s="66"/>
      <c r="NYX52" s="66"/>
      <c r="NYY52" s="66"/>
      <c r="NYZ52" s="66"/>
      <c r="NZA52" s="66"/>
      <c r="NZB52" s="66"/>
      <c r="NZC52" s="66"/>
      <c r="NZD52" s="66"/>
      <c r="NZE52" s="66"/>
      <c r="NZF52" s="66"/>
      <c r="NZG52" s="66"/>
      <c r="NZH52" s="66"/>
      <c r="NZI52" s="66"/>
      <c r="NZJ52" s="66"/>
      <c r="NZK52" s="66"/>
      <c r="NZL52" s="66"/>
      <c r="NZM52" s="66"/>
      <c r="NZN52" s="66"/>
      <c r="NZO52" s="66"/>
      <c r="NZP52" s="66"/>
      <c r="NZQ52" s="66"/>
      <c r="NZR52" s="66"/>
      <c r="NZS52" s="66"/>
      <c r="NZT52" s="66"/>
      <c r="NZU52" s="66"/>
      <c r="NZV52" s="66"/>
      <c r="NZW52" s="66"/>
      <c r="NZX52" s="66"/>
      <c r="NZY52" s="66"/>
      <c r="NZZ52" s="66"/>
      <c r="OAA52" s="66"/>
      <c r="OAB52" s="66"/>
      <c r="OAC52" s="66"/>
      <c r="OAD52" s="66"/>
      <c r="OAE52" s="66"/>
      <c r="OAF52" s="66"/>
      <c r="OAG52" s="66"/>
      <c r="OAH52" s="66"/>
      <c r="OAI52" s="66"/>
      <c r="OAJ52" s="66"/>
      <c r="OAK52" s="66"/>
      <c r="OAL52" s="66"/>
      <c r="OAM52" s="66"/>
      <c r="OAN52" s="66"/>
      <c r="OAO52" s="66"/>
      <c r="OAP52" s="66"/>
      <c r="OAQ52" s="66"/>
      <c r="OAR52" s="66"/>
      <c r="OAS52" s="66"/>
      <c r="OAT52" s="66"/>
      <c r="OAU52" s="66"/>
      <c r="OAV52" s="66"/>
      <c r="OAW52" s="66"/>
      <c r="OAX52" s="66"/>
      <c r="OAY52" s="66"/>
      <c r="OAZ52" s="66"/>
      <c r="OBA52" s="66"/>
      <c r="OBB52" s="66"/>
      <c r="OBC52" s="66"/>
      <c r="OBD52" s="66"/>
      <c r="OBE52" s="66"/>
      <c r="OBF52" s="66"/>
      <c r="OBG52" s="66"/>
      <c r="OBH52" s="66"/>
      <c r="OBI52" s="66"/>
      <c r="OBJ52" s="66"/>
      <c r="OBK52" s="66"/>
      <c r="OBL52" s="66"/>
      <c r="OBM52" s="66"/>
      <c r="OBN52" s="66"/>
      <c r="OBO52" s="66"/>
      <c r="OBP52" s="66"/>
      <c r="OBQ52" s="66"/>
      <c r="OBR52" s="66"/>
      <c r="OBS52" s="66"/>
      <c r="OBT52" s="66"/>
      <c r="OBU52" s="66"/>
      <c r="OBV52" s="66"/>
      <c r="OBW52" s="66"/>
      <c r="OBX52" s="66"/>
      <c r="OBY52" s="66"/>
      <c r="OBZ52" s="66"/>
      <c r="OCA52" s="66"/>
      <c r="OCB52" s="66"/>
      <c r="OCC52" s="66"/>
      <c r="OCD52" s="66"/>
      <c r="OCE52" s="66"/>
      <c r="OCF52" s="66"/>
      <c r="OCG52" s="66"/>
      <c r="OCH52" s="66"/>
      <c r="OCI52" s="66"/>
      <c r="OCJ52" s="66"/>
      <c r="OCK52" s="66"/>
      <c r="OCL52" s="66"/>
      <c r="OCM52" s="66"/>
      <c r="OCN52" s="66"/>
      <c r="OCO52" s="66"/>
      <c r="OCP52" s="66"/>
      <c r="OCQ52" s="66"/>
      <c r="OCR52" s="66"/>
      <c r="OCS52" s="66"/>
      <c r="OCT52" s="66"/>
      <c r="OCU52" s="66"/>
      <c r="OCV52" s="66"/>
      <c r="OCW52" s="66"/>
      <c r="OCX52" s="66"/>
      <c r="OCY52" s="66"/>
      <c r="OCZ52" s="66"/>
      <c r="ODA52" s="66"/>
      <c r="ODB52" s="66"/>
      <c r="ODC52" s="66"/>
      <c r="ODD52" s="66"/>
      <c r="ODE52" s="66"/>
      <c r="ODF52" s="66"/>
      <c r="ODG52" s="66"/>
      <c r="ODH52" s="66"/>
      <c r="ODI52" s="66"/>
      <c r="ODJ52" s="66"/>
      <c r="ODK52" s="66"/>
      <c r="ODL52" s="66"/>
      <c r="ODM52" s="66"/>
      <c r="ODN52" s="66"/>
      <c r="ODO52" s="66"/>
      <c r="ODP52" s="66"/>
      <c r="ODQ52" s="66"/>
      <c r="ODR52" s="66"/>
      <c r="ODS52" s="66"/>
      <c r="ODT52" s="66"/>
      <c r="ODU52" s="66"/>
      <c r="ODV52" s="66"/>
      <c r="ODW52" s="66"/>
      <c r="ODX52" s="66"/>
      <c r="ODY52" s="66"/>
      <c r="ODZ52" s="66"/>
      <c r="OEA52" s="66"/>
      <c r="OEB52" s="66"/>
      <c r="OEC52" s="66"/>
      <c r="OED52" s="66"/>
      <c r="OEE52" s="66"/>
      <c r="OEF52" s="66"/>
      <c r="OEG52" s="66"/>
      <c r="OEH52" s="66"/>
      <c r="OEI52" s="66"/>
      <c r="OEJ52" s="66"/>
      <c r="OEK52" s="66"/>
      <c r="OEL52" s="66"/>
      <c r="OEM52" s="66"/>
      <c r="OEN52" s="66"/>
      <c r="OEO52" s="66"/>
      <c r="OEP52" s="66"/>
      <c r="OEQ52" s="66"/>
      <c r="OER52" s="66"/>
      <c r="OES52" s="66"/>
      <c r="OET52" s="66"/>
      <c r="OEU52" s="66"/>
      <c r="OEV52" s="66"/>
      <c r="OEW52" s="66"/>
      <c r="OEX52" s="66"/>
      <c r="OEY52" s="66"/>
      <c r="OEZ52" s="66"/>
      <c r="OFA52" s="66"/>
      <c r="OFB52" s="66"/>
      <c r="OFC52" s="66"/>
      <c r="OFD52" s="66"/>
      <c r="OFE52" s="66"/>
      <c r="OFF52" s="66"/>
      <c r="OFG52" s="66"/>
      <c r="OFH52" s="66"/>
      <c r="OFI52" s="66"/>
      <c r="OFJ52" s="66"/>
      <c r="OFK52" s="66"/>
      <c r="OFL52" s="66"/>
      <c r="OFM52" s="66"/>
      <c r="OFN52" s="66"/>
      <c r="OFO52" s="66"/>
      <c r="OFP52" s="66"/>
      <c r="OFQ52" s="66"/>
      <c r="OFR52" s="66"/>
      <c r="OFS52" s="66"/>
      <c r="OFT52" s="66"/>
      <c r="OFU52" s="66"/>
      <c r="OFV52" s="66"/>
      <c r="OFW52" s="66"/>
      <c r="OFX52" s="66"/>
      <c r="OFY52" s="66"/>
      <c r="OFZ52" s="66"/>
      <c r="OGA52" s="66"/>
      <c r="OGB52" s="66"/>
      <c r="OGC52" s="66"/>
      <c r="OGD52" s="66"/>
      <c r="OGE52" s="66"/>
      <c r="OGF52" s="66"/>
      <c r="OGG52" s="66"/>
      <c r="OGH52" s="66"/>
      <c r="OGI52" s="66"/>
      <c r="OGJ52" s="66"/>
      <c r="OGK52" s="66"/>
      <c r="OGL52" s="66"/>
      <c r="OGM52" s="66"/>
      <c r="OGN52" s="66"/>
      <c r="OGO52" s="66"/>
      <c r="OGP52" s="66"/>
      <c r="OGQ52" s="66"/>
      <c r="OGR52" s="66"/>
      <c r="OGS52" s="66"/>
      <c r="OGT52" s="66"/>
      <c r="OGU52" s="66"/>
      <c r="OGV52" s="66"/>
      <c r="OGW52" s="66"/>
      <c r="OGX52" s="66"/>
      <c r="OGY52" s="66"/>
      <c r="OGZ52" s="66"/>
      <c r="OHA52" s="66"/>
      <c r="OHB52" s="66"/>
      <c r="OHC52" s="66"/>
      <c r="OHD52" s="66"/>
      <c r="OHE52" s="66"/>
      <c r="OHF52" s="66"/>
      <c r="OHG52" s="66"/>
      <c r="OHH52" s="66"/>
      <c r="OHI52" s="66"/>
      <c r="OHJ52" s="66"/>
      <c r="OHK52" s="66"/>
      <c r="OHL52" s="66"/>
      <c r="OHM52" s="66"/>
      <c r="OHN52" s="66"/>
      <c r="OHO52" s="66"/>
      <c r="OHP52" s="66"/>
      <c r="OHQ52" s="66"/>
      <c r="OHR52" s="66"/>
      <c r="OHS52" s="66"/>
      <c r="OHT52" s="66"/>
      <c r="OHU52" s="66"/>
      <c r="OHV52" s="66"/>
      <c r="OHW52" s="66"/>
      <c r="OHX52" s="66"/>
      <c r="OHY52" s="66"/>
      <c r="OHZ52" s="66"/>
      <c r="OIA52" s="66"/>
      <c r="OIB52" s="66"/>
      <c r="OIC52" s="66"/>
      <c r="OID52" s="66"/>
      <c r="OIE52" s="66"/>
      <c r="OIF52" s="66"/>
      <c r="OIG52" s="66"/>
      <c r="OIH52" s="66"/>
      <c r="OII52" s="66"/>
      <c r="OIJ52" s="66"/>
      <c r="OIK52" s="66"/>
      <c r="OIL52" s="66"/>
      <c r="OIM52" s="66"/>
      <c r="OIN52" s="66"/>
      <c r="OIO52" s="66"/>
      <c r="OIP52" s="66"/>
      <c r="OIQ52" s="66"/>
      <c r="OIR52" s="66"/>
      <c r="OIS52" s="66"/>
      <c r="OIT52" s="66"/>
      <c r="OIU52" s="66"/>
      <c r="OIV52" s="66"/>
      <c r="OIW52" s="66"/>
      <c r="OIX52" s="66"/>
      <c r="OIY52" s="66"/>
      <c r="OIZ52" s="66"/>
      <c r="OJA52" s="66"/>
      <c r="OJB52" s="66"/>
      <c r="OJC52" s="66"/>
      <c r="OJD52" s="66"/>
      <c r="OJE52" s="66"/>
      <c r="OJF52" s="66"/>
      <c r="OJG52" s="66"/>
      <c r="OJH52" s="66"/>
      <c r="OJI52" s="66"/>
      <c r="OJJ52" s="66"/>
      <c r="OJK52" s="66"/>
      <c r="OJL52" s="66"/>
      <c r="OJM52" s="66"/>
      <c r="OJN52" s="66"/>
      <c r="OJO52" s="66"/>
      <c r="OJP52" s="66"/>
      <c r="OJQ52" s="66"/>
      <c r="OJR52" s="66"/>
      <c r="OJS52" s="66"/>
      <c r="OJT52" s="66"/>
      <c r="OJU52" s="66"/>
      <c r="OJV52" s="66"/>
      <c r="OJW52" s="66"/>
      <c r="OJX52" s="66"/>
      <c r="OJY52" s="66"/>
      <c r="OJZ52" s="66"/>
      <c r="OKA52" s="66"/>
      <c r="OKB52" s="66"/>
      <c r="OKC52" s="66"/>
      <c r="OKD52" s="66"/>
      <c r="OKE52" s="66"/>
      <c r="OKF52" s="66"/>
      <c r="OKG52" s="66"/>
      <c r="OKH52" s="66"/>
      <c r="OKI52" s="66"/>
      <c r="OKJ52" s="66"/>
      <c r="OKK52" s="66"/>
      <c r="OKL52" s="66"/>
      <c r="OKM52" s="66"/>
      <c r="OKN52" s="66"/>
      <c r="OKO52" s="66"/>
      <c r="OKP52" s="66"/>
      <c r="OKQ52" s="66"/>
      <c r="OKR52" s="66"/>
      <c r="OKS52" s="66"/>
      <c r="OKT52" s="66"/>
      <c r="OKU52" s="66"/>
      <c r="OKV52" s="66"/>
      <c r="OKW52" s="66"/>
      <c r="OKX52" s="66"/>
      <c r="OKY52" s="66"/>
      <c r="OKZ52" s="66"/>
      <c r="OLA52" s="66"/>
      <c r="OLB52" s="66"/>
      <c r="OLC52" s="66"/>
      <c r="OLD52" s="66"/>
      <c r="OLE52" s="66"/>
      <c r="OLF52" s="66"/>
      <c r="OLG52" s="66"/>
      <c r="OLH52" s="66"/>
      <c r="OLI52" s="66"/>
      <c r="OLJ52" s="66"/>
      <c r="OLK52" s="66"/>
      <c r="OLL52" s="66"/>
      <c r="OLM52" s="66"/>
      <c r="OLN52" s="66"/>
      <c r="OLO52" s="66"/>
      <c r="OLP52" s="66"/>
      <c r="OLQ52" s="66"/>
      <c r="OLR52" s="66"/>
      <c r="OLS52" s="66"/>
      <c r="OLT52" s="66"/>
      <c r="OLU52" s="66"/>
      <c r="OLV52" s="66"/>
      <c r="OLW52" s="66"/>
      <c r="OLX52" s="66"/>
      <c r="OLY52" s="66"/>
      <c r="OLZ52" s="66"/>
      <c r="OMA52" s="66"/>
      <c r="OMB52" s="66"/>
      <c r="OMC52" s="66"/>
      <c r="OMD52" s="66"/>
      <c r="OME52" s="66"/>
      <c r="OMF52" s="66"/>
      <c r="OMG52" s="66"/>
      <c r="OMH52" s="66"/>
      <c r="OMI52" s="66"/>
      <c r="OMJ52" s="66"/>
      <c r="OMK52" s="66"/>
      <c r="OML52" s="66"/>
      <c r="OMM52" s="66"/>
      <c r="OMN52" s="66"/>
      <c r="OMO52" s="66"/>
      <c r="OMP52" s="66"/>
      <c r="OMQ52" s="66"/>
      <c r="OMR52" s="66"/>
      <c r="OMS52" s="66"/>
      <c r="OMT52" s="66"/>
      <c r="OMU52" s="66"/>
      <c r="OMV52" s="66"/>
      <c r="OMW52" s="66"/>
      <c r="OMX52" s="66"/>
      <c r="OMY52" s="66"/>
      <c r="OMZ52" s="66"/>
      <c r="ONA52" s="66"/>
      <c r="ONB52" s="66"/>
      <c r="ONC52" s="66"/>
      <c r="OND52" s="66"/>
      <c r="ONE52" s="66"/>
      <c r="ONF52" s="66"/>
      <c r="ONG52" s="66"/>
      <c r="ONH52" s="66"/>
      <c r="ONI52" s="66"/>
      <c r="ONJ52" s="66"/>
      <c r="ONK52" s="66"/>
      <c r="ONL52" s="66"/>
      <c r="ONM52" s="66"/>
      <c r="ONN52" s="66"/>
      <c r="ONO52" s="66"/>
      <c r="ONP52" s="66"/>
      <c r="ONQ52" s="66"/>
      <c r="ONR52" s="66"/>
      <c r="ONS52" s="66"/>
      <c r="ONT52" s="66"/>
      <c r="ONU52" s="66"/>
      <c r="ONV52" s="66"/>
      <c r="ONW52" s="66"/>
      <c r="ONX52" s="66"/>
      <c r="ONY52" s="66"/>
      <c r="ONZ52" s="66"/>
      <c r="OOA52" s="66"/>
      <c r="OOB52" s="66"/>
      <c r="OOC52" s="66"/>
      <c r="OOD52" s="66"/>
      <c r="OOE52" s="66"/>
      <c r="OOF52" s="66"/>
      <c r="OOG52" s="66"/>
      <c r="OOH52" s="66"/>
      <c r="OOI52" s="66"/>
      <c r="OOJ52" s="66"/>
      <c r="OOK52" s="66"/>
      <c r="OOL52" s="66"/>
      <c r="OOM52" s="66"/>
      <c r="OON52" s="66"/>
      <c r="OOO52" s="66"/>
      <c r="OOP52" s="66"/>
      <c r="OOQ52" s="66"/>
      <c r="OOR52" s="66"/>
      <c r="OOS52" s="66"/>
      <c r="OOT52" s="66"/>
      <c r="OOU52" s="66"/>
      <c r="OOV52" s="66"/>
      <c r="OOW52" s="66"/>
      <c r="OOX52" s="66"/>
      <c r="OOY52" s="66"/>
      <c r="OOZ52" s="66"/>
      <c r="OPA52" s="66"/>
      <c r="OPB52" s="66"/>
      <c r="OPC52" s="66"/>
      <c r="OPD52" s="66"/>
      <c r="OPE52" s="66"/>
      <c r="OPF52" s="66"/>
      <c r="OPG52" s="66"/>
      <c r="OPH52" s="66"/>
      <c r="OPI52" s="66"/>
      <c r="OPJ52" s="66"/>
      <c r="OPK52" s="66"/>
      <c r="OPL52" s="66"/>
      <c r="OPM52" s="66"/>
      <c r="OPN52" s="66"/>
      <c r="OPO52" s="66"/>
      <c r="OPP52" s="66"/>
      <c r="OPQ52" s="66"/>
      <c r="OPR52" s="66"/>
      <c r="OPS52" s="66"/>
      <c r="OPT52" s="66"/>
      <c r="OPU52" s="66"/>
      <c r="OPV52" s="66"/>
      <c r="OPW52" s="66"/>
      <c r="OPX52" s="66"/>
      <c r="OPY52" s="66"/>
      <c r="OPZ52" s="66"/>
      <c r="OQA52" s="66"/>
      <c r="OQB52" s="66"/>
      <c r="OQC52" s="66"/>
      <c r="OQD52" s="66"/>
      <c r="OQE52" s="66"/>
      <c r="OQF52" s="66"/>
      <c r="OQG52" s="66"/>
      <c r="OQH52" s="66"/>
      <c r="OQI52" s="66"/>
      <c r="OQJ52" s="66"/>
      <c r="OQK52" s="66"/>
      <c r="OQL52" s="66"/>
      <c r="OQM52" s="66"/>
      <c r="OQN52" s="66"/>
      <c r="OQO52" s="66"/>
      <c r="OQP52" s="66"/>
      <c r="OQQ52" s="66"/>
      <c r="OQR52" s="66"/>
      <c r="OQS52" s="66"/>
      <c r="OQT52" s="66"/>
      <c r="OQU52" s="66"/>
      <c r="OQV52" s="66"/>
      <c r="OQW52" s="66"/>
      <c r="OQX52" s="66"/>
      <c r="OQY52" s="66"/>
      <c r="OQZ52" s="66"/>
      <c r="ORA52" s="66"/>
      <c r="ORB52" s="66"/>
      <c r="ORC52" s="66"/>
      <c r="ORD52" s="66"/>
      <c r="ORE52" s="66"/>
      <c r="ORF52" s="66"/>
      <c r="ORG52" s="66"/>
      <c r="ORH52" s="66"/>
      <c r="ORI52" s="66"/>
      <c r="ORJ52" s="66"/>
      <c r="ORK52" s="66"/>
      <c r="ORL52" s="66"/>
      <c r="ORM52" s="66"/>
      <c r="ORN52" s="66"/>
      <c r="ORO52" s="66"/>
      <c r="ORP52" s="66"/>
      <c r="ORQ52" s="66"/>
      <c r="ORR52" s="66"/>
      <c r="ORS52" s="66"/>
      <c r="ORT52" s="66"/>
      <c r="ORU52" s="66"/>
      <c r="ORV52" s="66"/>
      <c r="ORW52" s="66"/>
      <c r="ORX52" s="66"/>
      <c r="ORY52" s="66"/>
      <c r="ORZ52" s="66"/>
      <c r="OSA52" s="66"/>
      <c r="OSB52" s="66"/>
      <c r="OSC52" s="66"/>
      <c r="OSD52" s="66"/>
      <c r="OSE52" s="66"/>
      <c r="OSF52" s="66"/>
      <c r="OSG52" s="66"/>
      <c r="OSH52" s="66"/>
      <c r="OSI52" s="66"/>
      <c r="OSJ52" s="66"/>
      <c r="OSK52" s="66"/>
      <c r="OSL52" s="66"/>
      <c r="OSM52" s="66"/>
      <c r="OSN52" s="66"/>
      <c r="OSO52" s="66"/>
      <c r="OSP52" s="66"/>
      <c r="OSQ52" s="66"/>
      <c r="OSR52" s="66"/>
      <c r="OSS52" s="66"/>
      <c r="OST52" s="66"/>
      <c r="OSU52" s="66"/>
      <c r="OSV52" s="66"/>
      <c r="OSW52" s="66"/>
      <c r="OSX52" s="66"/>
      <c r="OSY52" s="66"/>
      <c r="OSZ52" s="66"/>
      <c r="OTA52" s="66"/>
      <c r="OTB52" s="66"/>
      <c r="OTC52" s="66"/>
      <c r="OTD52" s="66"/>
      <c r="OTE52" s="66"/>
      <c r="OTF52" s="66"/>
      <c r="OTG52" s="66"/>
      <c r="OTH52" s="66"/>
      <c r="OTI52" s="66"/>
      <c r="OTJ52" s="66"/>
      <c r="OTK52" s="66"/>
      <c r="OTL52" s="66"/>
      <c r="OTM52" s="66"/>
      <c r="OTN52" s="66"/>
      <c r="OTO52" s="66"/>
      <c r="OTP52" s="66"/>
      <c r="OTQ52" s="66"/>
      <c r="OTR52" s="66"/>
      <c r="OTS52" s="66"/>
      <c r="OTT52" s="66"/>
      <c r="OTU52" s="66"/>
      <c r="OTV52" s="66"/>
      <c r="OTW52" s="66"/>
      <c r="OTX52" s="66"/>
      <c r="OTY52" s="66"/>
      <c r="OTZ52" s="66"/>
      <c r="OUA52" s="66"/>
      <c r="OUB52" s="66"/>
      <c r="OUC52" s="66"/>
      <c r="OUD52" s="66"/>
      <c r="OUE52" s="66"/>
      <c r="OUF52" s="66"/>
      <c r="OUG52" s="66"/>
      <c r="OUH52" s="66"/>
      <c r="OUI52" s="66"/>
      <c r="OUJ52" s="66"/>
      <c r="OUK52" s="66"/>
      <c r="OUL52" s="66"/>
      <c r="OUM52" s="66"/>
      <c r="OUN52" s="66"/>
      <c r="OUO52" s="66"/>
      <c r="OUP52" s="66"/>
      <c r="OUQ52" s="66"/>
      <c r="OUR52" s="66"/>
      <c r="OUS52" s="66"/>
      <c r="OUT52" s="66"/>
      <c r="OUU52" s="66"/>
      <c r="OUV52" s="66"/>
      <c r="OUW52" s="66"/>
      <c r="OUX52" s="66"/>
      <c r="OUY52" s="66"/>
      <c r="OUZ52" s="66"/>
      <c r="OVA52" s="66"/>
      <c r="OVB52" s="66"/>
      <c r="OVC52" s="66"/>
      <c r="OVD52" s="66"/>
      <c r="OVE52" s="66"/>
      <c r="OVF52" s="66"/>
      <c r="OVG52" s="66"/>
      <c r="OVH52" s="66"/>
      <c r="OVI52" s="66"/>
      <c r="OVJ52" s="66"/>
      <c r="OVK52" s="66"/>
      <c r="OVL52" s="66"/>
      <c r="OVM52" s="66"/>
      <c r="OVN52" s="66"/>
      <c r="OVO52" s="66"/>
      <c r="OVP52" s="66"/>
      <c r="OVQ52" s="66"/>
      <c r="OVR52" s="66"/>
      <c r="OVS52" s="66"/>
      <c r="OVT52" s="66"/>
      <c r="OVU52" s="66"/>
      <c r="OVV52" s="66"/>
      <c r="OVW52" s="66"/>
      <c r="OVX52" s="66"/>
      <c r="OVY52" s="66"/>
      <c r="OVZ52" s="66"/>
      <c r="OWA52" s="66"/>
      <c r="OWB52" s="66"/>
      <c r="OWC52" s="66"/>
      <c r="OWD52" s="66"/>
      <c r="OWE52" s="66"/>
      <c r="OWF52" s="66"/>
      <c r="OWG52" s="66"/>
      <c r="OWH52" s="66"/>
      <c r="OWI52" s="66"/>
      <c r="OWJ52" s="66"/>
      <c r="OWK52" s="66"/>
      <c r="OWL52" s="66"/>
      <c r="OWM52" s="66"/>
      <c r="OWN52" s="66"/>
      <c r="OWO52" s="66"/>
      <c r="OWP52" s="66"/>
      <c r="OWQ52" s="66"/>
      <c r="OWR52" s="66"/>
      <c r="OWS52" s="66"/>
      <c r="OWT52" s="66"/>
      <c r="OWU52" s="66"/>
      <c r="OWV52" s="66"/>
      <c r="OWW52" s="66"/>
      <c r="OWX52" s="66"/>
      <c r="OWY52" s="66"/>
      <c r="OWZ52" s="66"/>
      <c r="OXA52" s="66"/>
      <c r="OXB52" s="66"/>
      <c r="OXC52" s="66"/>
      <c r="OXD52" s="66"/>
      <c r="OXE52" s="66"/>
      <c r="OXF52" s="66"/>
      <c r="OXG52" s="66"/>
      <c r="OXH52" s="66"/>
      <c r="OXI52" s="66"/>
      <c r="OXJ52" s="66"/>
      <c r="OXK52" s="66"/>
      <c r="OXL52" s="66"/>
      <c r="OXM52" s="66"/>
      <c r="OXN52" s="66"/>
      <c r="OXO52" s="66"/>
      <c r="OXP52" s="66"/>
      <c r="OXQ52" s="66"/>
      <c r="OXR52" s="66"/>
      <c r="OXS52" s="66"/>
      <c r="OXT52" s="66"/>
      <c r="OXU52" s="66"/>
      <c r="OXV52" s="66"/>
      <c r="OXW52" s="66"/>
      <c r="OXX52" s="66"/>
      <c r="OXY52" s="66"/>
      <c r="OXZ52" s="66"/>
      <c r="OYA52" s="66"/>
      <c r="OYB52" s="66"/>
      <c r="OYC52" s="66"/>
      <c r="OYD52" s="66"/>
      <c r="OYE52" s="66"/>
      <c r="OYF52" s="66"/>
      <c r="OYG52" s="66"/>
      <c r="OYH52" s="66"/>
      <c r="OYI52" s="66"/>
      <c r="OYJ52" s="66"/>
      <c r="OYK52" s="66"/>
      <c r="OYL52" s="66"/>
      <c r="OYM52" s="66"/>
      <c r="OYN52" s="66"/>
      <c r="OYO52" s="66"/>
      <c r="OYP52" s="66"/>
      <c r="OYQ52" s="66"/>
      <c r="OYR52" s="66"/>
      <c r="OYS52" s="66"/>
      <c r="OYT52" s="66"/>
      <c r="OYU52" s="66"/>
      <c r="OYV52" s="66"/>
      <c r="OYW52" s="66"/>
      <c r="OYX52" s="66"/>
      <c r="OYY52" s="66"/>
      <c r="OYZ52" s="66"/>
      <c r="OZA52" s="66"/>
      <c r="OZB52" s="66"/>
      <c r="OZC52" s="66"/>
      <c r="OZD52" s="66"/>
      <c r="OZE52" s="66"/>
      <c r="OZF52" s="66"/>
      <c r="OZG52" s="66"/>
      <c r="OZH52" s="66"/>
      <c r="OZI52" s="66"/>
      <c r="OZJ52" s="66"/>
      <c r="OZK52" s="66"/>
      <c r="OZL52" s="66"/>
      <c r="OZM52" s="66"/>
      <c r="OZN52" s="66"/>
      <c r="OZO52" s="66"/>
      <c r="OZP52" s="66"/>
      <c r="OZQ52" s="66"/>
      <c r="OZR52" s="66"/>
      <c r="OZS52" s="66"/>
      <c r="OZT52" s="66"/>
      <c r="OZU52" s="66"/>
      <c r="OZV52" s="66"/>
      <c r="OZW52" s="66"/>
      <c r="OZX52" s="66"/>
      <c r="OZY52" s="66"/>
      <c r="OZZ52" s="66"/>
      <c r="PAA52" s="66"/>
      <c r="PAB52" s="66"/>
      <c r="PAC52" s="66"/>
      <c r="PAD52" s="66"/>
      <c r="PAE52" s="66"/>
      <c r="PAF52" s="66"/>
      <c r="PAG52" s="66"/>
      <c r="PAH52" s="66"/>
      <c r="PAI52" s="66"/>
      <c r="PAJ52" s="66"/>
      <c r="PAK52" s="66"/>
      <c r="PAL52" s="66"/>
      <c r="PAM52" s="66"/>
      <c r="PAN52" s="66"/>
      <c r="PAO52" s="66"/>
      <c r="PAP52" s="66"/>
      <c r="PAQ52" s="66"/>
      <c r="PAR52" s="66"/>
      <c r="PAS52" s="66"/>
      <c r="PAT52" s="66"/>
      <c r="PAU52" s="66"/>
      <c r="PAV52" s="66"/>
      <c r="PAW52" s="66"/>
      <c r="PAX52" s="66"/>
      <c r="PAY52" s="66"/>
      <c r="PAZ52" s="66"/>
      <c r="PBA52" s="66"/>
      <c r="PBB52" s="66"/>
      <c r="PBC52" s="66"/>
      <c r="PBD52" s="66"/>
      <c r="PBE52" s="66"/>
      <c r="PBF52" s="66"/>
      <c r="PBG52" s="66"/>
      <c r="PBH52" s="66"/>
      <c r="PBI52" s="66"/>
      <c r="PBJ52" s="66"/>
      <c r="PBK52" s="66"/>
      <c r="PBL52" s="66"/>
      <c r="PBM52" s="66"/>
      <c r="PBN52" s="66"/>
      <c r="PBO52" s="66"/>
      <c r="PBP52" s="66"/>
      <c r="PBQ52" s="66"/>
      <c r="PBR52" s="66"/>
      <c r="PBS52" s="66"/>
      <c r="PBT52" s="66"/>
      <c r="PBU52" s="66"/>
      <c r="PBV52" s="66"/>
      <c r="PBW52" s="66"/>
      <c r="PBX52" s="66"/>
      <c r="PBY52" s="66"/>
      <c r="PBZ52" s="66"/>
      <c r="PCA52" s="66"/>
      <c r="PCB52" s="66"/>
      <c r="PCC52" s="66"/>
      <c r="PCD52" s="66"/>
      <c r="PCE52" s="66"/>
      <c r="PCF52" s="66"/>
      <c r="PCG52" s="66"/>
      <c r="PCH52" s="66"/>
      <c r="PCI52" s="66"/>
      <c r="PCJ52" s="66"/>
      <c r="PCK52" s="66"/>
      <c r="PCL52" s="66"/>
      <c r="PCM52" s="66"/>
      <c r="PCN52" s="66"/>
      <c r="PCO52" s="66"/>
      <c r="PCP52" s="66"/>
      <c r="PCQ52" s="66"/>
      <c r="PCR52" s="66"/>
      <c r="PCS52" s="66"/>
      <c r="PCT52" s="66"/>
      <c r="PCU52" s="66"/>
      <c r="PCV52" s="66"/>
      <c r="PCW52" s="66"/>
      <c r="PCX52" s="66"/>
      <c r="PCY52" s="66"/>
      <c r="PCZ52" s="66"/>
      <c r="PDA52" s="66"/>
      <c r="PDB52" s="66"/>
      <c r="PDC52" s="66"/>
      <c r="PDD52" s="66"/>
      <c r="PDE52" s="66"/>
      <c r="PDF52" s="66"/>
      <c r="PDG52" s="66"/>
      <c r="PDH52" s="66"/>
      <c r="PDI52" s="66"/>
      <c r="PDJ52" s="66"/>
      <c r="PDK52" s="66"/>
      <c r="PDL52" s="66"/>
      <c r="PDM52" s="66"/>
      <c r="PDN52" s="66"/>
      <c r="PDO52" s="66"/>
      <c r="PDP52" s="66"/>
      <c r="PDQ52" s="66"/>
      <c r="PDR52" s="66"/>
      <c r="PDS52" s="66"/>
      <c r="PDT52" s="66"/>
      <c r="PDU52" s="66"/>
      <c r="PDV52" s="66"/>
      <c r="PDW52" s="66"/>
      <c r="PDX52" s="66"/>
      <c r="PDY52" s="66"/>
      <c r="PDZ52" s="66"/>
      <c r="PEA52" s="66"/>
      <c r="PEB52" s="66"/>
      <c r="PEC52" s="66"/>
      <c r="PED52" s="66"/>
      <c r="PEE52" s="66"/>
      <c r="PEF52" s="66"/>
      <c r="PEG52" s="66"/>
      <c r="PEH52" s="66"/>
      <c r="PEI52" s="66"/>
      <c r="PEJ52" s="66"/>
      <c r="PEK52" s="66"/>
      <c r="PEL52" s="66"/>
      <c r="PEM52" s="66"/>
      <c r="PEN52" s="66"/>
      <c r="PEO52" s="66"/>
      <c r="PEP52" s="66"/>
      <c r="PEQ52" s="66"/>
      <c r="PER52" s="66"/>
      <c r="PES52" s="66"/>
      <c r="PET52" s="66"/>
      <c r="PEU52" s="66"/>
      <c r="PEV52" s="66"/>
      <c r="PEW52" s="66"/>
      <c r="PEX52" s="66"/>
      <c r="PEY52" s="66"/>
      <c r="PEZ52" s="66"/>
      <c r="PFA52" s="66"/>
      <c r="PFB52" s="66"/>
      <c r="PFC52" s="66"/>
      <c r="PFD52" s="66"/>
      <c r="PFE52" s="66"/>
      <c r="PFF52" s="66"/>
      <c r="PFG52" s="66"/>
      <c r="PFH52" s="66"/>
      <c r="PFI52" s="66"/>
      <c r="PFJ52" s="66"/>
      <c r="PFK52" s="66"/>
      <c r="PFL52" s="66"/>
      <c r="PFM52" s="66"/>
      <c r="PFN52" s="66"/>
      <c r="PFO52" s="66"/>
      <c r="PFP52" s="66"/>
      <c r="PFQ52" s="66"/>
      <c r="PFR52" s="66"/>
      <c r="PFS52" s="66"/>
      <c r="PFT52" s="66"/>
      <c r="PFU52" s="66"/>
      <c r="PFV52" s="66"/>
      <c r="PFW52" s="66"/>
      <c r="PFX52" s="66"/>
      <c r="PFY52" s="66"/>
      <c r="PFZ52" s="66"/>
      <c r="PGA52" s="66"/>
      <c r="PGB52" s="66"/>
      <c r="PGC52" s="66"/>
      <c r="PGD52" s="66"/>
      <c r="PGE52" s="66"/>
      <c r="PGF52" s="66"/>
      <c r="PGG52" s="66"/>
      <c r="PGH52" s="66"/>
      <c r="PGI52" s="66"/>
      <c r="PGJ52" s="66"/>
      <c r="PGK52" s="66"/>
      <c r="PGL52" s="66"/>
      <c r="PGM52" s="66"/>
      <c r="PGN52" s="66"/>
      <c r="PGO52" s="66"/>
      <c r="PGP52" s="66"/>
      <c r="PGQ52" s="66"/>
      <c r="PGR52" s="66"/>
      <c r="PGS52" s="66"/>
      <c r="PGT52" s="66"/>
      <c r="PGU52" s="66"/>
      <c r="PGV52" s="66"/>
      <c r="PGW52" s="66"/>
      <c r="PGX52" s="66"/>
      <c r="PGY52" s="66"/>
      <c r="PGZ52" s="66"/>
      <c r="PHA52" s="66"/>
      <c r="PHB52" s="66"/>
      <c r="PHC52" s="66"/>
      <c r="PHD52" s="66"/>
      <c r="PHE52" s="66"/>
      <c r="PHF52" s="66"/>
      <c r="PHG52" s="66"/>
      <c r="PHH52" s="66"/>
      <c r="PHI52" s="66"/>
      <c r="PHJ52" s="66"/>
      <c r="PHK52" s="66"/>
      <c r="PHL52" s="66"/>
      <c r="PHM52" s="66"/>
      <c r="PHN52" s="66"/>
      <c r="PHO52" s="66"/>
      <c r="PHP52" s="66"/>
      <c r="PHQ52" s="66"/>
      <c r="PHR52" s="66"/>
      <c r="PHS52" s="66"/>
      <c r="PHT52" s="66"/>
      <c r="PHU52" s="66"/>
      <c r="PHV52" s="66"/>
      <c r="PHW52" s="66"/>
      <c r="PHX52" s="66"/>
      <c r="PHY52" s="66"/>
      <c r="PHZ52" s="66"/>
      <c r="PIA52" s="66"/>
      <c r="PIB52" s="66"/>
      <c r="PIC52" s="66"/>
      <c r="PID52" s="66"/>
      <c r="PIE52" s="66"/>
      <c r="PIF52" s="66"/>
      <c r="PIG52" s="66"/>
      <c r="PIH52" s="66"/>
      <c r="PII52" s="66"/>
      <c r="PIJ52" s="66"/>
      <c r="PIK52" s="66"/>
      <c r="PIL52" s="66"/>
      <c r="PIM52" s="66"/>
      <c r="PIN52" s="66"/>
      <c r="PIO52" s="66"/>
      <c r="PIP52" s="66"/>
      <c r="PIQ52" s="66"/>
      <c r="PIR52" s="66"/>
      <c r="PIS52" s="66"/>
      <c r="PIT52" s="66"/>
      <c r="PIU52" s="66"/>
      <c r="PIV52" s="66"/>
      <c r="PIW52" s="66"/>
      <c r="PIX52" s="66"/>
      <c r="PIY52" s="66"/>
      <c r="PIZ52" s="66"/>
      <c r="PJA52" s="66"/>
      <c r="PJB52" s="66"/>
      <c r="PJC52" s="66"/>
      <c r="PJD52" s="66"/>
      <c r="PJE52" s="66"/>
      <c r="PJF52" s="66"/>
      <c r="PJG52" s="66"/>
      <c r="PJH52" s="66"/>
      <c r="PJI52" s="66"/>
      <c r="PJJ52" s="66"/>
      <c r="PJK52" s="66"/>
      <c r="PJL52" s="66"/>
      <c r="PJM52" s="66"/>
      <c r="PJN52" s="66"/>
      <c r="PJO52" s="66"/>
      <c r="PJP52" s="66"/>
      <c r="PJQ52" s="66"/>
      <c r="PJR52" s="66"/>
      <c r="PJS52" s="66"/>
      <c r="PJT52" s="66"/>
      <c r="PJU52" s="66"/>
      <c r="PJV52" s="66"/>
      <c r="PJW52" s="66"/>
      <c r="PJX52" s="66"/>
      <c r="PJY52" s="66"/>
      <c r="PJZ52" s="66"/>
      <c r="PKA52" s="66"/>
      <c r="PKB52" s="66"/>
      <c r="PKC52" s="66"/>
      <c r="PKD52" s="66"/>
      <c r="PKE52" s="66"/>
      <c r="PKF52" s="66"/>
      <c r="PKG52" s="66"/>
      <c r="PKH52" s="66"/>
      <c r="PKI52" s="66"/>
      <c r="PKJ52" s="66"/>
      <c r="PKK52" s="66"/>
      <c r="PKL52" s="66"/>
      <c r="PKM52" s="66"/>
      <c r="PKN52" s="66"/>
      <c r="PKO52" s="66"/>
      <c r="PKP52" s="66"/>
      <c r="PKQ52" s="66"/>
      <c r="PKR52" s="66"/>
      <c r="PKS52" s="66"/>
      <c r="PKT52" s="66"/>
      <c r="PKU52" s="66"/>
      <c r="PKV52" s="66"/>
      <c r="PKW52" s="66"/>
      <c r="PKX52" s="66"/>
      <c r="PKY52" s="66"/>
      <c r="PKZ52" s="66"/>
      <c r="PLA52" s="66"/>
      <c r="PLB52" s="66"/>
      <c r="PLC52" s="66"/>
      <c r="PLD52" s="66"/>
      <c r="PLE52" s="66"/>
      <c r="PLF52" s="66"/>
      <c r="PLG52" s="66"/>
      <c r="PLH52" s="66"/>
      <c r="PLI52" s="66"/>
      <c r="PLJ52" s="66"/>
      <c r="PLK52" s="66"/>
      <c r="PLL52" s="66"/>
      <c r="PLM52" s="66"/>
      <c r="PLN52" s="66"/>
      <c r="PLO52" s="66"/>
      <c r="PLP52" s="66"/>
      <c r="PLQ52" s="66"/>
      <c r="PLR52" s="66"/>
      <c r="PLS52" s="66"/>
      <c r="PLT52" s="66"/>
      <c r="PLU52" s="66"/>
      <c r="PLV52" s="66"/>
      <c r="PLW52" s="66"/>
      <c r="PLX52" s="66"/>
      <c r="PLY52" s="66"/>
      <c r="PLZ52" s="66"/>
      <c r="PMA52" s="66"/>
      <c r="PMB52" s="66"/>
      <c r="PMC52" s="66"/>
      <c r="PMD52" s="66"/>
      <c r="PME52" s="66"/>
      <c r="PMF52" s="66"/>
      <c r="PMG52" s="66"/>
      <c r="PMH52" s="66"/>
      <c r="PMI52" s="66"/>
      <c r="PMJ52" s="66"/>
      <c r="PMK52" s="66"/>
      <c r="PML52" s="66"/>
      <c r="PMM52" s="66"/>
      <c r="PMN52" s="66"/>
      <c r="PMO52" s="66"/>
      <c r="PMP52" s="66"/>
      <c r="PMQ52" s="66"/>
      <c r="PMR52" s="66"/>
      <c r="PMS52" s="66"/>
      <c r="PMT52" s="66"/>
      <c r="PMU52" s="66"/>
      <c r="PMV52" s="66"/>
      <c r="PMW52" s="66"/>
      <c r="PMX52" s="66"/>
      <c r="PMY52" s="66"/>
      <c r="PMZ52" s="66"/>
      <c r="PNA52" s="66"/>
      <c r="PNB52" s="66"/>
      <c r="PNC52" s="66"/>
      <c r="PND52" s="66"/>
      <c r="PNE52" s="66"/>
      <c r="PNF52" s="66"/>
      <c r="PNG52" s="66"/>
      <c r="PNH52" s="66"/>
      <c r="PNI52" s="66"/>
      <c r="PNJ52" s="66"/>
      <c r="PNK52" s="66"/>
      <c r="PNL52" s="66"/>
      <c r="PNM52" s="66"/>
      <c r="PNN52" s="66"/>
      <c r="PNO52" s="66"/>
      <c r="PNP52" s="66"/>
      <c r="PNQ52" s="66"/>
      <c r="PNR52" s="66"/>
      <c r="PNS52" s="66"/>
      <c r="PNT52" s="66"/>
      <c r="PNU52" s="66"/>
      <c r="PNV52" s="66"/>
      <c r="PNW52" s="66"/>
      <c r="PNX52" s="66"/>
      <c r="PNY52" s="66"/>
      <c r="PNZ52" s="66"/>
      <c r="POA52" s="66"/>
      <c r="POB52" s="66"/>
      <c r="POC52" s="66"/>
      <c r="POD52" s="66"/>
      <c r="POE52" s="66"/>
      <c r="POF52" s="66"/>
      <c r="POG52" s="66"/>
      <c r="POH52" s="66"/>
      <c r="POI52" s="66"/>
      <c r="POJ52" s="66"/>
      <c r="POK52" s="66"/>
      <c r="POL52" s="66"/>
      <c r="POM52" s="66"/>
      <c r="PON52" s="66"/>
      <c r="POO52" s="66"/>
      <c r="POP52" s="66"/>
      <c r="POQ52" s="66"/>
      <c r="POR52" s="66"/>
      <c r="POS52" s="66"/>
      <c r="POT52" s="66"/>
      <c r="POU52" s="66"/>
      <c r="POV52" s="66"/>
      <c r="POW52" s="66"/>
      <c r="POX52" s="66"/>
      <c r="POY52" s="66"/>
      <c r="POZ52" s="66"/>
      <c r="PPA52" s="66"/>
      <c r="PPB52" s="66"/>
      <c r="PPC52" s="66"/>
      <c r="PPD52" s="66"/>
      <c r="PPE52" s="66"/>
      <c r="PPF52" s="66"/>
      <c r="PPG52" s="66"/>
      <c r="PPH52" s="66"/>
      <c r="PPI52" s="66"/>
      <c r="PPJ52" s="66"/>
      <c r="PPK52" s="66"/>
      <c r="PPL52" s="66"/>
      <c r="PPM52" s="66"/>
      <c r="PPN52" s="66"/>
      <c r="PPO52" s="66"/>
      <c r="PPP52" s="66"/>
      <c r="PPQ52" s="66"/>
      <c r="PPR52" s="66"/>
      <c r="PPS52" s="66"/>
      <c r="PPT52" s="66"/>
      <c r="PPU52" s="66"/>
      <c r="PPV52" s="66"/>
      <c r="PPW52" s="66"/>
      <c r="PPX52" s="66"/>
      <c r="PPY52" s="66"/>
      <c r="PPZ52" s="66"/>
      <c r="PQA52" s="66"/>
      <c r="PQB52" s="66"/>
      <c r="PQC52" s="66"/>
      <c r="PQD52" s="66"/>
      <c r="PQE52" s="66"/>
      <c r="PQF52" s="66"/>
      <c r="PQG52" s="66"/>
      <c r="PQH52" s="66"/>
      <c r="PQI52" s="66"/>
      <c r="PQJ52" s="66"/>
      <c r="PQK52" s="66"/>
      <c r="PQL52" s="66"/>
      <c r="PQM52" s="66"/>
      <c r="PQN52" s="66"/>
      <c r="PQO52" s="66"/>
      <c r="PQP52" s="66"/>
      <c r="PQQ52" s="66"/>
      <c r="PQR52" s="66"/>
      <c r="PQS52" s="66"/>
      <c r="PQT52" s="66"/>
      <c r="PQU52" s="66"/>
      <c r="PQV52" s="66"/>
      <c r="PQW52" s="66"/>
      <c r="PQX52" s="66"/>
      <c r="PQY52" s="66"/>
      <c r="PQZ52" s="66"/>
      <c r="PRA52" s="66"/>
      <c r="PRB52" s="66"/>
      <c r="PRC52" s="66"/>
      <c r="PRD52" s="66"/>
      <c r="PRE52" s="66"/>
      <c r="PRF52" s="66"/>
      <c r="PRG52" s="66"/>
      <c r="PRH52" s="66"/>
      <c r="PRI52" s="66"/>
      <c r="PRJ52" s="66"/>
      <c r="PRK52" s="66"/>
      <c r="PRL52" s="66"/>
      <c r="PRM52" s="66"/>
      <c r="PRN52" s="66"/>
      <c r="PRO52" s="66"/>
      <c r="PRP52" s="66"/>
      <c r="PRQ52" s="66"/>
      <c r="PRR52" s="66"/>
      <c r="PRS52" s="66"/>
      <c r="PRT52" s="66"/>
      <c r="PRU52" s="66"/>
      <c r="PRV52" s="66"/>
      <c r="PRW52" s="66"/>
      <c r="PRX52" s="66"/>
      <c r="PRY52" s="66"/>
      <c r="PRZ52" s="66"/>
      <c r="PSA52" s="66"/>
      <c r="PSB52" s="66"/>
      <c r="PSC52" s="66"/>
      <c r="PSD52" s="66"/>
      <c r="PSE52" s="66"/>
      <c r="PSF52" s="66"/>
      <c r="PSG52" s="66"/>
      <c r="PSH52" s="66"/>
      <c r="PSI52" s="66"/>
      <c r="PSJ52" s="66"/>
      <c r="PSK52" s="66"/>
      <c r="PSL52" s="66"/>
      <c r="PSM52" s="66"/>
      <c r="PSN52" s="66"/>
      <c r="PSO52" s="66"/>
      <c r="PSP52" s="66"/>
      <c r="PSQ52" s="66"/>
      <c r="PSR52" s="66"/>
      <c r="PSS52" s="66"/>
      <c r="PST52" s="66"/>
      <c r="PSU52" s="66"/>
      <c r="PSV52" s="66"/>
      <c r="PSW52" s="66"/>
      <c r="PSX52" s="66"/>
      <c r="PSY52" s="66"/>
      <c r="PSZ52" s="66"/>
      <c r="PTA52" s="66"/>
      <c r="PTB52" s="66"/>
      <c r="PTC52" s="66"/>
      <c r="PTD52" s="66"/>
      <c r="PTE52" s="66"/>
      <c r="PTF52" s="66"/>
      <c r="PTG52" s="66"/>
      <c r="PTH52" s="66"/>
      <c r="PTI52" s="66"/>
      <c r="PTJ52" s="66"/>
      <c r="PTK52" s="66"/>
      <c r="PTL52" s="66"/>
      <c r="PTM52" s="66"/>
      <c r="PTN52" s="66"/>
      <c r="PTO52" s="66"/>
      <c r="PTP52" s="66"/>
      <c r="PTQ52" s="66"/>
      <c r="PTR52" s="66"/>
      <c r="PTS52" s="66"/>
      <c r="PTT52" s="66"/>
      <c r="PTU52" s="66"/>
      <c r="PTV52" s="66"/>
      <c r="PTW52" s="66"/>
      <c r="PTX52" s="66"/>
      <c r="PTY52" s="66"/>
      <c r="PTZ52" s="66"/>
      <c r="PUA52" s="66"/>
      <c r="PUB52" s="66"/>
      <c r="PUC52" s="66"/>
      <c r="PUD52" s="66"/>
      <c r="PUE52" s="66"/>
      <c r="PUF52" s="66"/>
      <c r="PUG52" s="66"/>
      <c r="PUH52" s="66"/>
      <c r="PUI52" s="66"/>
      <c r="PUJ52" s="66"/>
      <c r="PUK52" s="66"/>
      <c r="PUL52" s="66"/>
      <c r="PUM52" s="66"/>
      <c r="PUN52" s="66"/>
      <c r="PUO52" s="66"/>
      <c r="PUP52" s="66"/>
      <c r="PUQ52" s="66"/>
      <c r="PUR52" s="66"/>
      <c r="PUS52" s="66"/>
      <c r="PUT52" s="66"/>
      <c r="PUU52" s="66"/>
      <c r="PUV52" s="66"/>
      <c r="PUW52" s="66"/>
      <c r="PUX52" s="66"/>
      <c r="PUY52" s="66"/>
      <c r="PUZ52" s="66"/>
      <c r="PVA52" s="66"/>
      <c r="PVB52" s="66"/>
      <c r="PVC52" s="66"/>
      <c r="PVD52" s="66"/>
      <c r="PVE52" s="66"/>
      <c r="PVF52" s="66"/>
      <c r="PVG52" s="66"/>
      <c r="PVH52" s="66"/>
      <c r="PVI52" s="66"/>
      <c r="PVJ52" s="66"/>
      <c r="PVK52" s="66"/>
      <c r="PVL52" s="66"/>
      <c r="PVM52" s="66"/>
      <c r="PVN52" s="66"/>
      <c r="PVO52" s="66"/>
      <c r="PVP52" s="66"/>
      <c r="PVQ52" s="66"/>
      <c r="PVR52" s="66"/>
      <c r="PVS52" s="66"/>
      <c r="PVT52" s="66"/>
      <c r="PVU52" s="66"/>
      <c r="PVV52" s="66"/>
      <c r="PVW52" s="66"/>
      <c r="PVX52" s="66"/>
      <c r="PVY52" s="66"/>
      <c r="PVZ52" s="66"/>
      <c r="PWA52" s="66"/>
      <c r="PWB52" s="66"/>
      <c r="PWC52" s="66"/>
      <c r="PWD52" s="66"/>
      <c r="PWE52" s="66"/>
      <c r="PWF52" s="66"/>
      <c r="PWG52" s="66"/>
      <c r="PWH52" s="66"/>
      <c r="PWI52" s="66"/>
      <c r="PWJ52" s="66"/>
      <c r="PWK52" s="66"/>
      <c r="PWL52" s="66"/>
      <c r="PWM52" s="66"/>
      <c r="PWN52" s="66"/>
      <c r="PWO52" s="66"/>
      <c r="PWP52" s="66"/>
      <c r="PWQ52" s="66"/>
      <c r="PWR52" s="66"/>
      <c r="PWS52" s="66"/>
      <c r="PWT52" s="66"/>
      <c r="PWU52" s="66"/>
      <c r="PWV52" s="66"/>
      <c r="PWW52" s="66"/>
      <c r="PWX52" s="66"/>
      <c r="PWY52" s="66"/>
      <c r="PWZ52" s="66"/>
      <c r="PXA52" s="66"/>
      <c r="PXB52" s="66"/>
      <c r="PXC52" s="66"/>
      <c r="PXD52" s="66"/>
      <c r="PXE52" s="66"/>
      <c r="PXF52" s="66"/>
      <c r="PXG52" s="66"/>
      <c r="PXH52" s="66"/>
      <c r="PXI52" s="66"/>
      <c r="PXJ52" s="66"/>
      <c r="PXK52" s="66"/>
      <c r="PXL52" s="66"/>
      <c r="PXM52" s="66"/>
      <c r="PXN52" s="66"/>
      <c r="PXO52" s="66"/>
      <c r="PXP52" s="66"/>
      <c r="PXQ52" s="66"/>
      <c r="PXR52" s="66"/>
      <c r="PXS52" s="66"/>
      <c r="PXT52" s="66"/>
      <c r="PXU52" s="66"/>
      <c r="PXV52" s="66"/>
      <c r="PXW52" s="66"/>
      <c r="PXX52" s="66"/>
      <c r="PXY52" s="66"/>
      <c r="PXZ52" s="66"/>
      <c r="PYA52" s="66"/>
      <c r="PYB52" s="66"/>
      <c r="PYC52" s="66"/>
      <c r="PYD52" s="66"/>
      <c r="PYE52" s="66"/>
      <c r="PYF52" s="66"/>
      <c r="PYG52" s="66"/>
      <c r="PYH52" s="66"/>
      <c r="PYI52" s="66"/>
      <c r="PYJ52" s="66"/>
      <c r="PYK52" s="66"/>
      <c r="PYL52" s="66"/>
      <c r="PYM52" s="66"/>
      <c r="PYN52" s="66"/>
      <c r="PYO52" s="66"/>
      <c r="PYP52" s="66"/>
      <c r="PYQ52" s="66"/>
      <c r="PYR52" s="66"/>
      <c r="PYS52" s="66"/>
      <c r="PYT52" s="66"/>
      <c r="PYU52" s="66"/>
      <c r="PYV52" s="66"/>
      <c r="PYW52" s="66"/>
      <c r="PYX52" s="66"/>
      <c r="PYY52" s="66"/>
      <c r="PYZ52" s="66"/>
      <c r="PZA52" s="66"/>
      <c r="PZB52" s="66"/>
      <c r="PZC52" s="66"/>
      <c r="PZD52" s="66"/>
      <c r="PZE52" s="66"/>
      <c r="PZF52" s="66"/>
      <c r="PZG52" s="66"/>
      <c r="PZH52" s="66"/>
      <c r="PZI52" s="66"/>
      <c r="PZJ52" s="66"/>
      <c r="PZK52" s="66"/>
      <c r="PZL52" s="66"/>
      <c r="PZM52" s="66"/>
      <c r="PZN52" s="66"/>
      <c r="PZO52" s="66"/>
      <c r="PZP52" s="66"/>
      <c r="PZQ52" s="66"/>
      <c r="PZR52" s="66"/>
      <c r="PZS52" s="66"/>
      <c r="PZT52" s="66"/>
      <c r="PZU52" s="66"/>
      <c r="PZV52" s="66"/>
      <c r="PZW52" s="66"/>
      <c r="PZX52" s="66"/>
      <c r="PZY52" s="66"/>
      <c r="PZZ52" s="66"/>
      <c r="QAA52" s="66"/>
      <c r="QAB52" s="66"/>
      <c r="QAC52" s="66"/>
      <c r="QAD52" s="66"/>
      <c r="QAE52" s="66"/>
      <c r="QAF52" s="66"/>
      <c r="QAG52" s="66"/>
      <c r="QAH52" s="66"/>
      <c r="QAI52" s="66"/>
      <c r="QAJ52" s="66"/>
      <c r="QAK52" s="66"/>
      <c r="QAL52" s="66"/>
      <c r="QAM52" s="66"/>
      <c r="QAN52" s="66"/>
      <c r="QAO52" s="66"/>
      <c r="QAP52" s="66"/>
      <c r="QAQ52" s="66"/>
      <c r="QAR52" s="66"/>
      <c r="QAS52" s="66"/>
      <c r="QAT52" s="66"/>
      <c r="QAU52" s="66"/>
      <c r="QAV52" s="66"/>
      <c r="QAW52" s="66"/>
      <c r="QAX52" s="66"/>
      <c r="QAY52" s="66"/>
      <c r="QAZ52" s="66"/>
      <c r="QBA52" s="66"/>
      <c r="QBB52" s="66"/>
      <c r="QBC52" s="66"/>
      <c r="QBD52" s="66"/>
      <c r="QBE52" s="66"/>
      <c r="QBF52" s="66"/>
      <c r="QBG52" s="66"/>
      <c r="QBH52" s="66"/>
      <c r="QBI52" s="66"/>
      <c r="QBJ52" s="66"/>
      <c r="QBK52" s="66"/>
      <c r="QBL52" s="66"/>
      <c r="QBM52" s="66"/>
      <c r="QBN52" s="66"/>
      <c r="QBO52" s="66"/>
      <c r="QBP52" s="66"/>
      <c r="QBQ52" s="66"/>
      <c r="QBR52" s="66"/>
      <c r="QBS52" s="66"/>
      <c r="QBT52" s="66"/>
      <c r="QBU52" s="66"/>
      <c r="QBV52" s="66"/>
      <c r="QBW52" s="66"/>
      <c r="QBX52" s="66"/>
      <c r="QBY52" s="66"/>
      <c r="QBZ52" s="66"/>
      <c r="QCA52" s="66"/>
      <c r="QCB52" s="66"/>
      <c r="QCC52" s="66"/>
      <c r="QCD52" s="66"/>
      <c r="QCE52" s="66"/>
      <c r="QCF52" s="66"/>
      <c r="QCG52" s="66"/>
      <c r="QCH52" s="66"/>
      <c r="QCI52" s="66"/>
      <c r="QCJ52" s="66"/>
      <c r="QCK52" s="66"/>
      <c r="QCL52" s="66"/>
      <c r="QCM52" s="66"/>
      <c r="QCN52" s="66"/>
      <c r="QCO52" s="66"/>
      <c r="QCP52" s="66"/>
      <c r="QCQ52" s="66"/>
      <c r="QCR52" s="66"/>
      <c r="QCS52" s="66"/>
      <c r="QCT52" s="66"/>
      <c r="QCU52" s="66"/>
      <c r="QCV52" s="66"/>
      <c r="QCW52" s="66"/>
      <c r="QCX52" s="66"/>
      <c r="QCY52" s="66"/>
      <c r="QCZ52" s="66"/>
      <c r="QDA52" s="66"/>
      <c r="QDB52" s="66"/>
      <c r="QDC52" s="66"/>
      <c r="QDD52" s="66"/>
      <c r="QDE52" s="66"/>
      <c r="QDF52" s="66"/>
      <c r="QDG52" s="66"/>
      <c r="QDH52" s="66"/>
      <c r="QDI52" s="66"/>
      <c r="QDJ52" s="66"/>
      <c r="QDK52" s="66"/>
      <c r="QDL52" s="66"/>
      <c r="QDM52" s="66"/>
      <c r="QDN52" s="66"/>
      <c r="QDO52" s="66"/>
      <c r="QDP52" s="66"/>
      <c r="QDQ52" s="66"/>
      <c r="QDR52" s="66"/>
      <c r="QDS52" s="66"/>
      <c r="QDT52" s="66"/>
      <c r="QDU52" s="66"/>
      <c r="QDV52" s="66"/>
      <c r="QDW52" s="66"/>
      <c r="QDX52" s="66"/>
      <c r="QDY52" s="66"/>
      <c r="QDZ52" s="66"/>
      <c r="QEA52" s="66"/>
      <c r="QEB52" s="66"/>
      <c r="QEC52" s="66"/>
      <c r="QED52" s="66"/>
      <c r="QEE52" s="66"/>
      <c r="QEF52" s="66"/>
      <c r="QEG52" s="66"/>
      <c r="QEH52" s="66"/>
      <c r="QEI52" s="66"/>
      <c r="QEJ52" s="66"/>
      <c r="QEK52" s="66"/>
      <c r="QEL52" s="66"/>
      <c r="QEM52" s="66"/>
      <c r="QEN52" s="66"/>
      <c r="QEO52" s="66"/>
      <c r="QEP52" s="66"/>
      <c r="QEQ52" s="66"/>
      <c r="QER52" s="66"/>
      <c r="QES52" s="66"/>
      <c r="QET52" s="66"/>
      <c r="QEU52" s="66"/>
      <c r="QEV52" s="66"/>
      <c r="QEW52" s="66"/>
      <c r="QEX52" s="66"/>
      <c r="QEY52" s="66"/>
      <c r="QEZ52" s="66"/>
      <c r="QFA52" s="66"/>
      <c r="QFB52" s="66"/>
      <c r="QFC52" s="66"/>
      <c r="QFD52" s="66"/>
      <c r="QFE52" s="66"/>
      <c r="QFF52" s="66"/>
      <c r="QFG52" s="66"/>
      <c r="QFH52" s="66"/>
      <c r="QFI52" s="66"/>
      <c r="QFJ52" s="66"/>
      <c r="QFK52" s="66"/>
      <c r="QFL52" s="66"/>
      <c r="QFM52" s="66"/>
      <c r="QFN52" s="66"/>
      <c r="QFO52" s="66"/>
      <c r="QFP52" s="66"/>
      <c r="QFQ52" s="66"/>
      <c r="QFR52" s="66"/>
      <c r="QFS52" s="66"/>
      <c r="QFT52" s="66"/>
      <c r="QFU52" s="66"/>
      <c r="QFV52" s="66"/>
      <c r="QFW52" s="66"/>
      <c r="QFX52" s="66"/>
      <c r="QFY52" s="66"/>
      <c r="QFZ52" s="66"/>
      <c r="QGA52" s="66"/>
      <c r="QGB52" s="66"/>
      <c r="QGC52" s="66"/>
      <c r="QGD52" s="66"/>
      <c r="QGE52" s="66"/>
      <c r="QGF52" s="66"/>
      <c r="QGG52" s="66"/>
      <c r="QGH52" s="66"/>
      <c r="QGI52" s="66"/>
      <c r="QGJ52" s="66"/>
      <c r="QGK52" s="66"/>
      <c r="QGL52" s="66"/>
      <c r="QGM52" s="66"/>
      <c r="QGN52" s="66"/>
      <c r="QGO52" s="66"/>
      <c r="QGP52" s="66"/>
      <c r="QGQ52" s="66"/>
      <c r="QGR52" s="66"/>
      <c r="QGS52" s="66"/>
      <c r="QGT52" s="66"/>
      <c r="QGU52" s="66"/>
      <c r="QGV52" s="66"/>
      <c r="QGW52" s="66"/>
      <c r="QGX52" s="66"/>
      <c r="QGY52" s="66"/>
      <c r="QGZ52" s="66"/>
      <c r="QHA52" s="66"/>
      <c r="QHB52" s="66"/>
      <c r="QHC52" s="66"/>
      <c r="QHD52" s="66"/>
      <c r="QHE52" s="66"/>
      <c r="QHF52" s="66"/>
      <c r="QHG52" s="66"/>
      <c r="QHH52" s="66"/>
      <c r="QHI52" s="66"/>
      <c r="QHJ52" s="66"/>
      <c r="QHK52" s="66"/>
      <c r="QHL52" s="66"/>
      <c r="QHM52" s="66"/>
      <c r="QHN52" s="66"/>
      <c r="QHO52" s="66"/>
      <c r="QHP52" s="66"/>
      <c r="QHQ52" s="66"/>
      <c r="QHR52" s="66"/>
      <c r="QHS52" s="66"/>
      <c r="QHT52" s="66"/>
      <c r="QHU52" s="66"/>
      <c r="QHV52" s="66"/>
      <c r="QHW52" s="66"/>
      <c r="QHX52" s="66"/>
      <c r="QHY52" s="66"/>
      <c r="QHZ52" s="66"/>
      <c r="QIA52" s="66"/>
      <c r="QIB52" s="66"/>
      <c r="QIC52" s="66"/>
      <c r="QID52" s="66"/>
      <c r="QIE52" s="66"/>
      <c r="QIF52" s="66"/>
      <c r="QIG52" s="66"/>
      <c r="QIH52" s="66"/>
      <c r="QII52" s="66"/>
      <c r="QIJ52" s="66"/>
      <c r="QIK52" s="66"/>
      <c r="QIL52" s="66"/>
      <c r="QIM52" s="66"/>
      <c r="QIN52" s="66"/>
      <c r="QIO52" s="66"/>
      <c r="QIP52" s="66"/>
      <c r="QIQ52" s="66"/>
      <c r="QIR52" s="66"/>
      <c r="QIS52" s="66"/>
      <c r="QIT52" s="66"/>
      <c r="QIU52" s="66"/>
      <c r="QIV52" s="66"/>
      <c r="QIW52" s="66"/>
      <c r="QIX52" s="66"/>
      <c r="QIY52" s="66"/>
      <c r="QIZ52" s="66"/>
      <c r="QJA52" s="66"/>
      <c r="QJB52" s="66"/>
      <c r="QJC52" s="66"/>
      <c r="QJD52" s="66"/>
      <c r="QJE52" s="66"/>
      <c r="QJF52" s="66"/>
      <c r="QJG52" s="66"/>
      <c r="QJH52" s="66"/>
      <c r="QJI52" s="66"/>
      <c r="QJJ52" s="66"/>
      <c r="QJK52" s="66"/>
      <c r="QJL52" s="66"/>
      <c r="QJM52" s="66"/>
      <c r="QJN52" s="66"/>
      <c r="QJO52" s="66"/>
      <c r="QJP52" s="66"/>
      <c r="QJQ52" s="66"/>
      <c r="QJR52" s="66"/>
      <c r="QJS52" s="66"/>
      <c r="QJT52" s="66"/>
      <c r="QJU52" s="66"/>
      <c r="QJV52" s="66"/>
      <c r="QJW52" s="66"/>
      <c r="QJX52" s="66"/>
      <c r="QJY52" s="66"/>
      <c r="QJZ52" s="66"/>
      <c r="QKA52" s="66"/>
      <c r="QKB52" s="66"/>
      <c r="QKC52" s="66"/>
      <c r="QKD52" s="66"/>
      <c r="QKE52" s="66"/>
      <c r="QKF52" s="66"/>
      <c r="QKG52" s="66"/>
      <c r="QKH52" s="66"/>
      <c r="QKI52" s="66"/>
      <c r="QKJ52" s="66"/>
      <c r="QKK52" s="66"/>
      <c r="QKL52" s="66"/>
      <c r="QKM52" s="66"/>
      <c r="QKN52" s="66"/>
      <c r="QKO52" s="66"/>
      <c r="QKP52" s="66"/>
      <c r="QKQ52" s="66"/>
      <c r="QKR52" s="66"/>
      <c r="QKS52" s="66"/>
      <c r="QKT52" s="66"/>
      <c r="QKU52" s="66"/>
      <c r="QKV52" s="66"/>
      <c r="QKW52" s="66"/>
      <c r="QKX52" s="66"/>
      <c r="QKY52" s="66"/>
      <c r="QKZ52" s="66"/>
      <c r="QLA52" s="66"/>
      <c r="QLB52" s="66"/>
      <c r="QLC52" s="66"/>
      <c r="QLD52" s="66"/>
      <c r="QLE52" s="66"/>
      <c r="QLF52" s="66"/>
      <c r="QLG52" s="66"/>
      <c r="QLH52" s="66"/>
      <c r="QLI52" s="66"/>
      <c r="QLJ52" s="66"/>
      <c r="QLK52" s="66"/>
      <c r="QLL52" s="66"/>
      <c r="QLM52" s="66"/>
      <c r="QLN52" s="66"/>
      <c r="QLO52" s="66"/>
      <c r="QLP52" s="66"/>
      <c r="QLQ52" s="66"/>
      <c r="QLR52" s="66"/>
      <c r="QLS52" s="66"/>
      <c r="QLT52" s="66"/>
      <c r="QLU52" s="66"/>
      <c r="QLV52" s="66"/>
      <c r="QLW52" s="66"/>
      <c r="QLX52" s="66"/>
      <c r="QLY52" s="66"/>
      <c r="QLZ52" s="66"/>
      <c r="QMA52" s="66"/>
      <c r="QMB52" s="66"/>
      <c r="QMC52" s="66"/>
      <c r="QMD52" s="66"/>
      <c r="QME52" s="66"/>
      <c r="QMF52" s="66"/>
      <c r="QMG52" s="66"/>
      <c r="QMH52" s="66"/>
      <c r="QMI52" s="66"/>
      <c r="QMJ52" s="66"/>
      <c r="QMK52" s="66"/>
      <c r="QML52" s="66"/>
      <c r="QMM52" s="66"/>
      <c r="QMN52" s="66"/>
      <c r="QMO52" s="66"/>
      <c r="QMP52" s="66"/>
      <c r="QMQ52" s="66"/>
      <c r="QMR52" s="66"/>
      <c r="QMS52" s="66"/>
      <c r="QMT52" s="66"/>
      <c r="QMU52" s="66"/>
      <c r="QMV52" s="66"/>
      <c r="QMW52" s="66"/>
      <c r="QMX52" s="66"/>
      <c r="QMY52" s="66"/>
      <c r="QMZ52" s="66"/>
      <c r="QNA52" s="66"/>
      <c r="QNB52" s="66"/>
      <c r="QNC52" s="66"/>
      <c r="QND52" s="66"/>
      <c r="QNE52" s="66"/>
      <c r="QNF52" s="66"/>
      <c r="QNG52" s="66"/>
      <c r="QNH52" s="66"/>
      <c r="QNI52" s="66"/>
      <c r="QNJ52" s="66"/>
      <c r="QNK52" s="66"/>
      <c r="QNL52" s="66"/>
      <c r="QNM52" s="66"/>
      <c r="QNN52" s="66"/>
      <c r="QNO52" s="66"/>
      <c r="QNP52" s="66"/>
      <c r="QNQ52" s="66"/>
      <c r="QNR52" s="66"/>
      <c r="QNS52" s="66"/>
      <c r="QNT52" s="66"/>
      <c r="QNU52" s="66"/>
      <c r="QNV52" s="66"/>
      <c r="QNW52" s="66"/>
      <c r="QNX52" s="66"/>
      <c r="QNY52" s="66"/>
      <c r="QNZ52" s="66"/>
      <c r="QOA52" s="66"/>
      <c r="QOB52" s="66"/>
      <c r="QOC52" s="66"/>
      <c r="QOD52" s="66"/>
      <c r="QOE52" s="66"/>
      <c r="QOF52" s="66"/>
      <c r="QOG52" s="66"/>
      <c r="QOH52" s="66"/>
      <c r="QOI52" s="66"/>
      <c r="QOJ52" s="66"/>
      <c r="QOK52" s="66"/>
      <c r="QOL52" s="66"/>
      <c r="QOM52" s="66"/>
      <c r="QON52" s="66"/>
      <c r="QOO52" s="66"/>
      <c r="QOP52" s="66"/>
      <c r="QOQ52" s="66"/>
      <c r="QOR52" s="66"/>
      <c r="QOS52" s="66"/>
      <c r="QOT52" s="66"/>
      <c r="QOU52" s="66"/>
      <c r="QOV52" s="66"/>
      <c r="QOW52" s="66"/>
      <c r="QOX52" s="66"/>
      <c r="QOY52" s="66"/>
      <c r="QOZ52" s="66"/>
      <c r="QPA52" s="66"/>
      <c r="QPB52" s="66"/>
      <c r="QPC52" s="66"/>
      <c r="QPD52" s="66"/>
      <c r="QPE52" s="66"/>
      <c r="QPF52" s="66"/>
      <c r="QPG52" s="66"/>
      <c r="QPH52" s="66"/>
      <c r="QPI52" s="66"/>
      <c r="QPJ52" s="66"/>
      <c r="QPK52" s="66"/>
      <c r="QPL52" s="66"/>
      <c r="QPM52" s="66"/>
      <c r="QPN52" s="66"/>
      <c r="QPO52" s="66"/>
      <c r="QPP52" s="66"/>
      <c r="QPQ52" s="66"/>
      <c r="QPR52" s="66"/>
      <c r="QPS52" s="66"/>
      <c r="QPT52" s="66"/>
      <c r="QPU52" s="66"/>
      <c r="QPV52" s="66"/>
      <c r="QPW52" s="66"/>
      <c r="QPX52" s="66"/>
      <c r="QPY52" s="66"/>
      <c r="QPZ52" s="66"/>
      <c r="QQA52" s="66"/>
      <c r="QQB52" s="66"/>
      <c r="QQC52" s="66"/>
      <c r="QQD52" s="66"/>
      <c r="QQE52" s="66"/>
      <c r="QQF52" s="66"/>
      <c r="QQG52" s="66"/>
      <c r="QQH52" s="66"/>
      <c r="QQI52" s="66"/>
      <c r="QQJ52" s="66"/>
      <c r="QQK52" s="66"/>
      <c r="QQL52" s="66"/>
      <c r="QQM52" s="66"/>
      <c r="QQN52" s="66"/>
      <c r="QQO52" s="66"/>
      <c r="QQP52" s="66"/>
      <c r="QQQ52" s="66"/>
      <c r="QQR52" s="66"/>
      <c r="QQS52" s="66"/>
      <c r="QQT52" s="66"/>
      <c r="QQU52" s="66"/>
      <c r="QQV52" s="66"/>
      <c r="QQW52" s="66"/>
      <c r="QQX52" s="66"/>
      <c r="QQY52" s="66"/>
      <c r="QQZ52" s="66"/>
      <c r="QRA52" s="66"/>
      <c r="QRB52" s="66"/>
      <c r="QRC52" s="66"/>
      <c r="QRD52" s="66"/>
      <c r="QRE52" s="66"/>
      <c r="QRF52" s="66"/>
      <c r="QRG52" s="66"/>
      <c r="QRH52" s="66"/>
      <c r="QRI52" s="66"/>
      <c r="QRJ52" s="66"/>
      <c r="QRK52" s="66"/>
      <c r="QRL52" s="66"/>
      <c r="QRM52" s="66"/>
      <c r="QRN52" s="66"/>
      <c r="QRO52" s="66"/>
      <c r="QRP52" s="66"/>
      <c r="QRQ52" s="66"/>
      <c r="QRR52" s="66"/>
      <c r="QRS52" s="66"/>
      <c r="QRT52" s="66"/>
      <c r="QRU52" s="66"/>
      <c r="QRV52" s="66"/>
      <c r="QRW52" s="66"/>
      <c r="QRX52" s="66"/>
      <c r="QRY52" s="66"/>
      <c r="QRZ52" s="66"/>
      <c r="QSA52" s="66"/>
      <c r="QSB52" s="66"/>
      <c r="QSC52" s="66"/>
      <c r="QSD52" s="66"/>
      <c r="QSE52" s="66"/>
      <c r="QSF52" s="66"/>
      <c r="QSG52" s="66"/>
      <c r="QSH52" s="66"/>
      <c r="QSI52" s="66"/>
      <c r="QSJ52" s="66"/>
      <c r="QSK52" s="66"/>
      <c r="QSL52" s="66"/>
      <c r="QSM52" s="66"/>
      <c r="QSN52" s="66"/>
      <c r="QSO52" s="66"/>
      <c r="QSP52" s="66"/>
      <c r="QSQ52" s="66"/>
      <c r="QSR52" s="66"/>
      <c r="QSS52" s="66"/>
      <c r="QST52" s="66"/>
      <c r="QSU52" s="66"/>
      <c r="QSV52" s="66"/>
      <c r="QSW52" s="66"/>
      <c r="QSX52" s="66"/>
      <c r="QSY52" s="66"/>
      <c r="QSZ52" s="66"/>
      <c r="QTA52" s="66"/>
      <c r="QTB52" s="66"/>
      <c r="QTC52" s="66"/>
      <c r="QTD52" s="66"/>
      <c r="QTE52" s="66"/>
      <c r="QTF52" s="66"/>
      <c r="QTG52" s="66"/>
      <c r="QTH52" s="66"/>
      <c r="QTI52" s="66"/>
      <c r="QTJ52" s="66"/>
      <c r="QTK52" s="66"/>
      <c r="QTL52" s="66"/>
      <c r="QTM52" s="66"/>
      <c r="QTN52" s="66"/>
      <c r="QTO52" s="66"/>
      <c r="QTP52" s="66"/>
      <c r="QTQ52" s="66"/>
      <c r="QTR52" s="66"/>
      <c r="QTS52" s="66"/>
      <c r="QTT52" s="66"/>
      <c r="QTU52" s="66"/>
      <c r="QTV52" s="66"/>
      <c r="QTW52" s="66"/>
      <c r="QTX52" s="66"/>
      <c r="QTY52" s="66"/>
      <c r="QTZ52" s="66"/>
      <c r="QUA52" s="66"/>
      <c r="QUB52" s="66"/>
      <c r="QUC52" s="66"/>
      <c r="QUD52" s="66"/>
      <c r="QUE52" s="66"/>
      <c r="QUF52" s="66"/>
      <c r="QUG52" s="66"/>
      <c r="QUH52" s="66"/>
      <c r="QUI52" s="66"/>
      <c r="QUJ52" s="66"/>
      <c r="QUK52" s="66"/>
      <c r="QUL52" s="66"/>
      <c r="QUM52" s="66"/>
      <c r="QUN52" s="66"/>
      <c r="QUO52" s="66"/>
      <c r="QUP52" s="66"/>
      <c r="QUQ52" s="66"/>
      <c r="QUR52" s="66"/>
      <c r="QUS52" s="66"/>
      <c r="QUT52" s="66"/>
      <c r="QUU52" s="66"/>
      <c r="QUV52" s="66"/>
      <c r="QUW52" s="66"/>
      <c r="QUX52" s="66"/>
      <c r="QUY52" s="66"/>
      <c r="QUZ52" s="66"/>
      <c r="QVA52" s="66"/>
      <c r="QVB52" s="66"/>
      <c r="QVC52" s="66"/>
      <c r="QVD52" s="66"/>
      <c r="QVE52" s="66"/>
      <c r="QVF52" s="66"/>
      <c r="QVG52" s="66"/>
      <c r="QVH52" s="66"/>
      <c r="QVI52" s="66"/>
      <c r="QVJ52" s="66"/>
      <c r="QVK52" s="66"/>
      <c r="QVL52" s="66"/>
      <c r="QVM52" s="66"/>
      <c r="QVN52" s="66"/>
      <c r="QVO52" s="66"/>
      <c r="QVP52" s="66"/>
      <c r="QVQ52" s="66"/>
      <c r="QVR52" s="66"/>
      <c r="QVS52" s="66"/>
      <c r="QVT52" s="66"/>
      <c r="QVU52" s="66"/>
      <c r="QVV52" s="66"/>
      <c r="QVW52" s="66"/>
      <c r="QVX52" s="66"/>
      <c r="QVY52" s="66"/>
      <c r="QVZ52" s="66"/>
      <c r="QWA52" s="66"/>
      <c r="QWB52" s="66"/>
      <c r="QWC52" s="66"/>
      <c r="QWD52" s="66"/>
      <c r="QWE52" s="66"/>
      <c r="QWF52" s="66"/>
      <c r="QWG52" s="66"/>
      <c r="QWH52" s="66"/>
      <c r="QWI52" s="66"/>
      <c r="QWJ52" s="66"/>
      <c r="QWK52" s="66"/>
      <c r="QWL52" s="66"/>
      <c r="QWM52" s="66"/>
      <c r="QWN52" s="66"/>
      <c r="QWO52" s="66"/>
      <c r="QWP52" s="66"/>
      <c r="QWQ52" s="66"/>
      <c r="QWR52" s="66"/>
      <c r="QWS52" s="66"/>
      <c r="QWT52" s="66"/>
      <c r="QWU52" s="66"/>
      <c r="QWV52" s="66"/>
      <c r="QWW52" s="66"/>
      <c r="QWX52" s="66"/>
      <c r="QWY52" s="66"/>
      <c r="QWZ52" s="66"/>
      <c r="QXA52" s="66"/>
      <c r="QXB52" s="66"/>
      <c r="QXC52" s="66"/>
      <c r="QXD52" s="66"/>
      <c r="QXE52" s="66"/>
      <c r="QXF52" s="66"/>
      <c r="QXG52" s="66"/>
      <c r="QXH52" s="66"/>
      <c r="QXI52" s="66"/>
      <c r="QXJ52" s="66"/>
      <c r="QXK52" s="66"/>
      <c r="QXL52" s="66"/>
      <c r="QXM52" s="66"/>
      <c r="QXN52" s="66"/>
      <c r="QXO52" s="66"/>
      <c r="QXP52" s="66"/>
      <c r="QXQ52" s="66"/>
      <c r="QXR52" s="66"/>
      <c r="QXS52" s="66"/>
      <c r="QXT52" s="66"/>
      <c r="QXU52" s="66"/>
      <c r="QXV52" s="66"/>
      <c r="QXW52" s="66"/>
      <c r="QXX52" s="66"/>
      <c r="QXY52" s="66"/>
      <c r="QXZ52" s="66"/>
      <c r="QYA52" s="66"/>
      <c r="QYB52" s="66"/>
      <c r="QYC52" s="66"/>
      <c r="QYD52" s="66"/>
      <c r="QYE52" s="66"/>
      <c r="QYF52" s="66"/>
      <c r="QYG52" s="66"/>
      <c r="QYH52" s="66"/>
      <c r="QYI52" s="66"/>
      <c r="QYJ52" s="66"/>
      <c r="QYK52" s="66"/>
      <c r="QYL52" s="66"/>
      <c r="QYM52" s="66"/>
      <c r="QYN52" s="66"/>
      <c r="QYO52" s="66"/>
      <c r="QYP52" s="66"/>
      <c r="QYQ52" s="66"/>
      <c r="QYR52" s="66"/>
      <c r="QYS52" s="66"/>
      <c r="QYT52" s="66"/>
      <c r="QYU52" s="66"/>
      <c r="QYV52" s="66"/>
      <c r="QYW52" s="66"/>
      <c r="QYX52" s="66"/>
      <c r="QYY52" s="66"/>
      <c r="QYZ52" s="66"/>
      <c r="QZA52" s="66"/>
      <c r="QZB52" s="66"/>
      <c r="QZC52" s="66"/>
      <c r="QZD52" s="66"/>
      <c r="QZE52" s="66"/>
      <c r="QZF52" s="66"/>
      <c r="QZG52" s="66"/>
      <c r="QZH52" s="66"/>
      <c r="QZI52" s="66"/>
      <c r="QZJ52" s="66"/>
      <c r="QZK52" s="66"/>
      <c r="QZL52" s="66"/>
      <c r="QZM52" s="66"/>
      <c r="QZN52" s="66"/>
      <c r="QZO52" s="66"/>
      <c r="QZP52" s="66"/>
      <c r="QZQ52" s="66"/>
      <c r="QZR52" s="66"/>
      <c r="QZS52" s="66"/>
      <c r="QZT52" s="66"/>
      <c r="QZU52" s="66"/>
      <c r="QZV52" s="66"/>
      <c r="QZW52" s="66"/>
      <c r="QZX52" s="66"/>
      <c r="QZY52" s="66"/>
      <c r="QZZ52" s="66"/>
      <c r="RAA52" s="66"/>
      <c r="RAB52" s="66"/>
      <c r="RAC52" s="66"/>
      <c r="RAD52" s="66"/>
      <c r="RAE52" s="66"/>
      <c r="RAF52" s="66"/>
      <c r="RAG52" s="66"/>
      <c r="RAH52" s="66"/>
      <c r="RAI52" s="66"/>
      <c r="RAJ52" s="66"/>
      <c r="RAK52" s="66"/>
      <c r="RAL52" s="66"/>
      <c r="RAM52" s="66"/>
      <c r="RAN52" s="66"/>
      <c r="RAO52" s="66"/>
      <c r="RAP52" s="66"/>
      <c r="RAQ52" s="66"/>
      <c r="RAR52" s="66"/>
      <c r="RAS52" s="66"/>
      <c r="RAT52" s="66"/>
      <c r="RAU52" s="66"/>
      <c r="RAV52" s="66"/>
      <c r="RAW52" s="66"/>
      <c r="RAX52" s="66"/>
      <c r="RAY52" s="66"/>
      <c r="RAZ52" s="66"/>
      <c r="RBA52" s="66"/>
      <c r="RBB52" s="66"/>
      <c r="RBC52" s="66"/>
      <c r="RBD52" s="66"/>
      <c r="RBE52" s="66"/>
      <c r="RBF52" s="66"/>
      <c r="RBG52" s="66"/>
      <c r="RBH52" s="66"/>
      <c r="RBI52" s="66"/>
      <c r="RBJ52" s="66"/>
      <c r="RBK52" s="66"/>
      <c r="RBL52" s="66"/>
      <c r="RBM52" s="66"/>
      <c r="RBN52" s="66"/>
      <c r="RBO52" s="66"/>
      <c r="RBP52" s="66"/>
      <c r="RBQ52" s="66"/>
      <c r="RBR52" s="66"/>
      <c r="RBS52" s="66"/>
      <c r="RBT52" s="66"/>
      <c r="RBU52" s="66"/>
      <c r="RBV52" s="66"/>
      <c r="RBW52" s="66"/>
      <c r="RBX52" s="66"/>
      <c r="RBY52" s="66"/>
      <c r="RBZ52" s="66"/>
      <c r="RCA52" s="66"/>
      <c r="RCB52" s="66"/>
      <c r="RCC52" s="66"/>
      <c r="RCD52" s="66"/>
      <c r="RCE52" s="66"/>
      <c r="RCF52" s="66"/>
      <c r="RCG52" s="66"/>
      <c r="RCH52" s="66"/>
      <c r="RCI52" s="66"/>
      <c r="RCJ52" s="66"/>
      <c r="RCK52" s="66"/>
      <c r="RCL52" s="66"/>
      <c r="RCM52" s="66"/>
      <c r="RCN52" s="66"/>
      <c r="RCO52" s="66"/>
      <c r="RCP52" s="66"/>
      <c r="RCQ52" s="66"/>
      <c r="RCR52" s="66"/>
      <c r="RCS52" s="66"/>
      <c r="RCT52" s="66"/>
      <c r="RCU52" s="66"/>
      <c r="RCV52" s="66"/>
      <c r="RCW52" s="66"/>
      <c r="RCX52" s="66"/>
      <c r="RCY52" s="66"/>
      <c r="RCZ52" s="66"/>
      <c r="RDA52" s="66"/>
      <c r="RDB52" s="66"/>
      <c r="RDC52" s="66"/>
      <c r="RDD52" s="66"/>
      <c r="RDE52" s="66"/>
      <c r="RDF52" s="66"/>
      <c r="RDG52" s="66"/>
      <c r="RDH52" s="66"/>
      <c r="RDI52" s="66"/>
      <c r="RDJ52" s="66"/>
      <c r="RDK52" s="66"/>
      <c r="RDL52" s="66"/>
      <c r="RDM52" s="66"/>
      <c r="RDN52" s="66"/>
      <c r="RDO52" s="66"/>
      <c r="RDP52" s="66"/>
      <c r="RDQ52" s="66"/>
      <c r="RDR52" s="66"/>
      <c r="RDS52" s="66"/>
      <c r="RDT52" s="66"/>
      <c r="RDU52" s="66"/>
      <c r="RDV52" s="66"/>
      <c r="RDW52" s="66"/>
      <c r="RDX52" s="66"/>
      <c r="RDY52" s="66"/>
      <c r="RDZ52" s="66"/>
      <c r="REA52" s="66"/>
      <c r="REB52" s="66"/>
      <c r="REC52" s="66"/>
      <c r="RED52" s="66"/>
      <c r="REE52" s="66"/>
      <c r="REF52" s="66"/>
      <c r="REG52" s="66"/>
      <c r="REH52" s="66"/>
      <c r="REI52" s="66"/>
      <c r="REJ52" s="66"/>
      <c r="REK52" s="66"/>
      <c r="REL52" s="66"/>
      <c r="REM52" s="66"/>
      <c r="REN52" s="66"/>
      <c r="REO52" s="66"/>
      <c r="REP52" s="66"/>
      <c r="REQ52" s="66"/>
      <c r="RER52" s="66"/>
      <c r="RES52" s="66"/>
      <c r="RET52" s="66"/>
      <c r="REU52" s="66"/>
      <c r="REV52" s="66"/>
      <c r="REW52" s="66"/>
      <c r="REX52" s="66"/>
      <c r="REY52" s="66"/>
      <c r="REZ52" s="66"/>
      <c r="RFA52" s="66"/>
      <c r="RFB52" s="66"/>
      <c r="RFC52" s="66"/>
      <c r="RFD52" s="66"/>
      <c r="RFE52" s="66"/>
      <c r="RFF52" s="66"/>
      <c r="RFG52" s="66"/>
      <c r="RFH52" s="66"/>
      <c r="RFI52" s="66"/>
      <c r="RFJ52" s="66"/>
      <c r="RFK52" s="66"/>
      <c r="RFL52" s="66"/>
      <c r="RFM52" s="66"/>
      <c r="RFN52" s="66"/>
      <c r="RFO52" s="66"/>
      <c r="RFP52" s="66"/>
      <c r="RFQ52" s="66"/>
      <c r="RFR52" s="66"/>
      <c r="RFS52" s="66"/>
      <c r="RFT52" s="66"/>
      <c r="RFU52" s="66"/>
      <c r="RFV52" s="66"/>
      <c r="RFW52" s="66"/>
      <c r="RFX52" s="66"/>
      <c r="RFY52" s="66"/>
      <c r="RFZ52" s="66"/>
      <c r="RGA52" s="66"/>
      <c r="RGB52" s="66"/>
      <c r="RGC52" s="66"/>
      <c r="RGD52" s="66"/>
      <c r="RGE52" s="66"/>
      <c r="RGF52" s="66"/>
      <c r="RGG52" s="66"/>
      <c r="RGH52" s="66"/>
      <c r="RGI52" s="66"/>
      <c r="RGJ52" s="66"/>
      <c r="RGK52" s="66"/>
      <c r="RGL52" s="66"/>
      <c r="RGM52" s="66"/>
      <c r="RGN52" s="66"/>
      <c r="RGO52" s="66"/>
      <c r="RGP52" s="66"/>
      <c r="RGQ52" s="66"/>
      <c r="RGR52" s="66"/>
      <c r="RGS52" s="66"/>
      <c r="RGT52" s="66"/>
      <c r="RGU52" s="66"/>
      <c r="RGV52" s="66"/>
      <c r="RGW52" s="66"/>
      <c r="RGX52" s="66"/>
      <c r="RGY52" s="66"/>
      <c r="RGZ52" s="66"/>
      <c r="RHA52" s="66"/>
      <c r="RHB52" s="66"/>
      <c r="RHC52" s="66"/>
      <c r="RHD52" s="66"/>
      <c r="RHE52" s="66"/>
      <c r="RHF52" s="66"/>
      <c r="RHG52" s="66"/>
      <c r="RHH52" s="66"/>
      <c r="RHI52" s="66"/>
      <c r="RHJ52" s="66"/>
      <c r="RHK52" s="66"/>
      <c r="RHL52" s="66"/>
      <c r="RHM52" s="66"/>
      <c r="RHN52" s="66"/>
      <c r="RHO52" s="66"/>
      <c r="RHP52" s="66"/>
      <c r="RHQ52" s="66"/>
      <c r="RHR52" s="66"/>
      <c r="RHS52" s="66"/>
      <c r="RHT52" s="66"/>
      <c r="RHU52" s="66"/>
      <c r="RHV52" s="66"/>
      <c r="RHW52" s="66"/>
      <c r="RHX52" s="66"/>
      <c r="RHY52" s="66"/>
      <c r="RHZ52" s="66"/>
      <c r="RIA52" s="66"/>
      <c r="RIB52" s="66"/>
      <c r="RIC52" s="66"/>
      <c r="RID52" s="66"/>
      <c r="RIE52" s="66"/>
      <c r="RIF52" s="66"/>
      <c r="RIG52" s="66"/>
      <c r="RIH52" s="66"/>
      <c r="RII52" s="66"/>
      <c r="RIJ52" s="66"/>
      <c r="RIK52" s="66"/>
      <c r="RIL52" s="66"/>
      <c r="RIM52" s="66"/>
      <c r="RIN52" s="66"/>
      <c r="RIO52" s="66"/>
      <c r="RIP52" s="66"/>
      <c r="RIQ52" s="66"/>
      <c r="RIR52" s="66"/>
      <c r="RIS52" s="66"/>
      <c r="RIT52" s="66"/>
      <c r="RIU52" s="66"/>
      <c r="RIV52" s="66"/>
      <c r="RIW52" s="66"/>
      <c r="RIX52" s="66"/>
      <c r="RIY52" s="66"/>
      <c r="RIZ52" s="66"/>
      <c r="RJA52" s="66"/>
      <c r="RJB52" s="66"/>
      <c r="RJC52" s="66"/>
      <c r="RJD52" s="66"/>
      <c r="RJE52" s="66"/>
      <c r="RJF52" s="66"/>
      <c r="RJG52" s="66"/>
      <c r="RJH52" s="66"/>
      <c r="RJI52" s="66"/>
      <c r="RJJ52" s="66"/>
      <c r="RJK52" s="66"/>
      <c r="RJL52" s="66"/>
      <c r="RJM52" s="66"/>
      <c r="RJN52" s="66"/>
      <c r="RJO52" s="66"/>
      <c r="RJP52" s="66"/>
      <c r="RJQ52" s="66"/>
      <c r="RJR52" s="66"/>
      <c r="RJS52" s="66"/>
      <c r="RJT52" s="66"/>
      <c r="RJU52" s="66"/>
      <c r="RJV52" s="66"/>
      <c r="RJW52" s="66"/>
      <c r="RJX52" s="66"/>
      <c r="RJY52" s="66"/>
      <c r="RJZ52" s="66"/>
      <c r="RKA52" s="66"/>
      <c r="RKB52" s="66"/>
      <c r="RKC52" s="66"/>
      <c r="RKD52" s="66"/>
      <c r="RKE52" s="66"/>
      <c r="RKF52" s="66"/>
      <c r="RKG52" s="66"/>
      <c r="RKH52" s="66"/>
      <c r="RKI52" s="66"/>
      <c r="RKJ52" s="66"/>
      <c r="RKK52" s="66"/>
      <c r="RKL52" s="66"/>
      <c r="RKM52" s="66"/>
      <c r="RKN52" s="66"/>
      <c r="RKO52" s="66"/>
      <c r="RKP52" s="66"/>
      <c r="RKQ52" s="66"/>
      <c r="RKR52" s="66"/>
      <c r="RKS52" s="66"/>
      <c r="RKT52" s="66"/>
      <c r="RKU52" s="66"/>
      <c r="RKV52" s="66"/>
      <c r="RKW52" s="66"/>
      <c r="RKX52" s="66"/>
      <c r="RKY52" s="66"/>
      <c r="RKZ52" s="66"/>
      <c r="RLA52" s="66"/>
      <c r="RLB52" s="66"/>
      <c r="RLC52" s="66"/>
      <c r="RLD52" s="66"/>
      <c r="RLE52" s="66"/>
      <c r="RLF52" s="66"/>
      <c r="RLG52" s="66"/>
      <c r="RLH52" s="66"/>
      <c r="RLI52" s="66"/>
      <c r="RLJ52" s="66"/>
      <c r="RLK52" s="66"/>
      <c r="RLL52" s="66"/>
      <c r="RLM52" s="66"/>
      <c r="RLN52" s="66"/>
      <c r="RLO52" s="66"/>
      <c r="RLP52" s="66"/>
      <c r="RLQ52" s="66"/>
      <c r="RLR52" s="66"/>
      <c r="RLS52" s="66"/>
      <c r="RLT52" s="66"/>
      <c r="RLU52" s="66"/>
      <c r="RLV52" s="66"/>
      <c r="RLW52" s="66"/>
      <c r="RLX52" s="66"/>
      <c r="RLY52" s="66"/>
      <c r="RLZ52" s="66"/>
      <c r="RMA52" s="66"/>
      <c r="RMB52" s="66"/>
      <c r="RMC52" s="66"/>
      <c r="RMD52" s="66"/>
      <c r="RME52" s="66"/>
      <c r="RMF52" s="66"/>
      <c r="RMG52" s="66"/>
      <c r="RMH52" s="66"/>
      <c r="RMI52" s="66"/>
      <c r="RMJ52" s="66"/>
      <c r="RMK52" s="66"/>
      <c r="RML52" s="66"/>
      <c r="RMM52" s="66"/>
      <c r="RMN52" s="66"/>
      <c r="RMO52" s="66"/>
      <c r="RMP52" s="66"/>
      <c r="RMQ52" s="66"/>
      <c r="RMR52" s="66"/>
      <c r="RMS52" s="66"/>
      <c r="RMT52" s="66"/>
      <c r="RMU52" s="66"/>
      <c r="RMV52" s="66"/>
      <c r="RMW52" s="66"/>
      <c r="RMX52" s="66"/>
      <c r="RMY52" s="66"/>
      <c r="RMZ52" s="66"/>
      <c r="RNA52" s="66"/>
      <c r="RNB52" s="66"/>
      <c r="RNC52" s="66"/>
      <c r="RND52" s="66"/>
      <c r="RNE52" s="66"/>
      <c r="RNF52" s="66"/>
      <c r="RNG52" s="66"/>
      <c r="RNH52" s="66"/>
      <c r="RNI52" s="66"/>
      <c r="RNJ52" s="66"/>
      <c r="RNK52" s="66"/>
      <c r="RNL52" s="66"/>
      <c r="RNM52" s="66"/>
      <c r="RNN52" s="66"/>
      <c r="RNO52" s="66"/>
      <c r="RNP52" s="66"/>
      <c r="RNQ52" s="66"/>
      <c r="RNR52" s="66"/>
      <c r="RNS52" s="66"/>
      <c r="RNT52" s="66"/>
      <c r="RNU52" s="66"/>
      <c r="RNV52" s="66"/>
      <c r="RNW52" s="66"/>
      <c r="RNX52" s="66"/>
      <c r="RNY52" s="66"/>
      <c r="RNZ52" s="66"/>
      <c r="ROA52" s="66"/>
      <c r="ROB52" s="66"/>
      <c r="ROC52" s="66"/>
      <c r="ROD52" s="66"/>
      <c r="ROE52" s="66"/>
      <c r="ROF52" s="66"/>
      <c r="ROG52" s="66"/>
      <c r="ROH52" s="66"/>
      <c r="ROI52" s="66"/>
      <c r="ROJ52" s="66"/>
      <c r="ROK52" s="66"/>
      <c r="ROL52" s="66"/>
      <c r="ROM52" s="66"/>
      <c r="RON52" s="66"/>
      <c r="ROO52" s="66"/>
      <c r="ROP52" s="66"/>
      <c r="ROQ52" s="66"/>
      <c r="ROR52" s="66"/>
      <c r="ROS52" s="66"/>
      <c r="ROT52" s="66"/>
      <c r="ROU52" s="66"/>
      <c r="ROV52" s="66"/>
      <c r="ROW52" s="66"/>
      <c r="ROX52" s="66"/>
      <c r="ROY52" s="66"/>
      <c r="ROZ52" s="66"/>
      <c r="RPA52" s="66"/>
      <c r="RPB52" s="66"/>
      <c r="RPC52" s="66"/>
      <c r="RPD52" s="66"/>
      <c r="RPE52" s="66"/>
      <c r="RPF52" s="66"/>
      <c r="RPG52" s="66"/>
      <c r="RPH52" s="66"/>
      <c r="RPI52" s="66"/>
      <c r="RPJ52" s="66"/>
      <c r="RPK52" s="66"/>
      <c r="RPL52" s="66"/>
      <c r="RPM52" s="66"/>
      <c r="RPN52" s="66"/>
      <c r="RPO52" s="66"/>
      <c r="RPP52" s="66"/>
      <c r="RPQ52" s="66"/>
      <c r="RPR52" s="66"/>
      <c r="RPS52" s="66"/>
      <c r="RPT52" s="66"/>
      <c r="RPU52" s="66"/>
      <c r="RPV52" s="66"/>
      <c r="RPW52" s="66"/>
      <c r="RPX52" s="66"/>
      <c r="RPY52" s="66"/>
      <c r="RPZ52" s="66"/>
      <c r="RQA52" s="66"/>
      <c r="RQB52" s="66"/>
      <c r="RQC52" s="66"/>
      <c r="RQD52" s="66"/>
      <c r="RQE52" s="66"/>
      <c r="RQF52" s="66"/>
      <c r="RQG52" s="66"/>
      <c r="RQH52" s="66"/>
      <c r="RQI52" s="66"/>
      <c r="RQJ52" s="66"/>
      <c r="RQK52" s="66"/>
      <c r="RQL52" s="66"/>
      <c r="RQM52" s="66"/>
      <c r="RQN52" s="66"/>
      <c r="RQO52" s="66"/>
      <c r="RQP52" s="66"/>
      <c r="RQQ52" s="66"/>
      <c r="RQR52" s="66"/>
      <c r="RQS52" s="66"/>
      <c r="RQT52" s="66"/>
      <c r="RQU52" s="66"/>
      <c r="RQV52" s="66"/>
      <c r="RQW52" s="66"/>
      <c r="RQX52" s="66"/>
      <c r="RQY52" s="66"/>
      <c r="RQZ52" s="66"/>
      <c r="RRA52" s="66"/>
      <c r="RRB52" s="66"/>
      <c r="RRC52" s="66"/>
      <c r="RRD52" s="66"/>
      <c r="RRE52" s="66"/>
      <c r="RRF52" s="66"/>
      <c r="RRG52" s="66"/>
      <c r="RRH52" s="66"/>
      <c r="RRI52" s="66"/>
      <c r="RRJ52" s="66"/>
      <c r="RRK52" s="66"/>
      <c r="RRL52" s="66"/>
      <c r="RRM52" s="66"/>
      <c r="RRN52" s="66"/>
      <c r="RRO52" s="66"/>
      <c r="RRP52" s="66"/>
      <c r="RRQ52" s="66"/>
      <c r="RRR52" s="66"/>
      <c r="RRS52" s="66"/>
      <c r="RRT52" s="66"/>
      <c r="RRU52" s="66"/>
      <c r="RRV52" s="66"/>
      <c r="RRW52" s="66"/>
      <c r="RRX52" s="66"/>
      <c r="RRY52" s="66"/>
      <c r="RRZ52" s="66"/>
      <c r="RSA52" s="66"/>
      <c r="RSB52" s="66"/>
      <c r="RSC52" s="66"/>
      <c r="RSD52" s="66"/>
      <c r="RSE52" s="66"/>
      <c r="RSF52" s="66"/>
      <c r="RSG52" s="66"/>
      <c r="RSH52" s="66"/>
      <c r="RSI52" s="66"/>
      <c r="RSJ52" s="66"/>
      <c r="RSK52" s="66"/>
      <c r="RSL52" s="66"/>
      <c r="RSM52" s="66"/>
      <c r="RSN52" s="66"/>
      <c r="RSO52" s="66"/>
      <c r="RSP52" s="66"/>
      <c r="RSQ52" s="66"/>
      <c r="RSR52" s="66"/>
      <c r="RSS52" s="66"/>
      <c r="RST52" s="66"/>
      <c r="RSU52" s="66"/>
      <c r="RSV52" s="66"/>
      <c r="RSW52" s="66"/>
      <c r="RSX52" s="66"/>
      <c r="RSY52" s="66"/>
      <c r="RSZ52" s="66"/>
      <c r="RTA52" s="66"/>
      <c r="RTB52" s="66"/>
      <c r="RTC52" s="66"/>
      <c r="RTD52" s="66"/>
      <c r="RTE52" s="66"/>
      <c r="RTF52" s="66"/>
      <c r="RTG52" s="66"/>
      <c r="RTH52" s="66"/>
      <c r="RTI52" s="66"/>
      <c r="RTJ52" s="66"/>
      <c r="RTK52" s="66"/>
      <c r="RTL52" s="66"/>
      <c r="RTM52" s="66"/>
      <c r="RTN52" s="66"/>
      <c r="RTO52" s="66"/>
      <c r="RTP52" s="66"/>
      <c r="RTQ52" s="66"/>
      <c r="RTR52" s="66"/>
      <c r="RTS52" s="66"/>
      <c r="RTT52" s="66"/>
      <c r="RTU52" s="66"/>
      <c r="RTV52" s="66"/>
      <c r="RTW52" s="66"/>
      <c r="RTX52" s="66"/>
      <c r="RTY52" s="66"/>
      <c r="RTZ52" s="66"/>
      <c r="RUA52" s="66"/>
      <c r="RUB52" s="66"/>
      <c r="RUC52" s="66"/>
      <c r="RUD52" s="66"/>
      <c r="RUE52" s="66"/>
      <c r="RUF52" s="66"/>
      <c r="RUG52" s="66"/>
      <c r="RUH52" s="66"/>
      <c r="RUI52" s="66"/>
      <c r="RUJ52" s="66"/>
      <c r="RUK52" s="66"/>
      <c r="RUL52" s="66"/>
      <c r="RUM52" s="66"/>
      <c r="RUN52" s="66"/>
      <c r="RUO52" s="66"/>
      <c r="RUP52" s="66"/>
      <c r="RUQ52" s="66"/>
      <c r="RUR52" s="66"/>
      <c r="RUS52" s="66"/>
      <c r="RUT52" s="66"/>
      <c r="RUU52" s="66"/>
      <c r="RUV52" s="66"/>
      <c r="RUW52" s="66"/>
      <c r="RUX52" s="66"/>
      <c r="RUY52" s="66"/>
      <c r="RUZ52" s="66"/>
      <c r="RVA52" s="66"/>
      <c r="RVB52" s="66"/>
      <c r="RVC52" s="66"/>
      <c r="RVD52" s="66"/>
      <c r="RVE52" s="66"/>
      <c r="RVF52" s="66"/>
      <c r="RVG52" s="66"/>
      <c r="RVH52" s="66"/>
      <c r="RVI52" s="66"/>
      <c r="RVJ52" s="66"/>
      <c r="RVK52" s="66"/>
      <c r="RVL52" s="66"/>
      <c r="RVM52" s="66"/>
      <c r="RVN52" s="66"/>
      <c r="RVO52" s="66"/>
      <c r="RVP52" s="66"/>
      <c r="RVQ52" s="66"/>
      <c r="RVR52" s="66"/>
      <c r="RVS52" s="66"/>
      <c r="RVT52" s="66"/>
      <c r="RVU52" s="66"/>
      <c r="RVV52" s="66"/>
      <c r="RVW52" s="66"/>
      <c r="RVX52" s="66"/>
      <c r="RVY52" s="66"/>
      <c r="RVZ52" s="66"/>
      <c r="RWA52" s="66"/>
      <c r="RWB52" s="66"/>
      <c r="RWC52" s="66"/>
      <c r="RWD52" s="66"/>
      <c r="RWE52" s="66"/>
      <c r="RWF52" s="66"/>
      <c r="RWG52" s="66"/>
      <c r="RWH52" s="66"/>
      <c r="RWI52" s="66"/>
      <c r="RWJ52" s="66"/>
      <c r="RWK52" s="66"/>
      <c r="RWL52" s="66"/>
      <c r="RWM52" s="66"/>
      <c r="RWN52" s="66"/>
      <c r="RWO52" s="66"/>
      <c r="RWP52" s="66"/>
      <c r="RWQ52" s="66"/>
      <c r="RWR52" s="66"/>
      <c r="RWS52" s="66"/>
      <c r="RWT52" s="66"/>
      <c r="RWU52" s="66"/>
      <c r="RWV52" s="66"/>
      <c r="RWW52" s="66"/>
      <c r="RWX52" s="66"/>
      <c r="RWY52" s="66"/>
      <c r="RWZ52" s="66"/>
      <c r="RXA52" s="66"/>
      <c r="RXB52" s="66"/>
      <c r="RXC52" s="66"/>
      <c r="RXD52" s="66"/>
      <c r="RXE52" s="66"/>
      <c r="RXF52" s="66"/>
      <c r="RXG52" s="66"/>
      <c r="RXH52" s="66"/>
      <c r="RXI52" s="66"/>
      <c r="RXJ52" s="66"/>
      <c r="RXK52" s="66"/>
      <c r="RXL52" s="66"/>
      <c r="RXM52" s="66"/>
      <c r="RXN52" s="66"/>
      <c r="RXO52" s="66"/>
      <c r="RXP52" s="66"/>
      <c r="RXQ52" s="66"/>
      <c r="RXR52" s="66"/>
      <c r="RXS52" s="66"/>
      <c r="RXT52" s="66"/>
      <c r="RXU52" s="66"/>
      <c r="RXV52" s="66"/>
      <c r="RXW52" s="66"/>
      <c r="RXX52" s="66"/>
      <c r="RXY52" s="66"/>
      <c r="RXZ52" s="66"/>
      <c r="RYA52" s="66"/>
      <c r="RYB52" s="66"/>
      <c r="RYC52" s="66"/>
      <c r="RYD52" s="66"/>
      <c r="RYE52" s="66"/>
      <c r="RYF52" s="66"/>
      <c r="RYG52" s="66"/>
      <c r="RYH52" s="66"/>
      <c r="RYI52" s="66"/>
      <c r="RYJ52" s="66"/>
      <c r="RYK52" s="66"/>
      <c r="RYL52" s="66"/>
      <c r="RYM52" s="66"/>
      <c r="RYN52" s="66"/>
      <c r="RYO52" s="66"/>
      <c r="RYP52" s="66"/>
      <c r="RYQ52" s="66"/>
      <c r="RYR52" s="66"/>
      <c r="RYS52" s="66"/>
      <c r="RYT52" s="66"/>
      <c r="RYU52" s="66"/>
      <c r="RYV52" s="66"/>
      <c r="RYW52" s="66"/>
      <c r="RYX52" s="66"/>
      <c r="RYY52" s="66"/>
      <c r="RYZ52" s="66"/>
      <c r="RZA52" s="66"/>
      <c r="RZB52" s="66"/>
      <c r="RZC52" s="66"/>
      <c r="RZD52" s="66"/>
      <c r="RZE52" s="66"/>
      <c r="RZF52" s="66"/>
      <c r="RZG52" s="66"/>
      <c r="RZH52" s="66"/>
      <c r="RZI52" s="66"/>
      <c r="RZJ52" s="66"/>
      <c r="RZK52" s="66"/>
      <c r="RZL52" s="66"/>
      <c r="RZM52" s="66"/>
      <c r="RZN52" s="66"/>
      <c r="RZO52" s="66"/>
      <c r="RZP52" s="66"/>
      <c r="RZQ52" s="66"/>
      <c r="RZR52" s="66"/>
      <c r="RZS52" s="66"/>
      <c r="RZT52" s="66"/>
      <c r="RZU52" s="66"/>
      <c r="RZV52" s="66"/>
      <c r="RZW52" s="66"/>
      <c r="RZX52" s="66"/>
      <c r="RZY52" s="66"/>
      <c r="RZZ52" s="66"/>
      <c r="SAA52" s="66"/>
      <c r="SAB52" s="66"/>
      <c r="SAC52" s="66"/>
      <c r="SAD52" s="66"/>
      <c r="SAE52" s="66"/>
      <c r="SAF52" s="66"/>
      <c r="SAG52" s="66"/>
      <c r="SAH52" s="66"/>
      <c r="SAI52" s="66"/>
      <c r="SAJ52" s="66"/>
      <c r="SAK52" s="66"/>
      <c r="SAL52" s="66"/>
      <c r="SAM52" s="66"/>
      <c r="SAN52" s="66"/>
      <c r="SAO52" s="66"/>
      <c r="SAP52" s="66"/>
      <c r="SAQ52" s="66"/>
      <c r="SAR52" s="66"/>
      <c r="SAS52" s="66"/>
      <c r="SAT52" s="66"/>
      <c r="SAU52" s="66"/>
      <c r="SAV52" s="66"/>
      <c r="SAW52" s="66"/>
      <c r="SAX52" s="66"/>
      <c r="SAY52" s="66"/>
      <c r="SAZ52" s="66"/>
      <c r="SBA52" s="66"/>
      <c r="SBB52" s="66"/>
      <c r="SBC52" s="66"/>
      <c r="SBD52" s="66"/>
      <c r="SBE52" s="66"/>
      <c r="SBF52" s="66"/>
      <c r="SBG52" s="66"/>
      <c r="SBH52" s="66"/>
      <c r="SBI52" s="66"/>
      <c r="SBJ52" s="66"/>
      <c r="SBK52" s="66"/>
      <c r="SBL52" s="66"/>
      <c r="SBM52" s="66"/>
      <c r="SBN52" s="66"/>
      <c r="SBO52" s="66"/>
      <c r="SBP52" s="66"/>
      <c r="SBQ52" s="66"/>
      <c r="SBR52" s="66"/>
      <c r="SBS52" s="66"/>
      <c r="SBT52" s="66"/>
      <c r="SBU52" s="66"/>
      <c r="SBV52" s="66"/>
      <c r="SBW52" s="66"/>
      <c r="SBX52" s="66"/>
      <c r="SBY52" s="66"/>
      <c r="SBZ52" s="66"/>
      <c r="SCA52" s="66"/>
      <c r="SCB52" s="66"/>
      <c r="SCC52" s="66"/>
      <c r="SCD52" s="66"/>
      <c r="SCE52" s="66"/>
      <c r="SCF52" s="66"/>
      <c r="SCG52" s="66"/>
      <c r="SCH52" s="66"/>
      <c r="SCI52" s="66"/>
      <c r="SCJ52" s="66"/>
      <c r="SCK52" s="66"/>
      <c r="SCL52" s="66"/>
      <c r="SCM52" s="66"/>
      <c r="SCN52" s="66"/>
      <c r="SCO52" s="66"/>
      <c r="SCP52" s="66"/>
      <c r="SCQ52" s="66"/>
      <c r="SCR52" s="66"/>
      <c r="SCS52" s="66"/>
      <c r="SCT52" s="66"/>
      <c r="SCU52" s="66"/>
      <c r="SCV52" s="66"/>
      <c r="SCW52" s="66"/>
      <c r="SCX52" s="66"/>
      <c r="SCY52" s="66"/>
      <c r="SCZ52" s="66"/>
      <c r="SDA52" s="66"/>
      <c r="SDB52" s="66"/>
      <c r="SDC52" s="66"/>
      <c r="SDD52" s="66"/>
      <c r="SDE52" s="66"/>
      <c r="SDF52" s="66"/>
      <c r="SDG52" s="66"/>
      <c r="SDH52" s="66"/>
      <c r="SDI52" s="66"/>
      <c r="SDJ52" s="66"/>
      <c r="SDK52" s="66"/>
      <c r="SDL52" s="66"/>
      <c r="SDM52" s="66"/>
      <c r="SDN52" s="66"/>
      <c r="SDO52" s="66"/>
      <c r="SDP52" s="66"/>
      <c r="SDQ52" s="66"/>
      <c r="SDR52" s="66"/>
      <c r="SDS52" s="66"/>
      <c r="SDT52" s="66"/>
      <c r="SDU52" s="66"/>
      <c r="SDV52" s="66"/>
      <c r="SDW52" s="66"/>
      <c r="SDX52" s="66"/>
      <c r="SDY52" s="66"/>
      <c r="SDZ52" s="66"/>
      <c r="SEA52" s="66"/>
      <c r="SEB52" s="66"/>
      <c r="SEC52" s="66"/>
      <c r="SED52" s="66"/>
      <c r="SEE52" s="66"/>
      <c r="SEF52" s="66"/>
      <c r="SEG52" s="66"/>
      <c r="SEH52" s="66"/>
      <c r="SEI52" s="66"/>
      <c r="SEJ52" s="66"/>
      <c r="SEK52" s="66"/>
      <c r="SEL52" s="66"/>
      <c r="SEM52" s="66"/>
      <c r="SEN52" s="66"/>
      <c r="SEO52" s="66"/>
      <c r="SEP52" s="66"/>
      <c r="SEQ52" s="66"/>
      <c r="SER52" s="66"/>
      <c r="SES52" s="66"/>
      <c r="SET52" s="66"/>
      <c r="SEU52" s="66"/>
      <c r="SEV52" s="66"/>
      <c r="SEW52" s="66"/>
      <c r="SEX52" s="66"/>
      <c r="SEY52" s="66"/>
      <c r="SEZ52" s="66"/>
      <c r="SFA52" s="66"/>
      <c r="SFB52" s="66"/>
      <c r="SFC52" s="66"/>
      <c r="SFD52" s="66"/>
      <c r="SFE52" s="66"/>
      <c r="SFF52" s="66"/>
      <c r="SFG52" s="66"/>
      <c r="SFH52" s="66"/>
      <c r="SFI52" s="66"/>
      <c r="SFJ52" s="66"/>
      <c r="SFK52" s="66"/>
      <c r="SFL52" s="66"/>
      <c r="SFM52" s="66"/>
      <c r="SFN52" s="66"/>
      <c r="SFO52" s="66"/>
      <c r="SFP52" s="66"/>
      <c r="SFQ52" s="66"/>
      <c r="SFR52" s="66"/>
      <c r="SFS52" s="66"/>
      <c r="SFT52" s="66"/>
      <c r="SFU52" s="66"/>
      <c r="SFV52" s="66"/>
      <c r="SFW52" s="66"/>
      <c r="SFX52" s="66"/>
      <c r="SFY52" s="66"/>
      <c r="SFZ52" s="66"/>
      <c r="SGA52" s="66"/>
      <c r="SGB52" s="66"/>
      <c r="SGC52" s="66"/>
      <c r="SGD52" s="66"/>
      <c r="SGE52" s="66"/>
      <c r="SGF52" s="66"/>
      <c r="SGG52" s="66"/>
      <c r="SGH52" s="66"/>
      <c r="SGI52" s="66"/>
      <c r="SGJ52" s="66"/>
      <c r="SGK52" s="66"/>
      <c r="SGL52" s="66"/>
      <c r="SGM52" s="66"/>
      <c r="SGN52" s="66"/>
      <c r="SGO52" s="66"/>
      <c r="SGP52" s="66"/>
      <c r="SGQ52" s="66"/>
      <c r="SGR52" s="66"/>
      <c r="SGS52" s="66"/>
      <c r="SGT52" s="66"/>
      <c r="SGU52" s="66"/>
      <c r="SGV52" s="66"/>
      <c r="SGW52" s="66"/>
      <c r="SGX52" s="66"/>
      <c r="SGY52" s="66"/>
      <c r="SGZ52" s="66"/>
      <c r="SHA52" s="66"/>
      <c r="SHB52" s="66"/>
      <c r="SHC52" s="66"/>
      <c r="SHD52" s="66"/>
      <c r="SHE52" s="66"/>
      <c r="SHF52" s="66"/>
      <c r="SHG52" s="66"/>
      <c r="SHH52" s="66"/>
      <c r="SHI52" s="66"/>
      <c r="SHJ52" s="66"/>
      <c r="SHK52" s="66"/>
      <c r="SHL52" s="66"/>
      <c r="SHM52" s="66"/>
      <c r="SHN52" s="66"/>
      <c r="SHO52" s="66"/>
      <c r="SHP52" s="66"/>
      <c r="SHQ52" s="66"/>
      <c r="SHR52" s="66"/>
      <c r="SHS52" s="66"/>
      <c r="SHT52" s="66"/>
      <c r="SHU52" s="66"/>
      <c r="SHV52" s="66"/>
      <c r="SHW52" s="66"/>
      <c r="SHX52" s="66"/>
      <c r="SHY52" s="66"/>
      <c r="SHZ52" s="66"/>
      <c r="SIA52" s="66"/>
      <c r="SIB52" s="66"/>
      <c r="SIC52" s="66"/>
      <c r="SID52" s="66"/>
      <c r="SIE52" s="66"/>
      <c r="SIF52" s="66"/>
      <c r="SIG52" s="66"/>
      <c r="SIH52" s="66"/>
      <c r="SII52" s="66"/>
      <c r="SIJ52" s="66"/>
      <c r="SIK52" s="66"/>
      <c r="SIL52" s="66"/>
      <c r="SIM52" s="66"/>
      <c r="SIN52" s="66"/>
      <c r="SIO52" s="66"/>
      <c r="SIP52" s="66"/>
      <c r="SIQ52" s="66"/>
      <c r="SIR52" s="66"/>
      <c r="SIS52" s="66"/>
      <c r="SIT52" s="66"/>
      <c r="SIU52" s="66"/>
      <c r="SIV52" s="66"/>
      <c r="SIW52" s="66"/>
      <c r="SIX52" s="66"/>
      <c r="SIY52" s="66"/>
      <c r="SIZ52" s="66"/>
      <c r="SJA52" s="66"/>
      <c r="SJB52" s="66"/>
      <c r="SJC52" s="66"/>
      <c r="SJD52" s="66"/>
      <c r="SJE52" s="66"/>
      <c r="SJF52" s="66"/>
      <c r="SJG52" s="66"/>
      <c r="SJH52" s="66"/>
      <c r="SJI52" s="66"/>
      <c r="SJJ52" s="66"/>
      <c r="SJK52" s="66"/>
      <c r="SJL52" s="66"/>
      <c r="SJM52" s="66"/>
      <c r="SJN52" s="66"/>
      <c r="SJO52" s="66"/>
      <c r="SJP52" s="66"/>
      <c r="SJQ52" s="66"/>
      <c r="SJR52" s="66"/>
      <c r="SJS52" s="66"/>
      <c r="SJT52" s="66"/>
      <c r="SJU52" s="66"/>
      <c r="SJV52" s="66"/>
      <c r="SJW52" s="66"/>
      <c r="SJX52" s="66"/>
      <c r="SJY52" s="66"/>
      <c r="SJZ52" s="66"/>
      <c r="SKA52" s="66"/>
      <c r="SKB52" s="66"/>
      <c r="SKC52" s="66"/>
      <c r="SKD52" s="66"/>
      <c r="SKE52" s="66"/>
      <c r="SKF52" s="66"/>
      <c r="SKG52" s="66"/>
      <c r="SKH52" s="66"/>
      <c r="SKI52" s="66"/>
      <c r="SKJ52" s="66"/>
      <c r="SKK52" s="66"/>
      <c r="SKL52" s="66"/>
      <c r="SKM52" s="66"/>
      <c r="SKN52" s="66"/>
      <c r="SKO52" s="66"/>
      <c r="SKP52" s="66"/>
      <c r="SKQ52" s="66"/>
      <c r="SKR52" s="66"/>
      <c r="SKS52" s="66"/>
      <c r="SKT52" s="66"/>
      <c r="SKU52" s="66"/>
      <c r="SKV52" s="66"/>
      <c r="SKW52" s="66"/>
      <c r="SKX52" s="66"/>
      <c r="SKY52" s="66"/>
      <c r="SKZ52" s="66"/>
      <c r="SLA52" s="66"/>
      <c r="SLB52" s="66"/>
      <c r="SLC52" s="66"/>
      <c r="SLD52" s="66"/>
      <c r="SLE52" s="66"/>
      <c r="SLF52" s="66"/>
      <c r="SLG52" s="66"/>
      <c r="SLH52" s="66"/>
      <c r="SLI52" s="66"/>
      <c r="SLJ52" s="66"/>
      <c r="SLK52" s="66"/>
      <c r="SLL52" s="66"/>
      <c r="SLM52" s="66"/>
      <c r="SLN52" s="66"/>
      <c r="SLO52" s="66"/>
      <c r="SLP52" s="66"/>
      <c r="SLQ52" s="66"/>
      <c r="SLR52" s="66"/>
      <c r="SLS52" s="66"/>
      <c r="SLT52" s="66"/>
      <c r="SLU52" s="66"/>
      <c r="SLV52" s="66"/>
      <c r="SLW52" s="66"/>
      <c r="SLX52" s="66"/>
      <c r="SLY52" s="66"/>
      <c r="SLZ52" s="66"/>
      <c r="SMA52" s="66"/>
      <c r="SMB52" s="66"/>
      <c r="SMC52" s="66"/>
      <c r="SMD52" s="66"/>
      <c r="SME52" s="66"/>
      <c r="SMF52" s="66"/>
      <c r="SMG52" s="66"/>
      <c r="SMH52" s="66"/>
      <c r="SMI52" s="66"/>
      <c r="SMJ52" s="66"/>
      <c r="SMK52" s="66"/>
      <c r="SML52" s="66"/>
      <c r="SMM52" s="66"/>
      <c r="SMN52" s="66"/>
      <c r="SMO52" s="66"/>
      <c r="SMP52" s="66"/>
      <c r="SMQ52" s="66"/>
      <c r="SMR52" s="66"/>
      <c r="SMS52" s="66"/>
      <c r="SMT52" s="66"/>
      <c r="SMU52" s="66"/>
      <c r="SMV52" s="66"/>
      <c r="SMW52" s="66"/>
      <c r="SMX52" s="66"/>
      <c r="SMY52" s="66"/>
      <c r="SMZ52" s="66"/>
      <c r="SNA52" s="66"/>
      <c r="SNB52" s="66"/>
      <c r="SNC52" s="66"/>
      <c r="SND52" s="66"/>
      <c r="SNE52" s="66"/>
      <c r="SNF52" s="66"/>
      <c r="SNG52" s="66"/>
      <c r="SNH52" s="66"/>
      <c r="SNI52" s="66"/>
      <c r="SNJ52" s="66"/>
      <c r="SNK52" s="66"/>
      <c r="SNL52" s="66"/>
      <c r="SNM52" s="66"/>
      <c r="SNN52" s="66"/>
      <c r="SNO52" s="66"/>
      <c r="SNP52" s="66"/>
      <c r="SNQ52" s="66"/>
      <c r="SNR52" s="66"/>
      <c r="SNS52" s="66"/>
      <c r="SNT52" s="66"/>
      <c r="SNU52" s="66"/>
      <c r="SNV52" s="66"/>
      <c r="SNW52" s="66"/>
      <c r="SNX52" s="66"/>
      <c r="SNY52" s="66"/>
      <c r="SNZ52" s="66"/>
      <c r="SOA52" s="66"/>
      <c r="SOB52" s="66"/>
      <c r="SOC52" s="66"/>
      <c r="SOD52" s="66"/>
      <c r="SOE52" s="66"/>
      <c r="SOF52" s="66"/>
      <c r="SOG52" s="66"/>
      <c r="SOH52" s="66"/>
      <c r="SOI52" s="66"/>
      <c r="SOJ52" s="66"/>
      <c r="SOK52" s="66"/>
      <c r="SOL52" s="66"/>
      <c r="SOM52" s="66"/>
      <c r="SON52" s="66"/>
      <c r="SOO52" s="66"/>
      <c r="SOP52" s="66"/>
      <c r="SOQ52" s="66"/>
      <c r="SOR52" s="66"/>
      <c r="SOS52" s="66"/>
      <c r="SOT52" s="66"/>
      <c r="SOU52" s="66"/>
      <c r="SOV52" s="66"/>
      <c r="SOW52" s="66"/>
      <c r="SOX52" s="66"/>
      <c r="SOY52" s="66"/>
      <c r="SOZ52" s="66"/>
      <c r="SPA52" s="66"/>
      <c r="SPB52" s="66"/>
      <c r="SPC52" s="66"/>
      <c r="SPD52" s="66"/>
      <c r="SPE52" s="66"/>
      <c r="SPF52" s="66"/>
      <c r="SPG52" s="66"/>
      <c r="SPH52" s="66"/>
      <c r="SPI52" s="66"/>
      <c r="SPJ52" s="66"/>
      <c r="SPK52" s="66"/>
      <c r="SPL52" s="66"/>
      <c r="SPM52" s="66"/>
      <c r="SPN52" s="66"/>
      <c r="SPO52" s="66"/>
      <c r="SPP52" s="66"/>
      <c r="SPQ52" s="66"/>
      <c r="SPR52" s="66"/>
      <c r="SPS52" s="66"/>
      <c r="SPT52" s="66"/>
      <c r="SPU52" s="66"/>
      <c r="SPV52" s="66"/>
      <c r="SPW52" s="66"/>
      <c r="SPX52" s="66"/>
      <c r="SPY52" s="66"/>
      <c r="SPZ52" s="66"/>
      <c r="SQA52" s="66"/>
      <c r="SQB52" s="66"/>
      <c r="SQC52" s="66"/>
      <c r="SQD52" s="66"/>
      <c r="SQE52" s="66"/>
      <c r="SQF52" s="66"/>
      <c r="SQG52" s="66"/>
      <c r="SQH52" s="66"/>
      <c r="SQI52" s="66"/>
      <c r="SQJ52" s="66"/>
      <c r="SQK52" s="66"/>
      <c r="SQL52" s="66"/>
      <c r="SQM52" s="66"/>
      <c r="SQN52" s="66"/>
      <c r="SQO52" s="66"/>
      <c r="SQP52" s="66"/>
      <c r="SQQ52" s="66"/>
      <c r="SQR52" s="66"/>
      <c r="SQS52" s="66"/>
      <c r="SQT52" s="66"/>
      <c r="SQU52" s="66"/>
      <c r="SQV52" s="66"/>
      <c r="SQW52" s="66"/>
      <c r="SQX52" s="66"/>
      <c r="SQY52" s="66"/>
      <c r="SQZ52" s="66"/>
      <c r="SRA52" s="66"/>
      <c r="SRB52" s="66"/>
      <c r="SRC52" s="66"/>
      <c r="SRD52" s="66"/>
      <c r="SRE52" s="66"/>
      <c r="SRF52" s="66"/>
      <c r="SRG52" s="66"/>
      <c r="SRH52" s="66"/>
      <c r="SRI52" s="66"/>
      <c r="SRJ52" s="66"/>
      <c r="SRK52" s="66"/>
      <c r="SRL52" s="66"/>
      <c r="SRM52" s="66"/>
      <c r="SRN52" s="66"/>
      <c r="SRO52" s="66"/>
      <c r="SRP52" s="66"/>
      <c r="SRQ52" s="66"/>
      <c r="SRR52" s="66"/>
      <c r="SRS52" s="66"/>
      <c r="SRT52" s="66"/>
      <c r="SRU52" s="66"/>
      <c r="SRV52" s="66"/>
      <c r="SRW52" s="66"/>
      <c r="SRX52" s="66"/>
      <c r="SRY52" s="66"/>
      <c r="SRZ52" s="66"/>
      <c r="SSA52" s="66"/>
      <c r="SSB52" s="66"/>
      <c r="SSC52" s="66"/>
      <c r="SSD52" s="66"/>
      <c r="SSE52" s="66"/>
      <c r="SSF52" s="66"/>
      <c r="SSG52" s="66"/>
      <c r="SSH52" s="66"/>
      <c r="SSI52" s="66"/>
      <c r="SSJ52" s="66"/>
      <c r="SSK52" s="66"/>
      <c r="SSL52" s="66"/>
      <c r="SSM52" s="66"/>
      <c r="SSN52" s="66"/>
      <c r="SSO52" s="66"/>
      <c r="SSP52" s="66"/>
      <c r="SSQ52" s="66"/>
      <c r="SSR52" s="66"/>
      <c r="SSS52" s="66"/>
      <c r="SST52" s="66"/>
      <c r="SSU52" s="66"/>
      <c r="SSV52" s="66"/>
      <c r="SSW52" s="66"/>
      <c r="SSX52" s="66"/>
      <c r="SSY52" s="66"/>
      <c r="SSZ52" s="66"/>
      <c r="STA52" s="66"/>
      <c r="STB52" s="66"/>
      <c r="STC52" s="66"/>
      <c r="STD52" s="66"/>
      <c r="STE52" s="66"/>
      <c r="STF52" s="66"/>
      <c r="STG52" s="66"/>
      <c r="STH52" s="66"/>
      <c r="STI52" s="66"/>
      <c r="STJ52" s="66"/>
      <c r="STK52" s="66"/>
      <c r="STL52" s="66"/>
      <c r="STM52" s="66"/>
      <c r="STN52" s="66"/>
      <c r="STO52" s="66"/>
      <c r="STP52" s="66"/>
      <c r="STQ52" s="66"/>
      <c r="STR52" s="66"/>
      <c r="STS52" s="66"/>
      <c r="STT52" s="66"/>
      <c r="STU52" s="66"/>
      <c r="STV52" s="66"/>
      <c r="STW52" s="66"/>
      <c r="STX52" s="66"/>
      <c r="STY52" s="66"/>
      <c r="STZ52" s="66"/>
      <c r="SUA52" s="66"/>
      <c r="SUB52" s="66"/>
      <c r="SUC52" s="66"/>
      <c r="SUD52" s="66"/>
      <c r="SUE52" s="66"/>
      <c r="SUF52" s="66"/>
      <c r="SUG52" s="66"/>
      <c r="SUH52" s="66"/>
      <c r="SUI52" s="66"/>
      <c r="SUJ52" s="66"/>
      <c r="SUK52" s="66"/>
      <c r="SUL52" s="66"/>
      <c r="SUM52" s="66"/>
      <c r="SUN52" s="66"/>
      <c r="SUO52" s="66"/>
      <c r="SUP52" s="66"/>
      <c r="SUQ52" s="66"/>
      <c r="SUR52" s="66"/>
      <c r="SUS52" s="66"/>
      <c r="SUT52" s="66"/>
      <c r="SUU52" s="66"/>
      <c r="SUV52" s="66"/>
      <c r="SUW52" s="66"/>
      <c r="SUX52" s="66"/>
      <c r="SUY52" s="66"/>
      <c r="SUZ52" s="66"/>
      <c r="SVA52" s="66"/>
      <c r="SVB52" s="66"/>
      <c r="SVC52" s="66"/>
      <c r="SVD52" s="66"/>
      <c r="SVE52" s="66"/>
      <c r="SVF52" s="66"/>
      <c r="SVG52" s="66"/>
      <c r="SVH52" s="66"/>
      <c r="SVI52" s="66"/>
      <c r="SVJ52" s="66"/>
      <c r="SVK52" s="66"/>
      <c r="SVL52" s="66"/>
      <c r="SVM52" s="66"/>
      <c r="SVN52" s="66"/>
      <c r="SVO52" s="66"/>
      <c r="SVP52" s="66"/>
      <c r="SVQ52" s="66"/>
      <c r="SVR52" s="66"/>
      <c r="SVS52" s="66"/>
      <c r="SVT52" s="66"/>
      <c r="SVU52" s="66"/>
      <c r="SVV52" s="66"/>
      <c r="SVW52" s="66"/>
      <c r="SVX52" s="66"/>
      <c r="SVY52" s="66"/>
      <c r="SVZ52" s="66"/>
      <c r="SWA52" s="66"/>
      <c r="SWB52" s="66"/>
      <c r="SWC52" s="66"/>
      <c r="SWD52" s="66"/>
      <c r="SWE52" s="66"/>
      <c r="SWF52" s="66"/>
      <c r="SWG52" s="66"/>
      <c r="SWH52" s="66"/>
      <c r="SWI52" s="66"/>
      <c r="SWJ52" s="66"/>
      <c r="SWK52" s="66"/>
      <c r="SWL52" s="66"/>
      <c r="SWM52" s="66"/>
      <c r="SWN52" s="66"/>
      <c r="SWO52" s="66"/>
      <c r="SWP52" s="66"/>
      <c r="SWQ52" s="66"/>
      <c r="SWR52" s="66"/>
      <c r="SWS52" s="66"/>
      <c r="SWT52" s="66"/>
      <c r="SWU52" s="66"/>
      <c r="SWV52" s="66"/>
      <c r="SWW52" s="66"/>
      <c r="SWX52" s="66"/>
      <c r="SWY52" s="66"/>
      <c r="SWZ52" s="66"/>
      <c r="SXA52" s="66"/>
      <c r="SXB52" s="66"/>
      <c r="SXC52" s="66"/>
      <c r="SXD52" s="66"/>
      <c r="SXE52" s="66"/>
      <c r="SXF52" s="66"/>
      <c r="SXG52" s="66"/>
      <c r="SXH52" s="66"/>
      <c r="SXI52" s="66"/>
      <c r="SXJ52" s="66"/>
      <c r="SXK52" s="66"/>
      <c r="SXL52" s="66"/>
      <c r="SXM52" s="66"/>
      <c r="SXN52" s="66"/>
      <c r="SXO52" s="66"/>
      <c r="SXP52" s="66"/>
      <c r="SXQ52" s="66"/>
      <c r="SXR52" s="66"/>
      <c r="SXS52" s="66"/>
      <c r="SXT52" s="66"/>
      <c r="SXU52" s="66"/>
      <c r="SXV52" s="66"/>
      <c r="SXW52" s="66"/>
      <c r="SXX52" s="66"/>
      <c r="SXY52" s="66"/>
      <c r="SXZ52" s="66"/>
      <c r="SYA52" s="66"/>
      <c r="SYB52" s="66"/>
      <c r="SYC52" s="66"/>
      <c r="SYD52" s="66"/>
      <c r="SYE52" s="66"/>
      <c r="SYF52" s="66"/>
      <c r="SYG52" s="66"/>
      <c r="SYH52" s="66"/>
      <c r="SYI52" s="66"/>
      <c r="SYJ52" s="66"/>
      <c r="SYK52" s="66"/>
      <c r="SYL52" s="66"/>
      <c r="SYM52" s="66"/>
      <c r="SYN52" s="66"/>
      <c r="SYO52" s="66"/>
      <c r="SYP52" s="66"/>
      <c r="SYQ52" s="66"/>
      <c r="SYR52" s="66"/>
      <c r="SYS52" s="66"/>
      <c r="SYT52" s="66"/>
      <c r="SYU52" s="66"/>
      <c r="SYV52" s="66"/>
      <c r="SYW52" s="66"/>
      <c r="SYX52" s="66"/>
      <c r="SYY52" s="66"/>
      <c r="SYZ52" s="66"/>
      <c r="SZA52" s="66"/>
      <c r="SZB52" s="66"/>
      <c r="SZC52" s="66"/>
      <c r="SZD52" s="66"/>
      <c r="SZE52" s="66"/>
      <c r="SZF52" s="66"/>
      <c r="SZG52" s="66"/>
      <c r="SZH52" s="66"/>
      <c r="SZI52" s="66"/>
      <c r="SZJ52" s="66"/>
      <c r="SZK52" s="66"/>
      <c r="SZL52" s="66"/>
      <c r="SZM52" s="66"/>
      <c r="SZN52" s="66"/>
      <c r="SZO52" s="66"/>
      <c r="SZP52" s="66"/>
      <c r="SZQ52" s="66"/>
      <c r="SZR52" s="66"/>
      <c r="SZS52" s="66"/>
      <c r="SZT52" s="66"/>
      <c r="SZU52" s="66"/>
      <c r="SZV52" s="66"/>
      <c r="SZW52" s="66"/>
      <c r="SZX52" s="66"/>
      <c r="SZY52" s="66"/>
      <c r="SZZ52" s="66"/>
      <c r="TAA52" s="66"/>
      <c r="TAB52" s="66"/>
      <c r="TAC52" s="66"/>
      <c r="TAD52" s="66"/>
      <c r="TAE52" s="66"/>
      <c r="TAF52" s="66"/>
      <c r="TAG52" s="66"/>
      <c r="TAH52" s="66"/>
      <c r="TAI52" s="66"/>
      <c r="TAJ52" s="66"/>
      <c r="TAK52" s="66"/>
      <c r="TAL52" s="66"/>
      <c r="TAM52" s="66"/>
      <c r="TAN52" s="66"/>
      <c r="TAO52" s="66"/>
      <c r="TAP52" s="66"/>
      <c r="TAQ52" s="66"/>
      <c r="TAR52" s="66"/>
      <c r="TAS52" s="66"/>
      <c r="TAT52" s="66"/>
      <c r="TAU52" s="66"/>
      <c r="TAV52" s="66"/>
      <c r="TAW52" s="66"/>
      <c r="TAX52" s="66"/>
      <c r="TAY52" s="66"/>
      <c r="TAZ52" s="66"/>
      <c r="TBA52" s="66"/>
      <c r="TBB52" s="66"/>
      <c r="TBC52" s="66"/>
      <c r="TBD52" s="66"/>
      <c r="TBE52" s="66"/>
      <c r="TBF52" s="66"/>
      <c r="TBG52" s="66"/>
      <c r="TBH52" s="66"/>
      <c r="TBI52" s="66"/>
      <c r="TBJ52" s="66"/>
      <c r="TBK52" s="66"/>
      <c r="TBL52" s="66"/>
      <c r="TBM52" s="66"/>
      <c r="TBN52" s="66"/>
      <c r="TBO52" s="66"/>
      <c r="TBP52" s="66"/>
      <c r="TBQ52" s="66"/>
      <c r="TBR52" s="66"/>
      <c r="TBS52" s="66"/>
      <c r="TBT52" s="66"/>
      <c r="TBU52" s="66"/>
      <c r="TBV52" s="66"/>
      <c r="TBW52" s="66"/>
      <c r="TBX52" s="66"/>
      <c r="TBY52" s="66"/>
      <c r="TBZ52" s="66"/>
      <c r="TCA52" s="66"/>
      <c r="TCB52" s="66"/>
      <c r="TCC52" s="66"/>
      <c r="TCD52" s="66"/>
      <c r="TCE52" s="66"/>
      <c r="TCF52" s="66"/>
      <c r="TCG52" s="66"/>
      <c r="TCH52" s="66"/>
      <c r="TCI52" s="66"/>
      <c r="TCJ52" s="66"/>
      <c r="TCK52" s="66"/>
      <c r="TCL52" s="66"/>
      <c r="TCM52" s="66"/>
      <c r="TCN52" s="66"/>
      <c r="TCO52" s="66"/>
      <c r="TCP52" s="66"/>
      <c r="TCQ52" s="66"/>
      <c r="TCR52" s="66"/>
      <c r="TCS52" s="66"/>
      <c r="TCT52" s="66"/>
      <c r="TCU52" s="66"/>
      <c r="TCV52" s="66"/>
      <c r="TCW52" s="66"/>
      <c r="TCX52" s="66"/>
      <c r="TCY52" s="66"/>
      <c r="TCZ52" s="66"/>
      <c r="TDA52" s="66"/>
      <c r="TDB52" s="66"/>
      <c r="TDC52" s="66"/>
      <c r="TDD52" s="66"/>
      <c r="TDE52" s="66"/>
      <c r="TDF52" s="66"/>
      <c r="TDG52" s="66"/>
      <c r="TDH52" s="66"/>
      <c r="TDI52" s="66"/>
      <c r="TDJ52" s="66"/>
      <c r="TDK52" s="66"/>
      <c r="TDL52" s="66"/>
      <c r="TDM52" s="66"/>
      <c r="TDN52" s="66"/>
      <c r="TDO52" s="66"/>
      <c r="TDP52" s="66"/>
      <c r="TDQ52" s="66"/>
      <c r="TDR52" s="66"/>
      <c r="TDS52" s="66"/>
      <c r="TDT52" s="66"/>
      <c r="TDU52" s="66"/>
      <c r="TDV52" s="66"/>
      <c r="TDW52" s="66"/>
      <c r="TDX52" s="66"/>
      <c r="TDY52" s="66"/>
      <c r="TDZ52" s="66"/>
      <c r="TEA52" s="66"/>
      <c r="TEB52" s="66"/>
      <c r="TEC52" s="66"/>
      <c r="TED52" s="66"/>
      <c r="TEE52" s="66"/>
      <c r="TEF52" s="66"/>
      <c r="TEG52" s="66"/>
      <c r="TEH52" s="66"/>
      <c r="TEI52" s="66"/>
      <c r="TEJ52" s="66"/>
      <c r="TEK52" s="66"/>
      <c r="TEL52" s="66"/>
      <c r="TEM52" s="66"/>
      <c r="TEN52" s="66"/>
      <c r="TEO52" s="66"/>
      <c r="TEP52" s="66"/>
      <c r="TEQ52" s="66"/>
      <c r="TER52" s="66"/>
      <c r="TES52" s="66"/>
      <c r="TET52" s="66"/>
      <c r="TEU52" s="66"/>
      <c r="TEV52" s="66"/>
      <c r="TEW52" s="66"/>
      <c r="TEX52" s="66"/>
      <c r="TEY52" s="66"/>
      <c r="TEZ52" s="66"/>
      <c r="TFA52" s="66"/>
      <c r="TFB52" s="66"/>
      <c r="TFC52" s="66"/>
      <c r="TFD52" s="66"/>
      <c r="TFE52" s="66"/>
      <c r="TFF52" s="66"/>
      <c r="TFG52" s="66"/>
      <c r="TFH52" s="66"/>
      <c r="TFI52" s="66"/>
      <c r="TFJ52" s="66"/>
      <c r="TFK52" s="66"/>
      <c r="TFL52" s="66"/>
      <c r="TFM52" s="66"/>
      <c r="TFN52" s="66"/>
      <c r="TFO52" s="66"/>
      <c r="TFP52" s="66"/>
      <c r="TFQ52" s="66"/>
      <c r="TFR52" s="66"/>
      <c r="TFS52" s="66"/>
      <c r="TFT52" s="66"/>
      <c r="TFU52" s="66"/>
      <c r="TFV52" s="66"/>
      <c r="TFW52" s="66"/>
      <c r="TFX52" s="66"/>
      <c r="TFY52" s="66"/>
      <c r="TFZ52" s="66"/>
      <c r="TGA52" s="66"/>
      <c r="TGB52" s="66"/>
      <c r="TGC52" s="66"/>
      <c r="TGD52" s="66"/>
      <c r="TGE52" s="66"/>
      <c r="TGF52" s="66"/>
      <c r="TGG52" s="66"/>
      <c r="TGH52" s="66"/>
      <c r="TGI52" s="66"/>
      <c r="TGJ52" s="66"/>
      <c r="TGK52" s="66"/>
      <c r="TGL52" s="66"/>
      <c r="TGM52" s="66"/>
      <c r="TGN52" s="66"/>
      <c r="TGO52" s="66"/>
      <c r="TGP52" s="66"/>
      <c r="TGQ52" s="66"/>
      <c r="TGR52" s="66"/>
      <c r="TGS52" s="66"/>
      <c r="TGT52" s="66"/>
      <c r="TGU52" s="66"/>
      <c r="TGV52" s="66"/>
      <c r="TGW52" s="66"/>
      <c r="TGX52" s="66"/>
      <c r="TGY52" s="66"/>
      <c r="TGZ52" s="66"/>
      <c r="THA52" s="66"/>
      <c r="THB52" s="66"/>
      <c r="THC52" s="66"/>
      <c r="THD52" s="66"/>
      <c r="THE52" s="66"/>
      <c r="THF52" s="66"/>
      <c r="THG52" s="66"/>
      <c r="THH52" s="66"/>
      <c r="THI52" s="66"/>
      <c r="THJ52" s="66"/>
      <c r="THK52" s="66"/>
      <c r="THL52" s="66"/>
      <c r="THM52" s="66"/>
      <c r="THN52" s="66"/>
      <c r="THO52" s="66"/>
      <c r="THP52" s="66"/>
      <c r="THQ52" s="66"/>
      <c r="THR52" s="66"/>
      <c r="THS52" s="66"/>
      <c r="THT52" s="66"/>
      <c r="THU52" s="66"/>
      <c r="THV52" s="66"/>
      <c r="THW52" s="66"/>
      <c r="THX52" s="66"/>
      <c r="THY52" s="66"/>
      <c r="THZ52" s="66"/>
      <c r="TIA52" s="66"/>
      <c r="TIB52" s="66"/>
      <c r="TIC52" s="66"/>
      <c r="TID52" s="66"/>
      <c r="TIE52" s="66"/>
      <c r="TIF52" s="66"/>
      <c r="TIG52" s="66"/>
      <c r="TIH52" s="66"/>
      <c r="TII52" s="66"/>
      <c r="TIJ52" s="66"/>
      <c r="TIK52" s="66"/>
      <c r="TIL52" s="66"/>
      <c r="TIM52" s="66"/>
      <c r="TIN52" s="66"/>
      <c r="TIO52" s="66"/>
      <c r="TIP52" s="66"/>
      <c r="TIQ52" s="66"/>
      <c r="TIR52" s="66"/>
      <c r="TIS52" s="66"/>
      <c r="TIT52" s="66"/>
      <c r="TIU52" s="66"/>
      <c r="TIV52" s="66"/>
      <c r="TIW52" s="66"/>
      <c r="TIX52" s="66"/>
      <c r="TIY52" s="66"/>
      <c r="TIZ52" s="66"/>
      <c r="TJA52" s="66"/>
      <c r="TJB52" s="66"/>
      <c r="TJC52" s="66"/>
      <c r="TJD52" s="66"/>
      <c r="TJE52" s="66"/>
      <c r="TJF52" s="66"/>
      <c r="TJG52" s="66"/>
      <c r="TJH52" s="66"/>
      <c r="TJI52" s="66"/>
      <c r="TJJ52" s="66"/>
      <c r="TJK52" s="66"/>
      <c r="TJL52" s="66"/>
      <c r="TJM52" s="66"/>
      <c r="TJN52" s="66"/>
      <c r="TJO52" s="66"/>
      <c r="TJP52" s="66"/>
      <c r="TJQ52" s="66"/>
      <c r="TJR52" s="66"/>
      <c r="TJS52" s="66"/>
      <c r="TJT52" s="66"/>
      <c r="TJU52" s="66"/>
      <c r="TJV52" s="66"/>
      <c r="TJW52" s="66"/>
      <c r="TJX52" s="66"/>
      <c r="TJY52" s="66"/>
      <c r="TJZ52" s="66"/>
      <c r="TKA52" s="66"/>
      <c r="TKB52" s="66"/>
      <c r="TKC52" s="66"/>
      <c r="TKD52" s="66"/>
      <c r="TKE52" s="66"/>
      <c r="TKF52" s="66"/>
      <c r="TKG52" s="66"/>
      <c r="TKH52" s="66"/>
      <c r="TKI52" s="66"/>
      <c r="TKJ52" s="66"/>
      <c r="TKK52" s="66"/>
      <c r="TKL52" s="66"/>
      <c r="TKM52" s="66"/>
      <c r="TKN52" s="66"/>
      <c r="TKO52" s="66"/>
      <c r="TKP52" s="66"/>
      <c r="TKQ52" s="66"/>
      <c r="TKR52" s="66"/>
      <c r="TKS52" s="66"/>
      <c r="TKT52" s="66"/>
      <c r="TKU52" s="66"/>
      <c r="TKV52" s="66"/>
      <c r="TKW52" s="66"/>
      <c r="TKX52" s="66"/>
      <c r="TKY52" s="66"/>
      <c r="TKZ52" s="66"/>
      <c r="TLA52" s="66"/>
      <c r="TLB52" s="66"/>
      <c r="TLC52" s="66"/>
      <c r="TLD52" s="66"/>
      <c r="TLE52" s="66"/>
      <c r="TLF52" s="66"/>
      <c r="TLG52" s="66"/>
      <c r="TLH52" s="66"/>
      <c r="TLI52" s="66"/>
      <c r="TLJ52" s="66"/>
      <c r="TLK52" s="66"/>
      <c r="TLL52" s="66"/>
      <c r="TLM52" s="66"/>
      <c r="TLN52" s="66"/>
      <c r="TLO52" s="66"/>
      <c r="TLP52" s="66"/>
      <c r="TLQ52" s="66"/>
      <c r="TLR52" s="66"/>
      <c r="TLS52" s="66"/>
      <c r="TLT52" s="66"/>
      <c r="TLU52" s="66"/>
      <c r="TLV52" s="66"/>
      <c r="TLW52" s="66"/>
      <c r="TLX52" s="66"/>
      <c r="TLY52" s="66"/>
      <c r="TLZ52" s="66"/>
      <c r="TMA52" s="66"/>
      <c r="TMB52" s="66"/>
      <c r="TMC52" s="66"/>
      <c r="TMD52" s="66"/>
      <c r="TME52" s="66"/>
      <c r="TMF52" s="66"/>
      <c r="TMG52" s="66"/>
      <c r="TMH52" s="66"/>
      <c r="TMI52" s="66"/>
      <c r="TMJ52" s="66"/>
      <c r="TMK52" s="66"/>
      <c r="TML52" s="66"/>
      <c r="TMM52" s="66"/>
      <c r="TMN52" s="66"/>
      <c r="TMO52" s="66"/>
      <c r="TMP52" s="66"/>
      <c r="TMQ52" s="66"/>
      <c r="TMR52" s="66"/>
      <c r="TMS52" s="66"/>
      <c r="TMT52" s="66"/>
      <c r="TMU52" s="66"/>
      <c r="TMV52" s="66"/>
      <c r="TMW52" s="66"/>
      <c r="TMX52" s="66"/>
      <c r="TMY52" s="66"/>
      <c r="TMZ52" s="66"/>
      <c r="TNA52" s="66"/>
      <c r="TNB52" s="66"/>
      <c r="TNC52" s="66"/>
      <c r="TND52" s="66"/>
      <c r="TNE52" s="66"/>
      <c r="TNF52" s="66"/>
      <c r="TNG52" s="66"/>
      <c r="TNH52" s="66"/>
      <c r="TNI52" s="66"/>
      <c r="TNJ52" s="66"/>
      <c r="TNK52" s="66"/>
      <c r="TNL52" s="66"/>
      <c r="TNM52" s="66"/>
      <c r="TNN52" s="66"/>
      <c r="TNO52" s="66"/>
      <c r="TNP52" s="66"/>
      <c r="TNQ52" s="66"/>
      <c r="TNR52" s="66"/>
      <c r="TNS52" s="66"/>
      <c r="TNT52" s="66"/>
      <c r="TNU52" s="66"/>
      <c r="TNV52" s="66"/>
      <c r="TNW52" s="66"/>
      <c r="TNX52" s="66"/>
      <c r="TNY52" s="66"/>
      <c r="TNZ52" s="66"/>
      <c r="TOA52" s="66"/>
      <c r="TOB52" s="66"/>
      <c r="TOC52" s="66"/>
      <c r="TOD52" s="66"/>
      <c r="TOE52" s="66"/>
      <c r="TOF52" s="66"/>
      <c r="TOG52" s="66"/>
      <c r="TOH52" s="66"/>
      <c r="TOI52" s="66"/>
      <c r="TOJ52" s="66"/>
      <c r="TOK52" s="66"/>
      <c r="TOL52" s="66"/>
      <c r="TOM52" s="66"/>
      <c r="TON52" s="66"/>
      <c r="TOO52" s="66"/>
      <c r="TOP52" s="66"/>
      <c r="TOQ52" s="66"/>
      <c r="TOR52" s="66"/>
      <c r="TOS52" s="66"/>
      <c r="TOT52" s="66"/>
      <c r="TOU52" s="66"/>
      <c r="TOV52" s="66"/>
      <c r="TOW52" s="66"/>
      <c r="TOX52" s="66"/>
      <c r="TOY52" s="66"/>
      <c r="TOZ52" s="66"/>
      <c r="TPA52" s="66"/>
      <c r="TPB52" s="66"/>
      <c r="TPC52" s="66"/>
      <c r="TPD52" s="66"/>
      <c r="TPE52" s="66"/>
      <c r="TPF52" s="66"/>
      <c r="TPG52" s="66"/>
      <c r="TPH52" s="66"/>
      <c r="TPI52" s="66"/>
      <c r="TPJ52" s="66"/>
      <c r="TPK52" s="66"/>
      <c r="TPL52" s="66"/>
      <c r="TPM52" s="66"/>
      <c r="TPN52" s="66"/>
      <c r="TPO52" s="66"/>
      <c r="TPP52" s="66"/>
      <c r="TPQ52" s="66"/>
      <c r="TPR52" s="66"/>
      <c r="TPS52" s="66"/>
      <c r="TPT52" s="66"/>
      <c r="TPU52" s="66"/>
      <c r="TPV52" s="66"/>
      <c r="TPW52" s="66"/>
      <c r="TPX52" s="66"/>
      <c r="TPY52" s="66"/>
      <c r="TPZ52" s="66"/>
      <c r="TQA52" s="66"/>
      <c r="TQB52" s="66"/>
      <c r="TQC52" s="66"/>
      <c r="TQD52" s="66"/>
      <c r="TQE52" s="66"/>
      <c r="TQF52" s="66"/>
      <c r="TQG52" s="66"/>
      <c r="TQH52" s="66"/>
      <c r="TQI52" s="66"/>
      <c r="TQJ52" s="66"/>
      <c r="TQK52" s="66"/>
      <c r="TQL52" s="66"/>
      <c r="TQM52" s="66"/>
      <c r="TQN52" s="66"/>
      <c r="TQO52" s="66"/>
      <c r="TQP52" s="66"/>
      <c r="TQQ52" s="66"/>
      <c r="TQR52" s="66"/>
      <c r="TQS52" s="66"/>
      <c r="TQT52" s="66"/>
      <c r="TQU52" s="66"/>
      <c r="TQV52" s="66"/>
      <c r="TQW52" s="66"/>
      <c r="TQX52" s="66"/>
      <c r="TQY52" s="66"/>
      <c r="TQZ52" s="66"/>
      <c r="TRA52" s="66"/>
      <c r="TRB52" s="66"/>
      <c r="TRC52" s="66"/>
      <c r="TRD52" s="66"/>
      <c r="TRE52" s="66"/>
      <c r="TRF52" s="66"/>
      <c r="TRG52" s="66"/>
      <c r="TRH52" s="66"/>
      <c r="TRI52" s="66"/>
      <c r="TRJ52" s="66"/>
      <c r="TRK52" s="66"/>
      <c r="TRL52" s="66"/>
      <c r="TRM52" s="66"/>
      <c r="TRN52" s="66"/>
      <c r="TRO52" s="66"/>
      <c r="TRP52" s="66"/>
      <c r="TRQ52" s="66"/>
      <c r="TRR52" s="66"/>
      <c r="TRS52" s="66"/>
      <c r="TRT52" s="66"/>
      <c r="TRU52" s="66"/>
      <c r="TRV52" s="66"/>
      <c r="TRW52" s="66"/>
      <c r="TRX52" s="66"/>
      <c r="TRY52" s="66"/>
      <c r="TRZ52" s="66"/>
      <c r="TSA52" s="66"/>
      <c r="TSB52" s="66"/>
      <c r="TSC52" s="66"/>
      <c r="TSD52" s="66"/>
      <c r="TSE52" s="66"/>
      <c r="TSF52" s="66"/>
      <c r="TSG52" s="66"/>
      <c r="TSH52" s="66"/>
      <c r="TSI52" s="66"/>
      <c r="TSJ52" s="66"/>
      <c r="TSK52" s="66"/>
      <c r="TSL52" s="66"/>
      <c r="TSM52" s="66"/>
      <c r="TSN52" s="66"/>
      <c r="TSO52" s="66"/>
      <c r="TSP52" s="66"/>
      <c r="TSQ52" s="66"/>
      <c r="TSR52" s="66"/>
      <c r="TSS52" s="66"/>
      <c r="TST52" s="66"/>
      <c r="TSU52" s="66"/>
      <c r="TSV52" s="66"/>
      <c r="TSW52" s="66"/>
      <c r="TSX52" s="66"/>
      <c r="TSY52" s="66"/>
      <c r="TSZ52" s="66"/>
      <c r="TTA52" s="66"/>
      <c r="TTB52" s="66"/>
      <c r="TTC52" s="66"/>
      <c r="TTD52" s="66"/>
      <c r="TTE52" s="66"/>
      <c r="TTF52" s="66"/>
      <c r="TTG52" s="66"/>
      <c r="TTH52" s="66"/>
      <c r="TTI52" s="66"/>
      <c r="TTJ52" s="66"/>
      <c r="TTK52" s="66"/>
      <c r="TTL52" s="66"/>
      <c r="TTM52" s="66"/>
      <c r="TTN52" s="66"/>
      <c r="TTO52" s="66"/>
      <c r="TTP52" s="66"/>
      <c r="TTQ52" s="66"/>
      <c r="TTR52" s="66"/>
      <c r="TTS52" s="66"/>
      <c r="TTT52" s="66"/>
      <c r="TTU52" s="66"/>
      <c r="TTV52" s="66"/>
      <c r="TTW52" s="66"/>
      <c r="TTX52" s="66"/>
      <c r="TTY52" s="66"/>
      <c r="TTZ52" s="66"/>
      <c r="TUA52" s="66"/>
      <c r="TUB52" s="66"/>
      <c r="TUC52" s="66"/>
      <c r="TUD52" s="66"/>
      <c r="TUE52" s="66"/>
      <c r="TUF52" s="66"/>
      <c r="TUG52" s="66"/>
      <c r="TUH52" s="66"/>
      <c r="TUI52" s="66"/>
      <c r="TUJ52" s="66"/>
      <c r="TUK52" s="66"/>
      <c r="TUL52" s="66"/>
      <c r="TUM52" s="66"/>
      <c r="TUN52" s="66"/>
      <c r="TUO52" s="66"/>
      <c r="TUP52" s="66"/>
      <c r="TUQ52" s="66"/>
      <c r="TUR52" s="66"/>
      <c r="TUS52" s="66"/>
      <c r="TUT52" s="66"/>
      <c r="TUU52" s="66"/>
      <c r="TUV52" s="66"/>
      <c r="TUW52" s="66"/>
      <c r="TUX52" s="66"/>
      <c r="TUY52" s="66"/>
      <c r="TUZ52" s="66"/>
      <c r="TVA52" s="66"/>
      <c r="TVB52" s="66"/>
      <c r="TVC52" s="66"/>
      <c r="TVD52" s="66"/>
      <c r="TVE52" s="66"/>
      <c r="TVF52" s="66"/>
      <c r="TVG52" s="66"/>
      <c r="TVH52" s="66"/>
      <c r="TVI52" s="66"/>
      <c r="TVJ52" s="66"/>
      <c r="TVK52" s="66"/>
      <c r="TVL52" s="66"/>
      <c r="TVM52" s="66"/>
      <c r="TVN52" s="66"/>
      <c r="TVO52" s="66"/>
      <c r="TVP52" s="66"/>
      <c r="TVQ52" s="66"/>
      <c r="TVR52" s="66"/>
      <c r="TVS52" s="66"/>
      <c r="TVT52" s="66"/>
      <c r="TVU52" s="66"/>
      <c r="TVV52" s="66"/>
      <c r="TVW52" s="66"/>
      <c r="TVX52" s="66"/>
      <c r="TVY52" s="66"/>
      <c r="TVZ52" s="66"/>
      <c r="TWA52" s="66"/>
      <c r="TWB52" s="66"/>
      <c r="TWC52" s="66"/>
      <c r="TWD52" s="66"/>
      <c r="TWE52" s="66"/>
      <c r="TWF52" s="66"/>
      <c r="TWG52" s="66"/>
      <c r="TWH52" s="66"/>
      <c r="TWI52" s="66"/>
      <c r="TWJ52" s="66"/>
      <c r="TWK52" s="66"/>
      <c r="TWL52" s="66"/>
      <c r="TWM52" s="66"/>
      <c r="TWN52" s="66"/>
      <c r="TWO52" s="66"/>
      <c r="TWP52" s="66"/>
      <c r="TWQ52" s="66"/>
      <c r="TWR52" s="66"/>
      <c r="TWS52" s="66"/>
      <c r="TWT52" s="66"/>
      <c r="TWU52" s="66"/>
      <c r="TWV52" s="66"/>
      <c r="TWW52" s="66"/>
      <c r="TWX52" s="66"/>
      <c r="TWY52" s="66"/>
      <c r="TWZ52" s="66"/>
      <c r="TXA52" s="66"/>
      <c r="TXB52" s="66"/>
      <c r="TXC52" s="66"/>
      <c r="TXD52" s="66"/>
      <c r="TXE52" s="66"/>
      <c r="TXF52" s="66"/>
      <c r="TXG52" s="66"/>
      <c r="TXH52" s="66"/>
      <c r="TXI52" s="66"/>
      <c r="TXJ52" s="66"/>
      <c r="TXK52" s="66"/>
      <c r="TXL52" s="66"/>
      <c r="TXM52" s="66"/>
      <c r="TXN52" s="66"/>
      <c r="TXO52" s="66"/>
      <c r="TXP52" s="66"/>
      <c r="TXQ52" s="66"/>
      <c r="TXR52" s="66"/>
      <c r="TXS52" s="66"/>
      <c r="TXT52" s="66"/>
      <c r="TXU52" s="66"/>
      <c r="TXV52" s="66"/>
      <c r="TXW52" s="66"/>
      <c r="TXX52" s="66"/>
      <c r="TXY52" s="66"/>
      <c r="TXZ52" s="66"/>
      <c r="TYA52" s="66"/>
      <c r="TYB52" s="66"/>
      <c r="TYC52" s="66"/>
      <c r="TYD52" s="66"/>
      <c r="TYE52" s="66"/>
      <c r="TYF52" s="66"/>
      <c r="TYG52" s="66"/>
      <c r="TYH52" s="66"/>
      <c r="TYI52" s="66"/>
      <c r="TYJ52" s="66"/>
      <c r="TYK52" s="66"/>
      <c r="TYL52" s="66"/>
      <c r="TYM52" s="66"/>
      <c r="TYN52" s="66"/>
      <c r="TYO52" s="66"/>
      <c r="TYP52" s="66"/>
      <c r="TYQ52" s="66"/>
      <c r="TYR52" s="66"/>
      <c r="TYS52" s="66"/>
      <c r="TYT52" s="66"/>
      <c r="TYU52" s="66"/>
      <c r="TYV52" s="66"/>
      <c r="TYW52" s="66"/>
      <c r="TYX52" s="66"/>
      <c r="TYY52" s="66"/>
      <c r="TYZ52" s="66"/>
      <c r="TZA52" s="66"/>
      <c r="TZB52" s="66"/>
      <c r="TZC52" s="66"/>
      <c r="TZD52" s="66"/>
      <c r="TZE52" s="66"/>
      <c r="TZF52" s="66"/>
      <c r="TZG52" s="66"/>
      <c r="TZH52" s="66"/>
      <c r="TZI52" s="66"/>
      <c r="TZJ52" s="66"/>
      <c r="TZK52" s="66"/>
      <c r="TZL52" s="66"/>
      <c r="TZM52" s="66"/>
      <c r="TZN52" s="66"/>
      <c r="TZO52" s="66"/>
      <c r="TZP52" s="66"/>
      <c r="TZQ52" s="66"/>
      <c r="TZR52" s="66"/>
      <c r="TZS52" s="66"/>
      <c r="TZT52" s="66"/>
      <c r="TZU52" s="66"/>
      <c r="TZV52" s="66"/>
      <c r="TZW52" s="66"/>
      <c r="TZX52" s="66"/>
      <c r="TZY52" s="66"/>
      <c r="TZZ52" s="66"/>
      <c r="UAA52" s="66"/>
      <c r="UAB52" s="66"/>
      <c r="UAC52" s="66"/>
      <c r="UAD52" s="66"/>
      <c r="UAE52" s="66"/>
      <c r="UAF52" s="66"/>
      <c r="UAG52" s="66"/>
      <c r="UAH52" s="66"/>
      <c r="UAI52" s="66"/>
      <c r="UAJ52" s="66"/>
      <c r="UAK52" s="66"/>
      <c r="UAL52" s="66"/>
      <c r="UAM52" s="66"/>
      <c r="UAN52" s="66"/>
      <c r="UAO52" s="66"/>
      <c r="UAP52" s="66"/>
      <c r="UAQ52" s="66"/>
      <c r="UAR52" s="66"/>
      <c r="UAS52" s="66"/>
      <c r="UAT52" s="66"/>
      <c r="UAU52" s="66"/>
      <c r="UAV52" s="66"/>
      <c r="UAW52" s="66"/>
      <c r="UAX52" s="66"/>
      <c r="UAY52" s="66"/>
      <c r="UAZ52" s="66"/>
      <c r="UBA52" s="66"/>
      <c r="UBB52" s="66"/>
      <c r="UBC52" s="66"/>
      <c r="UBD52" s="66"/>
      <c r="UBE52" s="66"/>
      <c r="UBF52" s="66"/>
      <c r="UBG52" s="66"/>
      <c r="UBH52" s="66"/>
      <c r="UBI52" s="66"/>
      <c r="UBJ52" s="66"/>
      <c r="UBK52" s="66"/>
      <c r="UBL52" s="66"/>
      <c r="UBM52" s="66"/>
      <c r="UBN52" s="66"/>
      <c r="UBO52" s="66"/>
      <c r="UBP52" s="66"/>
      <c r="UBQ52" s="66"/>
      <c r="UBR52" s="66"/>
      <c r="UBS52" s="66"/>
      <c r="UBT52" s="66"/>
      <c r="UBU52" s="66"/>
      <c r="UBV52" s="66"/>
      <c r="UBW52" s="66"/>
      <c r="UBX52" s="66"/>
      <c r="UBY52" s="66"/>
      <c r="UBZ52" s="66"/>
      <c r="UCA52" s="66"/>
      <c r="UCB52" s="66"/>
      <c r="UCC52" s="66"/>
      <c r="UCD52" s="66"/>
      <c r="UCE52" s="66"/>
      <c r="UCF52" s="66"/>
      <c r="UCG52" s="66"/>
      <c r="UCH52" s="66"/>
      <c r="UCI52" s="66"/>
      <c r="UCJ52" s="66"/>
      <c r="UCK52" s="66"/>
      <c r="UCL52" s="66"/>
      <c r="UCM52" s="66"/>
      <c r="UCN52" s="66"/>
      <c r="UCO52" s="66"/>
      <c r="UCP52" s="66"/>
      <c r="UCQ52" s="66"/>
      <c r="UCR52" s="66"/>
      <c r="UCS52" s="66"/>
      <c r="UCT52" s="66"/>
      <c r="UCU52" s="66"/>
      <c r="UCV52" s="66"/>
      <c r="UCW52" s="66"/>
      <c r="UCX52" s="66"/>
      <c r="UCY52" s="66"/>
      <c r="UCZ52" s="66"/>
      <c r="UDA52" s="66"/>
      <c r="UDB52" s="66"/>
      <c r="UDC52" s="66"/>
      <c r="UDD52" s="66"/>
      <c r="UDE52" s="66"/>
      <c r="UDF52" s="66"/>
      <c r="UDG52" s="66"/>
      <c r="UDH52" s="66"/>
      <c r="UDI52" s="66"/>
      <c r="UDJ52" s="66"/>
      <c r="UDK52" s="66"/>
      <c r="UDL52" s="66"/>
      <c r="UDM52" s="66"/>
      <c r="UDN52" s="66"/>
      <c r="UDO52" s="66"/>
      <c r="UDP52" s="66"/>
      <c r="UDQ52" s="66"/>
      <c r="UDR52" s="66"/>
      <c r="UDS52" s="66"/>
      <c r="UDT52" s="66"/>
      <c r="UDU52" s="66"/>
      <c r="UDV52" s="66"/>
      <c r="UDW52" s="66"/>
      <c r="UDX52" s="66"/>
      <c r="UDY52" s="66"/>
      <c r="UDZ52" s="66"/>
      <c r="UEA52" s="66"/>
      <c r="UEB52" s="66"/>
      <c r="UEC52" s="66"/>
      <c r="UED52" s="66"/>
      <c r="UEE52" s="66"/>
      <c r="UEF52" s="66"/>
      <c r="UEG52" s="66"/>
      <c r="UEH52" s="66"/>
      <c r="UEI52" s="66"/>
      <c r="UEJ52" s="66"/>
      <c r="UEK52" s="66"/>
      <c r="UEL52" s="66"/>
      <c r="UEM52" s="66"/>
      <c r="UEN52" s="66"/>
      <c r="UEO52" s="66"/>
      <c r="UEP52" s="66"/>
      <c r="UEQ52" s="66"/>
      <c r="UER52" s="66"/>
      <c r="UES52" s="66"/>
      <c r="UET52" s="66"/>
      <c r="UEU52" s="66"/>
      <c r="UEV52" s="66"/>
      <c r="UEW52" s="66"/>
      <c r="UEX52" s="66"/>
      <c r="UEY52" s="66"/>
      <c r="UEZ52" s="66"/>
      <c r="UFA52" s="66"/>
      <c r="UFB52" s="66"/>
      <c r="UFC52" s="66"/>
      <c r="UFD52" s="66"/>
      <c r="UFE52" s="66"/>
      <c r="UFF52" s="66"/>
      <c r="UFG52" s="66"/>
      <c r="UFH52" s="66"/>
      <c r="UFI52" s="66"/>
      <c r="UFJ52" s="66"/>
      <c r="UFK52" s="66"/>
      <c r="UFL52" s="66"/>
      <c r="UFM52" s="66"/>
      <c r="UFN52" s="66"/>
      <c r="UFO52" s="66"/>
      <c r="UFP52" s="66"/>
      <c r="UFQ52" s="66"/>
      <c r="UFR52" s="66"/>
      <c r="UFS52" s="66"/>
      <c r="UFT52" s="66"/>
      <c r="UFU52" s="66"/>
      <c r="UFV52" s="66"/>
      <c r="UFW52" s="66"/>
      <c r="UFX52" s="66"/>
      <c r="UFY52" s="66"/>
      <c r="UFZ52" s="66"/>
      <c r="UGA52" s="66"/>
      <c r="UGB52" s="66"/>
      <c r="UGC52" s="66"/>
      <c r="UGD52" s="66"/>
      <c r="UGE52" s="66"/>
      <c r="UGF52" s="66"/>
      <c r="UGG52" s="66"/>
      <c r="UGH52" s="66"/>
      <c r="UGI52" s="66"/>
      <c r="UGJ52" s="66"/>
      <c r="UGK52" s="66"/>
      <c r="UGL52" s="66"/>
      <c r="UGM52" s="66"/>
      <c r="UGN52" s="66"/>
      <c r="UGO52" s="66"/>
      <c r="UGP52" s="66"/>
      <c r="UGQ52" s="66"/>
      <c r="UGR52" s="66"/>
      <c r="UGS52" s="66"/>
      <c r="UGT52" s="66"/>
      <c r="UGU52" s="66"/>
      <c r="UGV52" s="66"/>
      <c r="UGW52" s="66"/>
      <c r="UGX52" s="66"/>
      <c r="UGY52" s="66"/>
      <c r="UGZ52" s="66"/>
      <c r="UHA52" s="66"/>
      <c r="UHB52" s="66"/>
      <c r="UHC52" s="66"/>
      <c r="UHD52" s="66"/>
      <c r="UHE52" s="66"/>
      <c r="UHF52" s="66"/>
      <c r="UHG52" s="66"/>
      <c r="UHH52" s="66"/>
      <c r="UHI52" s="66"/>
      <c r="UHJ52" s="66"/>
      <c r="UHK52" s="66"/>
      <c r="UHL52" s="66"/>
      <c r="UHM52" s="66"/>
      <c r="UHN52" s="66"/>
      <c r="UHO52" s="66"/>
      <c r="UHP52" s="66"/>
      <c r="UHQ52" s="66"/>
      <c r="UHR52" s="66"/>
      <c r="UHS52" s="66"/>
      <c r="UHT52" s="66"/>
      <c r="UHU52" s="66"/>
      <c r="UHV52" s="66"/>
      <c r="UHW52" s="66"/>
      <c r="UHX52" s="66"/>
      <c r="UHY52" s="66"/>
      <c r="UHZ52" s="66"/>
      <c r="UIA52" s="66"/>
      <c r="UIB52" s="66"/>
      <c r="UIC52" s="66"/>
      <c r="UID52" s="66"/>
      <c r="UIE52" s="66"/>
      <c r="UIF52" s="66"/>
      <c r="UIG52" s="66"/>
      <c r="UIH52" s="66"/>
      <c r="UII52" s="66"/>
      <c r="UIJ52" s="66"/>
      <c r="UIK52" s="66"/>
      <c r="UIL52" s="66"/>
      <c r="UIM52" s="66"/>
      <c r="UIN52" s="66"/>
      <c r="UIO52" s="66"/>
      <c r="UIP52" s="66"/>
      <c r="UIQ52" s="66"/>
      <c r="UIR52" s="66"/>
      <c r="UIS52" s="66"/>
      <c r="UIT52" s="66"/>
      <c r="UIU52" s="66"/>
      <c r="UIV52" s="66"/>
      <c r="UIW52" s="66"/>
      <c r="UIX52" s="66"/>
      <c r="UIY52" s="66"/>
      <c r="UIZ52" s="66"/>
      <c r="UJA52" s="66"/>
      <c r="UJB52" s="66"/>
      <c r="UJC52" s="66"/>
      <c r="UJD52" s="66"/>
      <c r="UJE52" s="66"/>
      <c r="UJF52" s="66"/>
      <c r="UJG52" s="66"/>
      <c r="UJH52" s="66"/>
      <c r="UJI52" s="66"/>
      <c r="UJJ52" s="66"/>
      <c r="UJK52" s="66"/>
      <c r="UJL52" s="66"/>
      <c r="UJM52" s="66"/>
      <c r="UJN52" s="66"/>
      <c r="UJO52" s="66"/>
      <c r="UJP52" s="66"/>
      <c r="UJQ52" s="66"/>
      <c r="UJR52" s="66"/>
      <c r="UJS52" s="66"/>
      <c r="UJT52" s="66"/>
      <c r="UJU52" s="66"/>
      <c r="UJV52" s="66"/>
      <c r="UJW52" s="66"/>
      <c r="UJX52" s="66"/>
      <c r="UJY52" s="66"/>
      <c r="UJZ52" s="66"/>
      <c r="UKA52" s="66"/>
      <c r="UKB52" s="66"/>
      <c r="UKC52" s="66"/>
      <c r="UKD52" s="66"/>
      <c r="UKE52" s="66"/>
      <c r="UKF52" s="66"/>
      <c r="UKG52" s="66"/>
      <c r="UKH52" s="66"/>
      <c r="UKI52" s="66"/>
      <c r="UKJ52" s="66"/>
      <c r="UKK52" s="66"/>
      <c r="UKL52" s="66"/>
      <c r="UKM52" s="66"/>
      <c r="UKN52" s="66"/>
      <c r="UKO52" s="66"/>
      <c r="UKP52" s="66"/>
      <c r="UKQ52" s="66"/>
      <c r="UKR52" s="66"/>
      <c r="UKS52" s="66"/>
      <c r="UKT52" s="66"/>
      <c r="UKU52" s="66"/>
      <c r="UKV52" s="66"/>
      <c r="UKW52" s="66"/>
      <c r="UKX52" s="66"/>
      <c r="UKY52" s="66"/>
      <c r="UKZ52" s="66"/>
      <c r="ULA52" s="66"/>
      <c r="ULB52" s="66"/>
      <c r="ULC52" s="66"/>
      <c r="ULD52" s="66"/>
      <c r="ULE52" s="66"/>
      <c r="ULF52" s="66"/>
      <c r="ULG52" s="66"/>
      <c r="ULH52" s="66"/>
      <c r="ULI52" s="66"/>
      <c r="ULJ52" s="66"/>
      <c r="ULK52" s="66"/>
      <c r="ULL52" s="66"/>
      <c r="ULM52" s="66"/>
      <c r="ULN52" s="66"/>
      <c r="ULO52" s="66"/>
      <c r="ULP52" s="66"/>
      <c r="ULQ52" s="66"/>
      <c r="ULR52" s="66"/>
      <c r="ULS52" s="66"/>
      <c r="ULT52" s="66"/>
      <c r="ULU52" s="66"/>
      <c r="ULV52" s="66"/>
      <c r="ULW52" s="66"/>
      <c r="ULX52" s="66"/>
      <c r="ULY52" s="66"/>
      <c r="ULZ52" s="66"/>
      <c r="UMA52" s="66"/>
      <c r="UMB52" s="66"/>
      <c r="UMC52" s="66"/>
      <c r="UMD52" s="66"/>
      <c r="UME52" s="66"/>
      <c r="UMF52" s="66"/>
      <c r="UMG52" s="66"/>
      <c r="UMH52" s="66"/>
      <c r="UMI52" s="66"/>
      <c r="UMJ52" s="66"/>
      <c r="UMK52" s="66"/>
      <c r="UML52" s="66"/>
      <c r="UMM52" s="66"/>
      <c r="UMN52" s="66"/>
      <c r="UMO52" s="66"/>
      <c r="UMP52" s="66"/>
      <c r="UMQ52" s="66"/>
      <c r="UMR52" s="66"/>
      <c r="UMS52" s="66"/>
      <c r="UMT52" s="66"/>
      <c r="UMU52" s="66"/>
      <c r="UMV52" s="66"/>
      <c r="UMW52" s="66"/>
      <c r="UMX52" s="66"/>
      <c r="UMY52" s="66"/>
      <c r="UMZ52" s="66"/>
      <c r="UNA52" s="66"/>
      <c r="UNB52" s="66"/>
      <c r="UNC52" s="66"/>
      <c r="UND52" s="66"/>
      <c r="UNE52" s="66"/>
      <c r="UNF52" s="66"/>
      <c r="UNG52" s="66"/>
      <c r="UNH52" s="66"/>
      <c r="UNI52" s="66"/>
      <c r="UNJ52" s="66"/>
      <c r="UNK52" s="66"/>
      <c r="UNL52" s="66"/>
      <c r="UNM52" s="66"/>
      <c r="UNN52" s="66"/>
      <c r="UNO52" s="66"/>
      <c r="UNP52" s="66"/>
      <c r="UNQ52" s="66"/>
      <c r="UNR52" s="66"/>
      <c r="UNS52" s="66"/>
      <c r="UNT52" s="66"/>
      <c r="UNU52" s="66"/>
      <c r="UNV52" s="66"/>
      <c r="UNW52" s="66"/>
      <c r="UNX52" s="66"/>
      <c r="UNY52" s="66"/>
      <c r="UNZ52" s="66"/>
      <c r="UOA52" s="66"/>
      <c r="UOB52" s="66"/>
      <c r="UOC52" s="66"/>
      <c r="UOD52" s="66"/>
      <c r="UOE52" s="66"/>
      <c r="UOF52" s="66"/>
      <c r="UOG52" s="66"/>
      <c r="UOH52" s="66"/>
      <c r="UOI52" s="66"/>
      <c r="UOJ52" s="66"/>
      <c r="UOK52" s="66"/>
      <c r="UOL52" s="66"/>
      <c r="UOM52" s="66"/>
      <c r="UON52" s="66"/>
      <c r="UOO52" s="66"/>
      <c r="UOP52" s="66"/>
      <c r="UOQ52" s="66"/>
      <c r="UOR52" s="66"/>
      <c r="UOS52" s="66"/>
      <c r="UOT52" s="66"/>
      <c r="UOU52" s="66"/>
      <c r="UOV52" s="66"/>
      <c r="UOW52" s="66"/>
      <c r="UOX52" s="66"/>
      <c r="UOY52" s="66"/>
      <c r="UOZ52" s="66"/>
      <c r="UPA52" s="66"/>
      <c r="UPB52" s="66"/>
      <c r="UPC52" s="66"/>
      <c r="UPD52" s="66"/>
      <c r="UPE52" s="66"/>
      <c r="UPF52" s="66"/>
      <c r="UPG52" s="66"/>
      <c r="UPH52" s="66"/>
      <c r="UPI52" s="66"/>
      <c r="UPJ52" s="66"/>
      <c r="UPK52" s="66"/>
      <c r="UPL52" s="66"/>
      <c r="UPM52" s="66"/>
      <c r="UPN52" s="66"/>
      <c r="UPO52" s="66"/>
      <c r="UPP52" s="66"/>
      <c r="UPQ52" s="66"/>
      <c r="UPR52" s="66"/>
      <c r="UPS52" s="66"/>
      <c r="UPT52" s="66"/>
      <c r="UPU52" s="66"/>
      <c r="UPV52" s="66"/>
      <c r="UPW52" s="66"/>
      <c r="UPX52" s="66"/>
      <c r="UPY52" s="66"/>
      <c r="UPZ52" s="66"/>
      <c r="UQA52" s="66"/>
      <c r="UQB52" s="66"/>
      <c r="UQC52" s="66"/>
      <c r="UQD52" s="66"/>
      <c r="UQE52" s="66"/>
      <c r="UQF52" s="66"/>
      <c r="UQG52" s="66"/>
      <c r="UQH52" s="66"/>
      <c r="UQI52" s="66"/>
      <c r="UQJ52" s="66"/>
      <c r="UQK52" s="66"/>
      <c r="UQL52" s="66"/>
      <c r="UQM52" s="66"/>
      <c r="UQN52" s="66"/>
      <c r="UQO52" s="66"/>
      <c r="UQP52" s="66"/>
      <c r="UQQ52" s="66"/>
      <c r="UQR52" s="66"/>
      <c r="UQS52" s="66"/>
      <c r="UQT52" s="66"/>
      <c r="UQU52" s="66"/>
      <c r="UQV52" s="66"/>
      <c r="UQW52" s="66"/>
      <c r="UQX52" s="66"/>
      <c r="UQY52" s="66"/>
      <c r="UQZ52" s="66"/>
      <c r="URA52" s="66"/>
      <c r="URB52" s="66"/>
      <c r="URC52" s="66"/>
      <c r="URD52" s="66"/>
      <c r="URE52" s="66"/>
      <c r="URF52" s="66"/>
      <c r="URG52" s="66"/>
      <c r="URH52" s="66"/>
      <c r="URI52" s="66"/>
      <c r="URJ52" s="66"/>
      <c r="URK52" s="66"/>
      <c r="URL52" s="66"/>
      <c r="URM52" s="66"/>
      <c r="URN52" s="66"/>
      <c r="URO52" s="66"/>
      <c r="URP52" s="66"/>
      <c r="URQ52" s="66"/>
      <c r="URR52" s="66"/>
      <c r="URS52" s="66"/>
      <c r="URT52" s="66"/>
      <c r="URU52" s="66"/>
      <c r="URV52" s="66"/>
      <c r="URW52" s="66"/>
      <c r="URX52" s="66"/>
      <c r="URY52" s="66"/>
      <c r="URZ52" s="66"/>
      <c r="USA52" s="66"/>
      <c r="USB52" s="66"/>
      <c r="USC52" s="66"/>
      <c r="USD52" s="66"/>
      <c r="USE52" s="66"/>
      <c r="USF52" s="66"/>
      <c r="USG52" s="66"/>
      <c r="USH52" s="66"/>
      <c r="USI52" s="66"/>
      <c r="USJ52" s="66"/>
      <c r="USK52" s="66"/>
      <c r="USL52" s="66"/>
      <c r="USM52" s="66"/>
      <c r="USN52" s="66"/>
      <c r="USO52" s="66"/>
      <c r="USP52" s="66"/>
      <c r="USQ52" s="66"/>
      <c r="USR52" s="66"/>
      <c r="USS52" s="66"/>
      <c r="UST52" s="66"/>
      <c r="USU52" s="66"/>
      <c r="USV52" s="66"/>
      <c r="USW52" s="66"/>
      <c r="USX52" s="66"/>
      <c r="USY52" s="66"/>
      <c r="USZ52" s="66"/>
      <c r="UTA52" s="66"/>
      <c r="UTB52" s="66"/>
      <c r="UTC52" s="66"/>
      <c r="UTD52" s="66"/>
      <c r="UTE52" s="66"/>
      <c r="UTF52" s="66"/>
      <c r="UTG52" s="66"/>
      <c r="UTH52" s="66"/>
      <c r="UTI52" s="66"/>
      <c r="UTJ52" s="66"/>
      <c r="UTK52" s="66"/>
      <c r="UTL52" s="66"/>
      <c r="UTM52" s="66"/>
      <c r="UTN52" s="66"/>
      <c r="UTO52" s="66"/>
      <c r="UTP52" s="66"/>
      <c r="UTQ52" s="66"/>
      <c r="UTR52" s="66"/>
      <c r="UTS52" s="66"/>
      <c r="UTT52" s="66"/>
      <c r="UTU52" s="66"/>
      <c r="UTV52" s="66"/>
      <c r="UTW52" s="66"/>
      <c r="UTX52" s="66"/>
      <c r="UTY52" s="66"/>
      <c r="UTZ52" s="66"/>
      <c r="UUA52" s="66"/>
      <c r="UUB52" s="66"/>
      <c r="UUC52" s="66"/>
      <c r="UUD52" s="66"/>
      <c r="UUE52" s="66"/>
      <c r="UUF52" s="66"/>
      <c r="UUG52" s="66"/>
      <c r="UUH52" s="66"/>
      <c r="UUI52" s="66"/>
      <c r="UUJ52" s="66"/>
      <c r="UUK52" s="66"/>
      <c r="UUL52" s="66"/>
      <c r="UUM52" s="66"/>
      <c r="UUN52" s="66"/>
      <c r="UUO52" s="66"/>
      <c r="UUP52" s="66"/>
      <c r="UUQ52" s="66"/>
      <c r="UUR52" s="66"/>
      <c r="UUS52" s="66"/>
      <c r="UUT52" s="66"/>
      <c r="UUU52" s="66"/>
      <c r="UUV52" s="66"/>
      <c r="UUW52" s="66"/>
      <c r="UUX52" s="66"/>
      <c r="UUY52" s="66"/>
      <c r="UUZ52" s="66"/>
      <c r="UVA52" s="66"/>
      <c r="UVB52" s="66"/>
      <c r="UVC52" s="66"/>
      <c r="UVD52" s="66"/>
      <c r="UVE52" s="66"/>
      <c r="UVF52" s="66"/>
      <c r="UVG52" s="66"/>
      <c r="UVH52" s="66"/>
      <c r="UVI52" s="66"/>
      <c r="UVJ52" s="66"/>
      <c r="UVK52" s="66"/>
      <c r="UVL52" s="66"/>
      <c r="UVM52" s="66"/>
      <c r="UVN52" s="66"/>
      <c r="UVO52" s="66"/>
      <c r="UVP52" s="66"/>
      <c r="UVQ52" s="66"/>
      <c r="UVR52" s="66"/>
      <c r="UVS52" s="66"/>
      <c r="UVT52" s="66"/>
      <c r="UVU52" s="66"/>
      <c r="UVV52" s="66"/>
      <c r="UVW52" s="66"/>
      <c r="UVX52" s="66"/>
      <c r="UVY52" s="66"/>
      <c r="UVZ52" s="66"/>
      <c r="UWA52" s="66"/>
      <c r="UWB52" s="66"/>
      <c r="UWC52" s="66"/>
      <c r="UWD52" s="66"/>
      <c r="UWE52" s="66"/>
      <c r="UWF52" s="66"/>
      <c r="UWG52" s="66"/>
      <c r="UWH52" s="66"/>
      <c r="UWI52" s="66"/>
      <c r="UWJ52" s="66"/>
      <c r="UWK52" s="66"/>
      <c r="UWL52" s="66"/>
      <c r="UWM52" s="66"/>
      <c r="UWN52" s="66"/>
      <c r="UWO52" s="66"/>
      <c r="UWP52" s="66"/>
      <c r="UWQ52" s="66"/>
      <c r="UWR52" s="66"/>
      <c r="UWS52" s="66"/>
      <c r="UWT52" s="66"/>
      <c r="UWU52" s="66"/>
      <c r="UWV52" s="66"/>
      <c r="UWW52" s="66"/>
      <c r="UWX52" s="66"/>
      <c r="UWY52" s="66"/>
      <c r="UWZ52" s="66"/>
      <c r="UXA52" s="66"/>
      <c r="UXB52" s="66"/>
      <c r="UXC52" s="66"/>
      <c r="UXD52" s="66"/>
      <c r="UXE52" s="66"/>
      <c r="UXF52" s="66"/>
      <c r="UXG52" s="66"/>
      <c r="UXH52" s="66"/>
      <c r="UXI52" s="66"/>
      <c r="UXJ52" s="66"/>
      <c r="UXK52" s="66"/>
      <c r="UXL52" s="66"/>
      <c r="UXM52" s="66"/>
      <c r="UXN52" s="66"/>
      <c r="UXO52" s="66"/>
      <c r="UXP52" s="66"/>
      <c r="UXQ52" s="66"/>
      <c r="UXR52" s="66"/>
      <c r="UXS52" s="66"/>
      <c r="UXT52" s="66"/>
      <c r="UXU52" s="66"/>
      <c r="UXV52" s="66"/>
      <c r="UXW52" s="66"/>
      <c r="UXX52" s="66"/>
      <c r="UXY52" s="66"/>
      <c r="UXZ52" s="66"/>
      <c r="UYA52" s="66"/>
      <c r="UYB52" s="66"/>
      <c r="UYC52" s="66"/>
      <c r="UYD52" s="66"/>
      <c r="UYE52" s="66"/>
      <c r="UYF52" s="66"/>
      <c r="UYG52" s="66"/>
      <c r="UYH52" s="66"/>
      <c r="UYI52" s="66"/>
      <c r="UYJ52" s="66"/>
      <c r="UYK52" s="66"/>
      <c r="UYL52" s="66"/>
      <c r="UYM52" s="66"/>
      <c r="UYN52" s="66"/>
      <c r="UYO52" s="66"/>
      <c r="UYP52" s="66"/>
      <c r="UYQ52" s="66"/>
      <c r="UYR52" s="66"/>
      <c r="UYS52" s="66"/>
      <c r="UYT52" s="66"/>
      <c r="UYU52" s="66"/>
      <c r="UYV52" s="66"/>
      <c r="UYW52" s="66"/>
      <c r="UYX52" s="66"/>
      <c r="UYY52" s="66"/>
      <c r="UYZ52" s="66"/>
      <c r="UZA52" s="66"/>
      <c r="UZB52" s="66"/>
      <c r="UZC52" s="66"/>
      <c r="UZD52" s="66"/>
      <c r="UZE52" s="66"/>
      <c r="UZF52" s="66"/>
      <c r="UZG52" s="66"/>
      <c r="UZH52" s="66"/>
      <c r="UZI52" s="66"/>
      <c r="UZJ52" s="66"/>
      <c r="UZK52" s="66"/>
      <c r="UZL52" s="66"/>
      <c r="UZM52" s="66"/>
      <c r="UZN52" s="66"/>
      <c r="UZO52" s="66"/>
      <c r="UZP52" s="66"/>
      <c r="UZQ52" s="66"/>
      <c r="UZR52" s="66"/>
      <c r="UZS52" s="66"/>
      <c r="UZT52" s="66"/>
      <c r="UZU52" s="66"/>
      <c r="UZV52" s="66"/>
      <c r="UZW52" s="66"/>
      <c r="UZX52" s="66"/>
      <c r="UZY52" s="66"/>
      <c r="UZZ52" s="66"/>
      <c r="VAA52" s="66"/>
      <c r="VAB52" s="66"/>
      <c r="VAC52" s="66"/>
      <c r="VAD52" s="66"/>
      <c r="VAE52" s="66"/>
      <c r="VAF52" s="66"/>
      <c r="VAG52" s="66"/>
      <c r="VAH52" s="66"/>
      <c r="VAI52" s="66"/>
      <c r="VAJ52" s="66"/>
      <c r="VAK52" s="66"/>
      <c r="VAL52" s="66"/>
      <c r="VAM52" s="66"/>
      <c r="VAN52" s="66"/>
      <c r="VAO52" s="66"/>
      <c r="VAP52" s="66"/>
      <c r="VAQ52" s="66"/>
      <c r="VAR52" s="66"/>
      <c r="VAS52" s="66"/>
      <c r="VAT52" s="66"/>
      <c r="VAU52" s="66"/>
      <c r="VAV52" s="66"/>
      <c r="VAW52" s="66"/>
      <c r="VAX52" s="66"/>
      <c r="VAY52" s="66"/>
      <c r="VAZ52" s="66"/>
      <c r="VBA52" s="66"/>
      <c r="VBB52" s="66"/>
      <c r="VBC52" s="66"/>
      <c r="VBD52" s="66"/>
      <c r="VBE52" s="66"/>
      <c r="VBF52" s="66"/>
      <c r="VBG52" s="66"/>
      <c r="VBH52" s="66"/>
      <c r="VBI52" s="66"/>
      <c r="VBJ52" s="66"/>
      <c r="VBK52" s="66"/>
      <c r="VBL52" s="66"/>
      <c r="VBM52" s="66"/>
      <c r="VBN52" s="66"/>
      <c r="VBO52" s="66"/>
      <c r="VBP52" s="66"/>
      <c r="VBQ52" s="66"/>
      <c r="VBR52" s="66"/>
      <c r="VBS52" s="66"/>
      <c r="VBT52" s="66"/>
      <c r="VBU52" s="66"/>
      <c r="VBV52" s="66"/>
      <c r="VBW52" s="66"/>
      <c r="VBX52" s="66"/>
      <c r="VBY52" s="66"/>
      <c r="VBZ52" s="66"/>
      <c r="VCA52" s="66"/>
      <c r="VCB52" s="66"/>
      <c r="VCC52" s="66"/>
      <c r="VCD52" s="66"/>
      <c r="VCE52" s="66"/>
      <c r="VCF52" s="66"/>
      <c r="VCG52" s="66"/>
      <c r="VCH52" s="66"/>
      <c r="VCI52" s="66"/>
      <c r="VCJ52" s="66"/>
      <c r="VCK52" s="66"/>
      <c r="VCL52" s="66"/>
      <c r="VCM52" s="66"/>
      <c r="VCN52" s="66"/>
      <c r="VCO52" s="66"/>
      <c r="VCP52" s="66"/>
      <c r="VCQ52" s="66"/>
      <c r="VCR52" s="66"/>
      <c r="VCS52" s="66"/>
      <c r="VCT52" s="66"/>
      <c r="VCU52" s="66"/>
      <c r="VCV52" s="66"/>
      <c r="VCW52" s="66"/>
      <c r="VCX52" s="66"/>
      <c r="VCY52" s="66"/>
      <c r="VCZ52" s="66"/>
      <c r="VDA52" s="66"/>
      <c r="VDB52" s="66"/>
      <c r="VDC52" s="66"/>
      <c r="VDD52" s="66"/>
      <c r="VDE52" s="66"/>
      <c r="VDF52" s="66"/>
      <c r="VDG52" s="66"/>
      <c r="VDH52" s="66"/>
      <c r="VDI52" s="66"/>
      <c r="VDJ52" s="66"/>
      <c r="VDK52" s="66"/>
      <c r="VDL52" s="66"/>
      <c r="VDM52" s="66"/>
      <c r="VDN52" s="66"/>
      <c r="VDO52" s="66"/>
      <c r="VDP52" s="66"/>
      <c r="VDQ52" s="66"/>
      <c r="VDR52" s="66"/>
      <c r="VDS52" s="66"/>
      <c r="VDT52" s="66"/>
      <c r="VDU52" s="66"/>
      <c r="VDV52" s="66"/>
      <c r="VDW52" s="66"/>
      <c r="VDX52" s="66"/>
      <c r="VDY52" s="66"/>
      <c r="VDZ52" s="66"/>
      <c r="VEA52" s="66"/>
      <c r="VEB52" s="66"/>
      <c r="VEC52" s="66"/>
      <c r="VED52" s="66"/>
      <c r="VEE52" s="66"/>
      <c r="VEF52" s="66"/>
      <c r="VEG52" s="66"/>
      <c r="VEH52" s="66"/>
      <c r="VEI52" s="66"/>
      <c r="VEJ52" s="66"/>
      <c r="VEK52" s="66"/>
      <c r="VEL52" s="66"/>
      <c r="VEM52" s="66"/>
      <c r="VEN52" s="66"/>
      <c r="VEO52" s="66"/>
      <c r="VEP52" s="66"/>
      <c r="VEQ52" s="66"/>
      <c r="VER52" s="66"/>
      <c r="VES52" s="66"/>
      <c r="VET52" s="66"/>
      <c r="VEU52" s="66"/>
      <c r="VEV52" s="66"/>
      <c r="VEW52" s="66"/>
      <c r="VEX52" s="66"/>
      <c r="VEY52" s="66"/>
      <c r="VEZ52" s="66"/>
      <c r="VFA52" s="66"/>
      <c r="VFB52" s="66"/>
      <c r="VFC52" s="66"/>
      <c r="VFD52" s="66"/>
      <c r="VFE52" s="66"/>
      <c r="VFF52" s="66"/>
      <c r="VFG52" s="66"/>
      <c r="VFH52" s="66"/>
      <c r="VFI52" s="66"/>
      <c r="VFJ52" s="66"/>
      <c r="VFK52" s="66"/>
      <c r="VFL52" s="66"/>
      <c r="VFM52" s="66"/>
      <c r="VFN52" s="66"/>
      <c r="VFO52" s="66"/>
      <c r="VFP52" s="66"/>
      <c r="VFQ52" s="66"/>
      <c r="VFR52" s="66"/>
      <c r="VFS52" s="66"/>
      <c r="VFT52" s="66"/>
      <c r="VFU52" s="66"/>
      <c r="VFV52" s="66"/>
      <c r="VFW52" s="66"/>
      <c r="VFX52" s="66"/>
      <c r="VFY52" s="66"/>
      <c r="VFZ52" s="66"/>
      <c r="VGA52" s="66"/>
      <c r="VGB52" s="66"/>
      <c r="VGC52" s="66"/>
      <c r="VGD52" s="66"/>
      <c r="VGE52" s="66"/>
      <c r="VGF52" s="66"/>
      <c r="VGG52" s="66"/>
      <c r="VGH52" s="66"/>
      <c r="VGI52" s="66"/>
      <c r="VGJ52" s="66"/>
      <c r="VGK52" s="66"/>
      <c r="VGL52" s="66"/>
      <c r="VGM52" s="66"/>
      <c r="VGN52" s="66"/>
      <c r="VGO52" s="66"/>
      <c r="VGP52" s="66"/>
      <c r="VGQ52" s="66"/>
      <c r="VGR52" s="66"/>
      <c r="VGS52" s="66"/>
      <c r="VGT52" s="66"/>
      <c r="VGU52" s="66"/>
      <c r="VGV52" s="66"/>
      <c r="VGW52" s="66"/>
      <c r="VGX52" s="66"/>
      <c r="VGY52" s="66"/>
      <c r="VGZ52" s="66"/>
      <c r="VHA52" s="66"/>
      <c r="VHB52" s="66"/>
      <c r="VHC52" s="66"/>
      <c r="VHD52" s="66"/>
      <c r="VHE52" s="66"/>
      <c r="VHF52" s="66"/>
      <c r="VHG52" s="66"/>
      <c r="VHH52" s="66"/>
      <c r="VHI52" s="66"/>
      <c r="VHJ52" s="66"/>
      <c r="VHK52" s="66"/>
      <c r="VHL52" s="66"/>
      <c r="VHM52" s="66"/>
      <c r="VHN52" s="66"/>
      <c r="VHO52" s="66"/>
      <c r="VHP52" s="66"/>
      <c r="VHQ52" s="66"/>
      <c r="VHR52" s="66"/>
      <c r="VHS52" s="66"/>
      <c r="VHT52" s="66"/>
      <c r="VHU52" s="66"/>
      <c r="VHV52" s="66"/>
      <c r="VHW52" s="66"/>
      <c r="VHX52" s="66"/>
      <c r="VHY52" s="66"/>
      <c r="VHZ52" s="66"/>
      <c r="VIA52" s="66"/>
      <c r="VIB52" s="66"/>
      <c r="VIC52" s="66"/>
      <c r="VID52" s="66"/>
      <c r="VIE52" s="66"/>
      <c r="VIF52" s="66"/>
      <c r="VIG52" s="66"/>
      <c r="VIH52" s="66"/>
      <c r="VII52" s="66"/>
      <c r="VIJ52" s="66"/>
      <c r="VIK52" s="66"/>
      <c r="VIL52" s="66"/>
      <c r="VIM52" s="66"/>
      <c r="VIN52" s="66"/>
      <c r="VIO52" s="66"/>
      <c r="VIP52" s="66"/>
      <c r="VIQ52" s="66"/>
      <c r="VIR52" s="66"/>
      <c r="VIS52" s="66"/>
      <c r="VIT52" s="66"/>
      <c r="VIU52" s="66"/>
      <c r="VIV52" s="66"/>
      <c r="VIW52" s="66"/>
      <c r="VIX52" s="66"/>
      <c r="VIY52" s="66"/>
      <c r="VIZ52" s="66"/>
      <c r="VJA52" s="66"/>
      <c r="VJB52" s="66"/>
      <c r="VJC52" s="66"/>
      <c r="VJD52" s="66"/>
      <c r="VJE52" s="66"/>
      <c r="VJF52" s="66"/>
      <c r="VJG52" s="66"/>
      <c r="VJH52" s="66"/>
      <c r="VJI52" s="66"/>
      <c r="VJJ52" s="66"/>
      <c r="VJK52" s="66"/>
      <c r="VJL52" s="66"/>
      <c r="VJM52" s="66"/>
      <c r="VJN52" s="66"/>
      <c r="VJO52" s="66"/>
      <c r="VJP52" s="66"/>
      <c r="VJQ52" s="66"/>
      <c r="VJR52" s="66"/>
      <c r="VJS52" s="66"/>
      <c r="VJT52" s="66"/>
      <c r="VJU52" s="66"/>
      <c r="VJV52" s="66"/>
      <c r="VJW52" s="66"/>
      <c r="VJX52" s="66"/>
      <c r="VJY52" s="66"/>
      <c r="VJZ52" s="66"/>
      <c r="VKA52" s="66"/>
      <c r="VKB52" s="66"/>
      <c r="VKC52" s="66"/>
      <c r="VKD52" s="66"/>
      <c r="VKE52" s="66"/>
      <c r="VKF52" s="66"/>
      <c r="VKG52" s="66"/>
      <c r="VKH52" s="66"/>
      <c r="VKI52" s="66"/>
      <c r="VKJ52" s="66"/>
      <c r="VKK52" s="66"/>
      <c r="VKL52" s="66"/>
      <c r="VKM52" s="66"/>
      <c r="VKN52" s="66"/>
      <c r="VKO52" s="66"/>
      <c r="VKP52" s="66"/>
      <c r="VKQ52" s="66"/>
      <c r="VKR52" s="66"/>
      <c r="VKS52" s="66"/>
      <c r="VKT52" s="66"/>
      <c r="VKU52" s="66"/>
      <c r="VKV52" s="66"/>
      <c r="VKW52" s="66"/>
      <c r="VKX52" s="66"/>
      <c r="VKY52" s="66"/>
      <c r="VKZ52" s="66"/>
      <c r="VLA52" s="66"/>
      <c r="VLB52" s="66"/>
      <c r="VLC52" s="66"/>
      <c r="VLD52" s="66"/>
      <c r="VLE52" s="66"/>
      <c r="VLF52" s="66"/>
      <c r="VLG52" s="66"/>
      <c r="VLH52" s="66"/>
      <c r="VLI52" s="66"/>
      <c r="VLJ52" s="66"/>
      <c r="VLK52" s="66"/>
      <c r="VLL52" s="66"/>
      <c r="VLM52" s="66"/>
      <c r="VLN52" s="66"/>
      <c r="VLO52" s="66"/>
      <c r="VLP52" s="66"/>
      <c r="VLQ52" s="66"/>
      <c r="VLR52" s="66"/>
      <c r="VLS52" s="66"/>
      <c r="VLT52" s="66"/>
      <c r="VLU52" s="66"/>
      <c r="VLV52" s="66"/>
      <c r="VLW52" s="66"/>
      <c r="VLX52" s="66"/>
      <c r="VLY52" s="66"/>
      <c r="VLZ52" s="66"/>
      <c r="VMA52" s="66"/>
      <c r="VMB52" s="66"/>
      <c r="VMC52" s="66"/>
      <c r="VMD52" s="66"/>
      <c r="VME52" s="66"/>
      <c r="VMF52" s="66"/>
      <c r="VMG52" s="66"/>
      <c r="VMH52" s="66"/>
      <c r="VMI52" s="66"/>
      <c r="VMJ52" s="66"/>
      <c r="VMK52" s="66"/>
      <c r="VML52" s="66"/>
      <c r="VMM52" s="66"/>
      <c r="VMN52" s="66"/>
      <c r="VMO52" s="66"/>
      <c r="VMP52" s="66"/>
      <c r="VMQ52" s="66"/>
      <c r="VMR52" s="66"/>
      <c r="VMS52" s="66"/>
      <c r="VMT52" s="66"/>
      <c r="VMU52" s="66"/>
      <c r="VMV52" s="66"/>
      <c r="VMW52" s="66"/>
      <c r="VMX52" s="66"/>
      <c r="VMY52" s="66"/>
      <c r="VMZ52" s="66"/>
      <c r="VNA52" s="66"/>
      <c r="VNB52" s="66"/>
      <c r="VNC52" s="66"/>
      <c r="VND52" s="66"/>
      <c r="VNE52" s="66"/>
      <c r="VNF52" s="66"/>
      <c r="VNG52" s="66"/>
      <c r="VNH52" s="66"/>
      <c r="VNI52" s="66"/>
      <c r="VNJ52" s="66"/>
      <c r="VNK52" s="66"/>
      <c r="VNL52" s="66"/>
      <c r="VNM52" s="66"/>
      <c r="VNN52" s="66"/>
      <c r="VNO52" s="66"/>
      <c r="VNP52" s="66"/>
      <c r="VNQ52" s="66"/>
      <c r="VNR52" s="66"/>
      <c r="VNS52" s="66"/>
      <c r="VNT52" s="66"/>
      <c r="VNU52" s="66"/>
      <c r="VNV52" s="66"/>
      <c r="VNW52" s="66"/>
      <c r="VNX52" s="66"/>
      <c r="VNY52" s="66"/>
      <c r="VNZ52" s="66"/>
      <c r="VOA52" s="66"/>
      <c r="VOB52" s="66"/>
      <c r="VOC52" s="66"/>
      <c r="VOD52" s="66"/>
      <c r="VOE52" s="66"/>
      <c r="VOF52" s="66"/>
      <c r="VOG52" s="66"/>
      <c r="VOH52" s="66"/>
      <c r="VOI52" s="66"/>
      <c r="VOJ52" s="66"/>
      <c r="VOK52" s="66"/>
      <c r="VOL52" s="66"/>
      <c r="VOM52" s="66"/>
      <c r="VON52" s="66"/>
      <c r="VOO52" s="66"/>
      <c r="VOP52" s="66"/>
      <c r="VOQ52" s="66"/>
      <c r="VOR52" s="66"/>
      <c r="VOS52" s="66"/>
      <c r="VOT52" s="66"/>
      <c r="VOU52" s="66"/>
      <c r="VOV52" s="66"/>
      <c r="VOW52" s="66"/>
      <c r="VOX52" s="66"/>
      <c r="VOY52" s="66"/>
      <c r="VOZ52" s="66"/>
      <c r="VPA52" s="66"/>
      <c r="VPB52" s="66"/>
      <c r="VPC52" s="66"/>
      <c r="VPD52" s="66"/>
      <c r="VPE52" s="66"/>
      <c r="VPF52" s="66"/>
      <c r="VPG52" s="66"/>
      <c r="VPH52" s="66"/>
      <c r="VPI52" s="66"/>
      <c r="VPJ52" s="66"/>
      <c r="VPK52" s="66"/>
      <c r="VPL52" s="66"/>
      <c r="VPM52" s="66"/>
      <c r="VPN52" s="66"/>
      <c r="VPO52" s="66"/>
      <c r="VPP52" s="66"/>
      <c r="VPQ52" s="66"/>
      <c r="VPR52" s="66"/>
      <c r="VPS52" s="66"/>
      <c r="VPT52" s="66"/>
      <c r="VPU52" s="66"/>
      <c r="VPV52" s="66"/>
      <c r="VPW52" s="66"/>
      <c r="VPX52" s="66"/>
      <c r="VPY52" s="66"/>
      <c r="VPZ52" s="66"/>
      <c r="VQA52" s="66"/>
      <c r="VQB52" s="66"/>
      <c r="VQC52" s="66"/>
      <c r="VQD52" s="66"/>
      <c r="VQE52" s="66"/>
      <c r="VQF52" s="66"/>
      <c r="VQG52" s="66"/>
      <c r="VQH52" s="66"/>
      <c r="VQI52" s="66"/>
      <c r="VQJ52" s="66"/>
      <c r="VQK52" s="66"/>
      <c r="VQL52" s="66"/>
      <c r="VQM52" s="66"/>
      <c r="VQN52" s="66"/>
      <c r="VQO52" s="66"/>
      <c r="VQP52" s="66"/>
      <c r="VQQ52" s="66"/>
      <c r="VQR52" s="66"/>
      <c r="VQS52" s="66"/>
      <c r="VQT52" s="66"/>
      <c r="VQU52" s="66"/>
      <c r="VQV52" s="66"/>
      <c r="VQW52" s="66"/>
      <c r="VQX52" s="66"/>
      <c r="VQY52" s="66"/>
      <c r="VQZ52" s="66"/>
      <c r="VRA52" s="66"/>
      <c r="VRB52" s="66"/>
      <c r="VRC52" s="66"/>
      <c r="VRD52" s="66"/>
      <c r="VRE52" s="66"/>
      <c r="VRF52" s="66"/>
      <c r="VRG52" s="66"/>
      <c r="VRH52" s="66"/>
      <c r="VRI52" s="66"/>
      <c r="VRJ52" s="66"/>
      <c r="VRK52" s="66"/>
      <c r="VRL52" s="66"/>
      <c r="VRM52" s="66"/>
      <c r="VRN52" s="66"/>
      <c r="VRO52" s="66"/>
      <c r="VRP52" s="66"/>
      <c r="VRQ52" s="66"/>
      <c r="VRR52" s="66"/>
      <c r="VRS52" s="66"/>
      <c r="VRT52" s="66"/>
      <c r="VRU52" s="66"/>
      <c r="VRV52" s="66"/>
      <c r="VRW52" s="66"/>
      <c r="VRX52" s="66"/>
      <c r="VRY52" s="66"/>
      <c r="VRZ52" s="66"/>
      <c r="VSA52" s="66"/>
      <c r="VSB52" s="66"/>
      <c r="VSC52" s="66"/>
      <c r="VSD52" s="66"/>
      <c r="VSE52" s="66"/>
      <c r="VSF52" s="66"/>
      <c r="VSG52" s="66"/>
      <c r="VSH52" s="66"/>
      <c r="VSI52" s="66"/>
      <c r="VSJ52" s="66"/>
      <c r="VSK52" s="66"/>
      <c r="VSL52" s="66"/>
      <c r="VSM52" s="66"/>
      <c r="VSN52" s="66"/>
      <c r="VSO52" s="66"/>
      <c r="VSP52" s="66"/>
      <c r="VSQ52" s="66"/>
      <c r="VSR52" s="66"/>
      <c r="VSS52" s="66"/>
      <c r="VST52" s="66"/>
      <c r="VSU52" s="66"/>
      <c r="VSV52" s="66"/>
      <c r="VSW52" s="66"/>
      <c r="VSX52" s="66"/>
      <c r="VSY52" s="66"/>
      <c r="VSZ52" s="66"/>
      <c r="VTA52" s="66"/>
      <c r="VTB52" s="66"/>
      <c r="VTC52" s="66"/>
      <c r="VTD52" s="66"/>
      <c r="VTE52" s="66"/>
      <c r="VTF52" s="66"/>
      <c r="VTG52" s="66"/>
      <c r="VTH52" s="66"/>
      <c r="VTI52" s="66"/>
      <c r="VTJ52" s="66"/>
      <c r="VTK52" s="66"/>
      <c r="VTL52" s="66"/>
      <c r="VTM52" s="66"/>
      <c r="VTN52" s="66"/>
      <c r="VTO52" s="66"/>
      <c r="VTP52" s="66"/>
      <c r="VTQ52" s="66"/>
      <c r="VTR52" s="66"/>
      <c r="VTS52" s="66"/>
      <c r="VTT52" s="66"/>
      <c r="VTU52" s="66"/>
      <c r="VTV52" s="66"/>
      <c r="VTW52" s="66"/>
      <c r="VTX52" s="66"/>
      <c r="VTY52" s="66"/>
      <c r="VTZ52" s="66"/>
      <c r="VUA52" s="66"/>
      <c r="VUB52" s="66"/>
      <c r="VUC52" s="66"/>
      <c r="VUD52" s="66"/>
      <c r="VUE52" s="66"/>
      <c r="VUF52" s="66"/>
      <c r="VUG52" s="66"/>
      <c r="VUH52" s="66"/>
      <c r="VUI52" s="66"/>
      <c r="VUJ52" s="66"/>
      <c r="VUK52" s="66"/>
      <c r="VUL52" s="66"/>
      <c r="VUM52" s="66"/>
      <c r="VUN52" s="66"/>
      <c r="VUO52" s="66"/>
      <c r="VUP52" s="66"/>
      <c r="VUQ52" s="66"/>
      <c r="VUR52" s="66"/>
      <c r="VUS52" s="66"/>
      <c r="VUT52" s="66"/>
      <c r="VUU52" s="66"/>
      <c r="VUV52" s="66"/>
      <c r="VUW52" s="66"/>
      <c r="VUX52" s="66"/>
      <c r="VUY52" s="66"/>
      <c r="VUZ52" s="66"/>
      <c r="VVA52" s="66"/>
      <c r="VVB52" s="66"/>
      <c r="VVC52" s="66"/>
      <c r="VVD52" s="66"/>
      <c r="VVE52" s="66"/>
      <c r="VVF52" s="66"/>
      <c r="VVG52" s="66"/>
      <c r="VVH52" s="66"/>
      <c r="VVI52" s="66"/>
      <c r="VVJ52" s="66"/>
      <c r="VVK52" s="66"/>
      <c r="VVL52" s="66"/>
      <c r="VVM52" s="66"/>
      <c r="VVN52" s="66"/>
      <c r="VVO52" s="66"/>
      <c r="VVP52" s="66"/>
      <c r="VVQ52" s="66"/>
      <c r="VVR52" s="66"/>
      <c r="VVS52" s="66"/>
      <c r="VVT52" s="66"/>
      <c r="VVU52" s="66"/>
      <c r="VVV52" s="66"/>
      <c r="VVW52" s="66"/>
      <c r="VVX52" s="66"/>
      <c r="VVY52" s="66"/>
      <c r="VVZ52" s="66"/>
      <c r="VWA52" s="66"/>
      <c r="VWB52" s="66"/>
      <c r="VWC52" s="66"/>
      <c r="VWD52" s="66"/>
      <c r="VWE52" s="66"/>
      <c r="VWF52" s="66"/>
      <c r="VWG52" s="66"/>
      <c r="VWH52" s="66"/>
      <c r="VWI52" s="66"/>
      <c r="VWJ52" s="66"/>
      <c r="VWK52" s="66"/>
      <c r="VWL52" s="66"/>
      <c r="VWM52" s="66"/>
      <c r="VWN52" s="66"/>
      <c r="VWO52" s="66"/>
      <c r="VWP52" s="66"/>
      <c r="VWQ52" s="66"/>
      <c r="VWR52" s="66"/>
      <c r="VWS52" s="66"/>
      <c r="VWT52" s="66"/>
      <c r="VWU52" s="66"/>
      <c r="VWV52" s="66"/>
      <c r="VWW52" s="66"/>
      <c r="VWX52" s="66"/>
      <c r="VWY52" s="66"/>
      <c r="VWZ52" s="66"/>
      <c r="VXA52" s="66"/>
      <c r="VXB52" s="66"/>
      <c r="VXC52" s="66"/>
      <c r="VXD52" s="66"/>
      <c r="VXE52" s="66"/>
      <c r="VXF52" s="66"/>
      <c r="VXG52" s="66"/>
      <c r="VXH52" s="66"/>
      <c r="VXI52" s="66"/>
      <c r="VXJ52" s="66"/>
      <c r="VXK52" s="66"/>
      <c r="VXL52" s="66"/>
      <c r="VXM52" s="66"/>
      <c r="VXN52" s="66"/>
      <c r="VXO52" s="66"/>
      <c r="VXP52" s="66"/>
      <c r="VXQ52" s="66"/>
      <c r="VXR52" s="66"/>
      <c r="VXS52" s="66"/>
      <c r="VXT52" s="66"/>
      <c r="VXU52" s="66"/>
      <c r="VXV52" s="66"/>
      <c r="VXW52" s="66"/>
      <c r="VXX52" s="66"/>
      <c r="VXY52" s="66"/>
      <c r="VXZ52" s="66"/>
      <c r="VYA52" s="66"/>
      <c r="VYB52" s="66"/>
      <c r="VYC52" s="66"/>
      <c r="VYD52" s="66"/>
      <c r="VYE52" s="66"/>
      <c r="VYF52" s="66"/>
      <c r="VYG52" s="66"/>
      <c r="VYH52" s="66"/>
      <c r="VYI52" s="66"/>
      <c r="VYJ52" s="66"/>
      <c r="VYK52" s="66"/>
      <c r="VYL52" s="66"/>
      <c r="VYM52" s="66"/>
      <c r="VYN52" s="66"/>
      <c r="VYO52" s="66"/>
      <c r="VYP52" s="66"/>
      <c r="VYQ52" s="66"/>
      <c r="VYR52" s="66"/>
      <c r="VYS52" s="66"/>
      <c r="VYT52" s="66"/>
      <c r="VYU52" s="66"/>
      <c r="VYV52" s="66"/>
      <c r="VYW52" s="66"/>
      <c r="VYX52" s="66"/>
      <c r="VYY52" s="66"/>
      <c r="VYZ52" s="66"/>
      <c r="VZA52" s="66"/>
      <c r="VZB52" s="66"/>
      <c r="VZC52" s="66"/>
      <c r="VZD52" s="66"/>
      <c r="VZE52" s="66"/>
      <c r="VZF52" s="66"/>
      <c r="VZG52" s="66"/>
      <c r="VZH52" s="66"/>
      <c r="VZI52" s="66"/>
      <c r="VZJ52" s="66"/>
      <c r="VZK52" s="66"/>
      <c r="VZL52" s="66"/>
      <c r="VZM52" s="66"/>
      <c r="VZN52" s="66"/>
      <c r="VZO52" s="66"/>
      <c r="VZP52" s="66"/>
      <c r="VZQ52" s="66"/>
      <c r="VZR52" s="66"/>
      <c r="VZS52" s="66"/>
      <c r="VZT52" s="66"/>
      <c r="VZU52" s="66"/>
      <c r="VZV52" s="66"/>
      <c r="VZW52" s="66"/>
      <c r="VZX52" s="66"/>
      <c r="VZY52" s="66"/>
      <c r="VZZ52" s="66"/>
      <c r="WAA52" s="66"/>
      <c r="WAB52" s="66"/>
      <c r="WAC52" s="66"/>
      <c r="WAD52" s="66"/>
      <c r="WAE52" s="66"/>
      <c r="WAF52" s="66"/>
      <c r="WAG52" s="66"/>
      <c r="WAH52" s="66"/>
      <c r="WAI52" s="66"/>
      <c r="WAJ52" s="66"/>
      <c r="WAK52" s="66"/>
      <c r="WAL52" s="66"/>
      <c r="WAM52" s="66"/>
      <c r="WAN52" s="66"/>
      <c r="WAO52" s="66"/>
      <c r="WAP52" s="66"/>
      <c r="WAQ52" s="66"/>
      <c r="WAR52" s="66"/>
      <c r="WAS52" s="66"/>
      <c r="WAT52" s="66"/>
      <c r="WAU52" s="66"/>
      <c r="WAV52" s="66"/>
      <c r="WAW52" s="66"/>
      <c r="WAX52" s="66"/>
      <c r="WAY52" s="66"/>
      <c r="WAZ52" s="66"/>
      <c r="WBA52" s="66"/>
      <c r="WBB52" s="66"/>
      <c r="WBC52" s="66"/>
      <c r="WBD52" s="66"/>
      <c r="WBE52" s="66"/>
      <c r="WBF52" s="66"/>
      <c r="WBG52" s="66"/>
      <c r="WBH52" s="66"/>
      <c r="WBI52" s="66"/>
      <c r="WBJ52" s="66"/>
      <c r="WBK52" s="66"/>
      <c r="WBL52" s="66"/>
      <c r="WBM52" s="66"/>
      <c r="WBN52" s="66"/>
      <c r="WBO52" s="66"/>
      <c r="WBP52" s="66"/>
      <c r="WBQ52" s="66"/>
      <c r="WBR52" s="66"/>
      <c r="WBS52" s="66"/>
      <c r="WBT52" s="66"/>
      <c r="WBU52" s="66"/>
      <c r="WBV52" s="66"/>
      <c r="WBW52" s="66"/>
      <c r="WBX52" s="66"/>
      <c r="WBY52" s="66"/>
      <c r="WBZ52" s="66"/>
      <c r="WCA52" s="66"/>
      <c r="WCB52" s="66"/>
      <c r="WCC52" s="66"/>
      <c r="WCD52" s="66"/>
      <c r="WCE52" s="66"/>
      <c r="WCF52" s="66"/>
      <c r="WCG52" s="66"/>
      <c r="WCH52" s="66"/>
      <c r="WCI52" s="66"/>
      <c r="WCJ52" s="66"/>
      <c r="WCK52" s="66"/>
      <c r="WCL52" s="66"/>
      <c r="WCM52" s="66"/>
      <c r="WCN52" s="66"/>
      <c r="WCO52" s="66"/>
      <c r="WCP52" s="66"/>
      <c r="WCQ52" s="66"/>
      <c r="WCR52" s="66"/>
      <c r="WCS52" s="66"/>
      <c r="WCT52" s="66"/>
      <c r="WCU52" s="66"/>
      <c r="WCV52" s="66"/>
      <c r="WCW52" s="66"/>
      <c r="WCX52" s="66"/>
      <c r="WCY52" s="66"/>
      <c r="WCZ52" s="66"/>
      <c r="WDA52" s="66"/>
      <c r="WDB52" s="66"/>
      <c r="WDC52" s="66"/>
      <c r="WDD52" s="66"/>
      <c r="WDE52" s="66"/>
      <c r="WDF52" s="66"/>
      <c r="WDG52" s="66"/>
      <c r="WDH52" s="66"/>
      <c r="WDI52" s="66"/>
      <c r="WDJ52" s="66"/>
      <c r="WDK52" s="66"/>
      <c r="WDL52" s="66"/>
      <c r="WDM52" s="66"/>
      <c r="WDN52" s="66"/>
      <c r="WDO52" s="66"/>
      <c r="WDP52" s="66"/>
      <c r="WDQ52" s="66"/>
      <c r="WDR52" s="66"/>
      <c r="WDS52" s="66"/>
      <c r="WDT52" s="66"/>
      <c r="WDU52" s="66"/>
      <c r="WDV52" s="66"/>
      <c r="WDW52" s="66"/>
      <c r="WDX52" s="66"/>
      <c r="WDY52" s="66"/>
      <c r="WDZ52" s="66"/>
      <c r="WEA52" s="66"/>
      <c r="WEB52" s="66"/>
      <c r="WEC52" s="66"/>
      <c r="WED52" s="66"/>
      <c r="WEE52" s="66"/>
      <c r="WEF52" s="66"/>
      <c r="WEG52" s="66"/>
      <c r="WEH52" s="66"/>
      <c r="WEI52" s="66"/>
      <c r="WEJ52" s="66"/>
      <c r="WEK52" s="66"/>
      <c r="WEL52" s="66"/>
      <c r="WEM52" s="66"/>
      <c r="WEN52" s="66"/>
      <c r="WEO52" s="66"/>
      <c r="WEP52" s="66"/>
      <c r="WEQ52" s="66"/>
      <c r="WER52" s="66"/>
      <c r="WES52" s="66"/>
      <c r="WET52" s="66"/>
      <c r="WEU52" s="66"/>
      <c r="WEV52" s="66"/>
      <c r="WEW52" s="66"/>
      <c r="WEX52" s="66"/>
      <c r="WEY52" s="66"/>
      <c r="WEZ52" s="66"/>
      <c r="WFA52" s="66"/>
      <c r="WFB52" s="66"/>
      <c r="WFC52" s="66"/>
      <c r="WFD52" s="66"/>
      <c r="WFE52" s="66"/>
      <c r="WFF52" s="66"/>
      <c r="WFG52" s="66"/>
      <c r="WFH52" s="66"/>
      <c r="WFI52" s="66"/>
      <c r="WFJ52" s="66"/>
      <c r="WFK52" s="66"/>
      <c r="WFL52" s="66"/>
      <c r="WFM52" s="66"/>
      <c r="WFN52" s="66"/>
      <c r="WFO52" s="66"/>
      <c r="WFP52" s="66"/>
      <c r="WFQ52" s="66"/>
      <c r="WFR52" s="66"/>
      <c r="WFS52" s="66"/>
      <c r="WFT52" s="66"/>
      <c r="WFU52" s="66"/>
      <c r="WFV52" s="66"/>
      <c r="WFW52" s="66"/>
      <c r="WFX52" s="66"/>
      <c r="WFY52" s="66"/>
      <c r="WFZ52" s="66"/>
      <c r="WGA52" s="66"/>
      <c r="WGB52" s="66"/>
      <c r="WGC52" s="66"/>
      <c r="WGD52" s="66"/>
      <c r="WGE52" s="66"/>
      <c r="WGF52" s="66"/>
      <c r="WGG52" s="66"/>
      <c r="WGH52" s="66"/>
      <c r="WGI52" s="66"/>
      <c r="WGJ52" s="66"/>
      <c r="WGK52" s="66"/>
      <c r="WGL52" s="66"/>
      <c r="WGM52" s="66"/>
      <c r="WGN52" s="66"/>
      <c r="WGO52" s="66"/>
      <c r="WGP52" s="66"/>
      <c r="WGQ52" s="66"/>
      <c r="WGR52" s="66"/>
      <c r="WGS52" s="66"/>
      <c r="WGT52" s="66"/>
      <c r="WGU52" s="66"/>
      <c r="WGV52" s="66"/>
      <c r="WGW52" s="66"/>
      <c r="WGX52" s="66"/>
      <c r="WGY52" s="66"/>
      <c r="WGZ52" s="66"/>
      <c r="WHA52" s="66"/>
      <c r="WHB52" s="66"/>
      <c r="WHC52" s="66"/>
      <c r="WHD52" s="66"/>
      <c r="WHE52" s="66"/>
      <c r="WHF52" s="66"/>
      <c r="WHG52" s="66"/>
      <c r="WHH52" s="66"/>
      <c r="WHI52" s="66"/>
      <c r="WHJ52" s="66"/>
      <c r="WHK52" s="66"/>
      <c r="WHL52" s="66"/>
      <c r="WHM52" s="66"/>
      <c r="WHN52" s="66"/>
      <c r="WHO52" s="66"/>
      <c r="WHP52" s="66"/>
      <c r="WHQ52" s="66"/>
      <c r="WHR52" s="66"/>
      <c r="WHS52" s="66"/>
      <c r="WHT52" s="66"/>
      <c r="WHU52" s="66"/>
      <c r="WHV52" s="66"/>
      <c r="WHW52" s="66"/>
      <c r="WHX52" s="66"/>
      <c r="WHY52" s="66"/>
      <c r="WHZ52" s="66"/>
      <c r="WIA52" s="66"/>
      <c r="WIB52" s="66"/>
      <c r="WIC52" s="66"/>
      <c r="WID52" s="66"/>
      <c r="WIE52" s="66"/>
      <c r="WIF52" s="66"/>
      <c r="WIG52" s="66"/>
      <c r="WIH52" s="66"/>
      <c r="WII52" s="66"/>
      <c r="WIJ52" s="66"/>
      <c r="WIK52" s="66"/>
      <c r="WIL52" s="66"/>
      <c r="WIM52" s="66"/>
      <c r="WIN52" s="66"/>
      <c r="WIO52" s="66"/>
      <c r="WIP52" s="66"/>
      <c r="WIQ52" s="66"/>
      <c r="WIR52" s="66"/>
      <c r="WIS52" s="66"/>
      <c r="WIT52" s="66"/>
      <c r="WIU52" s="66"/>
      <c r="WIV52" s="66"/>
      <c r="WIW52" s="66"/>
      <c r="WIX52" s="66"/>
      <c r="WIY52" s="66"/>
      <c r="WIZ52" s="66"/>
      <c r="WJA52" s="66"/>
      <c r="WJB52" s="66"/>
      <c r="WJC52" s="66"/>
      <c r="WJD52" s="66"/>
      <c r="WJE52" s="66"/>
      <c r="WJF52" s="66"/>
      <c r="WJG52" s="66"/>
      <c r="WJH52" s="66"/>
      <c r="WJI52" s="66"/>
      <c r="WJJ52" s="66"/>
      <c r="WJK52" s="66"/>
      <c r="WJL52" s="66"/>
      <c r="WJM52" s="66"/>
      <c r="WJN52" s="66"/>
      <c r="WJO52" s="66"/>
      <c r="WJP52" s="66"/>
      <c r="WJQ52" s="66"/>
      <c r="WJR52" s="66"/>
      <c r="WJS52" s="66"/>
      <c r="WJT52" s="66"/>
      <c r="WJU52" s="66"/>
      <c r="WJV52" s="66"/>
      <c r="WJW52" s="66"/>
      <c r="WJX52" s="66"/>
      <c r="WJY52" s="66"/>
      <c r="WJZ52" s="66"/>
      <c r="WKA52" s="66"/>
      <c r="WKB52" s="66"/>
      <c r="WKC52" s="66"/>
      <c r="WKD52" s="66"/>
      <c r="WKE52" s="66"/>
      <c r="WKF52" s="66"/>
      <c r="WKG52" s="66"/>
      <c r="WKH52" s="66"/>
      <c r="WKI52" s="66"/>
      <c r="WKJ52" s="66"/>
      <c r="WKK52" s="66"/>
      <c r="WKL52" s="66"/>
      <c r="WKM52" s="66"/>
      <c r="WKN52" s="66"/>
      <c r="WKO52" s="66"/>
      <c r="WKP52" s="66"/>
      <c r="WKQ52" s="66"/>
      <c r="WKR52" s="66"/>
      <c r="WKS52" s="66"/>
      <c r="WKT52" s="66"/>
      <c r="WKU52" s="66"/>
      <c r="WKV52" s="66"/>
      <c r="WKW52" s="66"/>
      <c r="WKX52" s="66"/>
      <c r="WKY52" s="66"/>
      <c r="WKZ52" s="66"/>
      <c r="WLA52" s="66"/>
      <c r="WLB52" s="66"/>
      <c r="WLC52" s="66"/>
      <c r="WLD52" s="66"/>
      <c r="WLE52" s="66"/>
      <c r="WLF52" s="66"/>
      <c r="WLG52" s="66"/>
      <c r="WLH52" s="66"/>
      <c r="WLI52" s="66"/>
      <c r="WLJ52" s="66"/>
      <c r="WLK52" s="66"/>
      <c r="WLL52" s="66"/>
      <c r="WLM52" s="66"/>
      <c r="WLN52" s="66"/>
      <c r="WLO52" s="66"/>
      <c r="WLP52" s="66"/>
      <c r="WLQ52" s="66"/>
      <c r="WLR52" s="66"/>
      <c r="WLS52" s="66"/>
      <c r="WLT52" s="66"/>
      <c r="WLU52" s="66"/>
      <c r="WLV52" s="66"/>
      <c r="WLW52" s="66"/>
      <c r="WLX52" s="66"/>
      <c r="WLY52" s="66"/>
      <c r="WLZ52" s="66"/>
      <c r="WMA52" s="66"/>
      <c r="WMB52" s="66"/>
      <c r="WMC52" s="66"/>
      <c r="WMD52" s="66"/>
      <c r="WME52" s="66"/>
      <c r="WMF52" s="66"/>
      <c r="WMG52" s="66"/>
      <c r="WMH52" s="66"/>
      <c r="WMI52" s="66"/>
      <c r="WMJ52" s="66"/>
      <c r="WMK52" s="66"/>
      <c r="WML52" s="66"/>
      <c r="WMM52" s="66"/>
      <c r="WMN52" s="66"/>
      <c r="WMO52" s="66"/>
      <c r="WMP52" s="66"/>
      <c r="WMQ52" s="66"/>
      <c r="WMR52" s="66"/>
      <c r="WMS52" s="66"/>
      <c r="WMT52" s="66"/>
      <c r="WMU52" s="66"/>
      <c r="WMV52" s="66"/>
      <c r="WMW52" s="66"/>
      <c r="WMX52" s="66"/>
      <c r="WMY52" s="66"/>
      <c r="WMZ52" s="66"/>
      <c r="WNA52" s="66"/>
      <c r="WNB52" s="66"/>
      <c r="WNC52" s="66"/>
      <c r="WND52" s="66"/>
      <c r="WNE52" s="66"/>
      <c r="WNF52" s="66"/>
      <c r="WNG52" s="66"/>
      <c r="WNH52" s="66"/>
      <c r="WNI52" s="66"/>
      <c r="WNJ52" s="66"/>
      <c r="WNK52" s="66"/>
      <c r="WNL52" s="66"/>
      <c r="WNM52" s="66"/>
      <c r="WNN52" s="66"/>
      <c r="WNO52" s="66"/>
      <c r="WNP52" s="66"/>
      <c r="WNQ52" s="66"/>
      <c r="WNR52" s="66"/>
      <c r="WNS52" s="66"/>
      <c r="WNT52" s="66"/>
      <c r="WNU52" s="66"/>
      <c r="WNV52" s="66"/>
      <c r="WNW52" s="66"/>
      <c r="WNX52" s="66"/>
      <c r="WNY52" s="66"/>
      <c r="WNZ52" s="66"/>
      <c r="WOA52" s="66"/>
      <c r="WOB52" s="66"/>
      <c r="WOC52" s="66"/>
      <c r="WOD52" s="66"/>
      <c r="WOE52" s="66"/>
      <c r="WOF52" s="66"/>
      <c r="WOG52" s="66"/>
      <c r="WOH52" s="66"/>
      <c r="WOI52" s="66"/>
      <c r="WOJ52" s="66"/>
      <c r="WOK52" s="66"/>
      <c r="WOL52" s="66"/>
      <c r="WOM52" s="66"/>
      <c r="WON52" s="66"/>
      <c r="WOO52" s="66"/>
      <c r="WOP52" s="66"/>
      <c r="WOQ52" s="66"/>
      <c r="WOR52" s="66"/>
      <c r="WOS52" s="66"/>
      <c r="WOT52" s="66"/>
      <c r="WOU52" s="66"/>
      <c r="WOV52" s="66"/>
      <c r="WOW52" s="66"/>
      <c r="WOX52" s="66"/>
      <c r="WOY52" s="66"/>
      <c r="WOZ52" s="66"/>
      <c r="WPA52" s="66"/>
      <c r="WPB52" s="66"/>
      <c r="WPC52" s="66"/>
      <c r="WPD52" s="66"/>
      <c r="WPE52" s="66"/>
      <c r="WPF52" s="66"/>
      <c r="WPG52" s="66"/>
      <c r="WPH52" s="66"/>
      <c r="WPI52" s="66"/>
      <c r="WPJ52" s="66"/>
      <c r="WPK52" s="66"/>
      <c r="WPL52" s="66"/>
      <c r="WPM52" s="66"/>
      <c r="WPN52" s="66"/>
      <c r="WPO52" s="66"/>
      <c r="WPP52" s="66"/>
      <c r="WPQ52" s="66"/>
      <c r="WPR52" s="66"/>
      <c r="WPS52" s="66"/>
      <c r="WPT52" s="66"/>
      <c r="WPU52" s="66"/>
      <c r="WPV52" s="66"/>
      <c r="WPW52" s="66"/>
      <c r="WPX52" s="66"/>
      <c r="WPY52" s="66"/>
      <c r="WPZ52" s="66"/>
      <c r="WQA52" s="66"/>
      <c r="WQB52" s="66"/>
      <c r="WQC52" s="66"/>
      <c r="WQD52" s="66"/>
      <c r="WQE52" s="66"/>
      <c r="WQF52" s="66"/>
      <c r="WQG52" s="66"/>
      <c r="WQH52" s="66"/>
      <c r="WQI52" s="66"/>
      <c r="WQJ52" s="66"/>
      <c r="WQK52" s="66"/>
      <c r="WQL52" s="66"/>
      <c r="WQM52" s="66"/>
      <c r="WQN52" s="66"/>
      <c r="WQO52" s="66"/>
      <c r="WQP52" s="66"/>
      <c r="WQQ52" s="66"/>
      <c r="WQR52" s="66"/>
      <c r="WQS52" s="66"/>
      <c r="WQT52" s="66"/>
      <c r="WQU52" s="66"/>
      <c r="WQV52" s="66"/>
      <c r="WQW52" s="66"/>
      <c r="WQX52" s="66"/>
      <c r="WQY52" s="66"/>
      <c r="WQZ52" s="66"/>
      <c r="WRA52" s="66"/>
      <c r="WRB52" s="66"/>
      <c r="WRC52" s="66"/>
      <c r="WRD52" s="66"/>
      <c r="WRE52" s="66"/>
      <c r="WRF52" s="66"/>
      <c r="WRG52" s="66"/>
      <c r="WRH52" s="66"/>
      <c r="WRI52" s="66"/>
      <c r="WRJ52" s="66"/>
      <c r="WRK52" s="66"/>
      <c r="WRL52" s="66"/>
      <c r="WRM52" s="66"/>
      <c r="WRN52" s="66"/>
      <c r="WRO52" s="66"/>
      <c r="WRP52" s="66"/>
      <c r="WRQ52" s="66"/>
      <c r="WRR52" s="66"/>
      <c r="WRS52" s="66"/>
      <c r="WRT52" s="66"/>
      <c r="WRU52" s="66"/>
      <c r="WRV52" s="66"/>
      <c r="WRW52" s="66"/>
      <c r="WRX52" s="66"/>
      <c r="WRY52" s="66"/>
      <c r="WRZ52" s="66"/>
      <c r="WSA52" s="66"/>
      <c r="WSB52" s="66"/>
      <c r="WSC52" s="66"/>
      <c r="WSD52" s="66"/>
      <c r="WSE52" s="66"/>
      <c r="WSF52" s="66"/>
      <c r="WSG52" s="66"/>
      <c r="WSH52" s="66"/>
      <c r="WSI52" s="66"/>
      <c r="WSJ52" s="66"/>
      <c r="WSK52" s="66"/>
      <c r="WSL52" s="66"/>
      <c r="WSM52" s="66"/>
      <c r="WSN52" s="66"/>
      <c r="WSO52" s="66"/>
      <c r="WSP52" s="66"/>
      <c r="WSQ52" s="66"/>
      <c r="WSR52" s="66"/>
      <c r="WSS52" s="66"/>
      <c r="WST52" s="66"/>
      <c r="WSU52" s="66"/>
      <c r="WSV52" s="66"/>
      <c r="WSW52" s="66"/>
      <c r="WSX52" s="66"/>
      <c r="WSY52" s="66"/>
      <c r="WSZ52" s="66"/>
      <c r="WTA52" s="66"/>
      <c r="WTB52" s="66"/>
      <c r="WTC52" s="66"/>
      <c r="WTD52" s="66"/>
      <c r="WTE52" s="66"/>
      <c r="WTF52" s="66"/>
      <c r="WTG52" s="66"/>
      <c r="WTH52" s="66"/>
      <c r="WTI52" s="66"/>
      <c r="WTJ52" s="66"/>
      <c r="WTK52" s="66"/>
      <c r="WTL52" s="66"/>
      <c r="WTM52" s="66"/>
      <c r="WTN52" s="66"/>
      <c r="WTO52" s="66"/>
      <c r="WTP52" s="66"/>
      <c r="WTQ52" s="66"/>
      <c r="WTR52" s="66"/>
      <c r="WTS52" s="66"/>
      <c r="WTT52" s="66"/>
      <c r="WTU52" s="66"/>
      <c r="WTV52" s="66"/>
      <c r="WTW52" s="66"/>
      <c r="WTX52" s="66"/>
      <c r="WTY52" s="66"/>
      <c r="WTZ52" s="66"/>
      <c r="WUA52" s="66"/>
      <c r="WUB52" s="66"/>
      <c r="WUC52" s="66"/>
      <c r="WUD52" s="66"/>
      <c r="WUE52" s="66"/>
      <c r="WUF52" s="66"/>
      <c r="WUG52" s="66"/>
      <c r="WUH52" s="66"/>
      <c r="WUI52" s="66"/>
      <c r="WUJ52" s="66"/>
      <c r="WUK52" s="66"/>
      <c r="WUL52" s="66"/>
      <c r="WUM52" s="66"/>
      <c r="WUN52" s="66"/>
      <c r="WUO52" s="66"/>
      <c r="WUP52" s="66"/>
      <c r="WUQ52" s="66"/>
      <c r="WUR52" s="66"/>
      <c r="WUS52" s="66"/>
      <c r="WUT52" s="66"/>
      <c r="WUU52" s="66"/>
      <c r="WUV52" s="66"/>
      <c r="WUW52" s="66"/>
      <c r="WUX52" s="66"/>
      <c r="WUY52" s="66"/>
      <c r="WUZ52" s="66"/>
      <c r="WVA52" s="66"/>
      <c r="WVB52" s="66"/>
      <c r="WVC52" s="66"/>
      <c r="WVD52" s="66"/>
      <c r="WVE52" s="66"/>
      <c r="WVF52" s="66"/>
      <c r="WVG52" s="66"/>
      <c r="WVH52" s="66"/>
      <c r="WVI52" s="66"/>
      <c r="WVJ52" s="66"/>
      <c r="WVK52" s="66"/>
      <c r="WVL52" s="66"/>
      <c r="WVM52" s="66"/>
      <c r="WVN52" s="66"/>
      <c r="WVO52" s="66"/>
      <c r="WVP52" s="66"/>
      <c r="WVQ52" s="66"/>
      <c r="WVR52" s="66"/>
      <c r="WVS52" s="66"/>
      <c r="WVT52" s="66"/>
      <c r="WVU52" s="66"/>
      <c r="WVV52" s="66"/>
      <c r="WVW52" s="66"/>
      <c r="WVX52" s="66"/>
      <c r="WVY52" s="66"/>
      <c r="WVZ52" s="66"/>
      <c r="WWA52" s="66"/>
      <c r="WWB52" s="66"/>
      <c r="WWC52" s="66"/>
      <c r="WWD52" s="66"/>
      <c r="WWE52" s="66"/>
      <c r="WWF52" s="66"/>
      <c r="WWG52" s="66"/>
      <c r="WWH52" s="66"/>
      <c r="WWI52" s="66"/>
      <c r="WWJ52" s="66"/>
      <c r="WWK52" s="66"/>
      <c r="WWL52" s="66"/>
      <c r="WWM52" s="66"/>
      <c r="WWN52" s="66"/>
      <c r="WWO52" s="66"/>
      <c r="WWP52" s="66"/>
      <c r="WWQ52" s="66"/>
      <c r="WWR52" s="66"/>
      <c r="WWS52" s="66"/>
      <c r="WWT52" s="66"/>
      <c r="WWU52" s="66"/>
      <c r="WWV52" s="66"/>
      <c r="WWW52" s="66"/>
      <c r="WWX52" s="66"/>
      <c r="WWY52" s="66"/>
      <c r="WWZ52" s="66"/>
      <c r="WXA52" s="66"/>
      <c r="WXB52" s="66"/>
      <c r="WXC52" s="66"/>
      <c r="WXD52" s="66"/>
      <c r="WXE52" s="66"/>
      <c r="WXF52" s="66"/>
      <c r="WXG52" s="66"/>
      <c r="WXH52" s="66"/>
      <c r="WXI52" s="66"/>
      <c r="WXJ52" s="66"/>
      <c r="WXK52" s="66"/>
      <c r="WXL52" s="66"/>
      <c r="WXM52" s="66"/>
      <c r="WXN52" s="66"/>
      <c r="WXO52" s="66"/>
      <c r="WXP52" s="66"/>
      <c r="WXQ52" s="66"/>
      <c r="WXR52" s="66"/>
      <c r="WXS52" s="66"/>
      <c r="WXT52" s="66"/>
      <c r="WXU52" s="66"/>
      <c r="WXV52" s="66"/>
      <c r="WXW52" s="66"/>
      <c r="WXX52" s="66"/>
      <c r="WXY52" s="66"/>
      <c r="WXZ52" s="66"/>
      <c r="WYA52" s="66"/>
      <c r="WYB52" s="66"/>
      <c r="WYC52" s="66"/>
      <c r="WYD52" s="66"/>
      <c r="WYE52" s="66"/>
      <c r="WYF52" s="66"/>
      <c r="WYG52" s="66"/>
      <c r="WYH52" s="66"/>
      <c r="WYI52" s="66"/>
      <c r="WYJ52" s="66"/>
      <c r="WYK52" s="66"/>
      <c r="WYL52" s="66"/>
      <c r="WYM52" s="66"/>
      <c r="WYN52" s="66"/>
      <c r="WYO52" s="66"/>
      <c r="WYP52" s="66"/>
      <c r="WYQ52" s="66"/>
      <c r="WYR52" s="66"/>
      <c r="WYS52" s="66"/>
      <c r="WYT52" s="66"/>
      <c r="WYU52" s="66"/>
      <c r="WYV52" s="66"/>
      <c r="WYW52" s="66"/>
      <c r="WYX52" s="66"/>
      <c r="WYY52" s="66"/>
      <c r="WYZ52" s="66"/>
      <c r="WZA52" s="66"/>
      <c r="WZB52" s="66"/>
      <c r="WZC52" s="66"/>
      <c r="WZD52" s="66"/>
      <c r="WZE52" s="66"/>
      <c r="WZF52" s="66"/>
      <c r="WZG52" s="66"/>
      <c r="WZH52" s="66"/>
      <c r="WZI52" s="66"/>
      <c r="WZJ52" s="66"/>
      <c r="WZK52" s="66"/>
      <c r="WZL52" s="66"/>
      <c r="WZM52" s="66"/>
      <c r="WZN52" s="66"/>
      <c r="WZO52" s="66"/>
      <c r="WZP52" s="66"/>
      <c r="WZQ52" s="66"/>
      <c r="WZR52" s="66"/>
      <c r="WZS52" s="66"/>
      <c r="WZT52" s="66"/>
      <c r="WZU52" s="66"/>
      <c r="WZV52" s="66"/>
      <c r="WZW52" s="66"/>
      <c r="WZX52" s="66"/>
      <c r="WZY52" s="66"/>
      <c r="WZZ52" s="66"/>
      <c r="XAA52" s="66"/>
      <c r="XAB52" s="66"/>
      <c r="XAC52" s="66"/>
      <c r="XAD52" s="66"/>
      <c r="XAE52" s="66"/>
      <c r="XAF52" s="66"/>
      <c r="XAG52" s="66"/>
      <c r="XAH52" s="66"/>
      <c r="XAI52" s="66"/>
      <c r="XAJ52" s="66"/>
      <c r="XAK52" s="66"/>
      <c r="XAL52" s="66"/>
      <c r="XAM52" s="66"/>
      <c r="XAN52" s="66"/>
      <c r="XAO52" s="66"/>
      <c r="XAP52" s="66"/>
      <c r="XAQ52" s="66"/>
      <c r="XAR52" s="66"/>
      <c r="XAS52" s="66"/>
      <c r="XAT52" s="66"/>
      <c r="XAU52" s="66"/>
      <c r="XAV52" s="66"/>
      <c r="XAW52" s="66"/>
      <c r="XAX52" s="66"/>
      <c r="XAY52" s="66"/>
      <c r="XAZ52" s="66"/>
      <c r="XBA52" s="66"/>
      <c r="XBB52" s="66"/>
      <c r="XBC52" s="66"/>
      <c r="XBD52" s="66"/>
      <c r="XBE52" s="66"/>
      <c r="XBF52" s="66"/>
      <c r="XBG52" s="66"/>
      <c r="XBH52" s="66"/>
      <c r="XBI52" s="66"/>
      <c r="XBJ52" s="66"/>
      <c r="XBK52" s="66"/>
      <c r="XBL52" s="66"/>
      <c r="XBM52" s="66"/>
      <c r="XBN52" s="66"/>
      <c r="XBO52" s="66"/>
      <c r="XBP52" s="66"/>
      <c r="XBQ52" s="66"/>
      <c r="XBR52" s="66"/>
      <c r="XBS52" s="66"/>
      <c r="XBT52" s="66"/>
      <c r="XBU52" s="66"/>
      <c r="XBV52" s="66"/>
      <c r="XBW52" s="66"/>
      <c r="XBX52" s="66"/>
      <c r="XBY52" s="66"/>
      <c r="XBZ52" s="66"/>
      <c r="XCA52" s="66"/>
      <c r="XCB52" s="66"/>
      <c r="XCC52" s="66"/>
      <c r="XCD52" s="66"/>
      <c r="XCE52" s="66"/>
      <c r="XCF52" s="66"/>
      <c r="XCG52" s="66"/>
      <c r="XCH52" s="66"/>
      <c r="XCI52" s="66"/>
      <c r="XCJ52" s="66"/>
      <c r="XCK52" s="66"/>
      <c r="XCL52" s="66"/>
      <c r="XCM52" s="66"/>
      <c r="XCN52" s="66"/>
      <c r="XCO52" s="66"/>
      <c r="XCP52" s="66"/>
      <c r="XCQ52" s="66"/>
      <c r="XCR52" s="66"/>
      <c r="XCS52" s="66"/>
      <c r="XCT52" s="66"/>
      <c r="XCU52" s="66"/>
      <c r="XCV52" s="66"/>
      <c r="XCW52" s="66"/>
      <c r="XCX52" s="66"/>
      <c r="XCY52" s="66"/>
      <c r="XCZ52" s="66"/>
    </row>
    <row r="53" spans="2:16328" x14ac:dyDescent="0.35">
      <c r="B53" s="21" t="s">
        <v>122</v>
      </c>
      <c r="C53" s="18">
        <f>+C44+C46</f>
        <v>894.10579333333419</v>
      </c>
      <c r="D53" s="18">
        <f t="shared" ref="D53:M53" si="9">+D44+D46</f>
        <v>913.54700229999935</v>
      </c>
      <c r="E53" s="18">
        <f t="shared" si="9"/>
        <v>956.48949661828021</v>
      </c>
      <c r="F53" s="18">
        <f t="shared" si="9"/>
        <v>969.58802220746816</v>
      </c>
      <c r="G53" s="18">
        <f t="shared" si="9"/>
        <v>890.75818069101763</v>
      </c>
      <c r="H53" s="18">
        <f t="shared" si="9"/>
        <v>930.50425117881321</v>
      </c>
      <c r="I53" s="18">
        <f t="shared" si="9"/>
        <v>977.64938006705393</v>
      </c>
      <c r="J53" s="18">
        <f t="shared" si="9"/>
        <v>1012.2656681991509</v>
      </c>
      <c r="K53" s="18">
        <f t="shared" si="9"/>
        <v>1029.365342780228</v>
      </c>
      <c r="L53" s="18">
        <f t="shared" si="9"/>
        <v>1053.5837983438951</v>
      </c>
      <c r="M53" s="100">
        <f t="shared" ca="1" si="9"/>
        <v>1066.6083860976746</v>
      </c>
      <c r="O53" s="71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  <c r="JL53" s="66"/>
      <c r="JM53" s="66"/>
      <c r="JN53" s="66"/>
      <c r="JO53" s="66"/>
      <c r="JP53" s="66"/>
      <c r="JQ53" s="66"/>
      <c r="JR53" s="66"/>
      <c r="JS53" s="66"/>
      <c r="JT53" s="66"/>
      <c r="JU53" s="66"/>
      <c r="JV53" s="66"/>
      <c r="JW53" s="66"/>
      <c r="JX53" s="66"/>
      <c r="JY53" s="66"/>
      <c r="JZ53" s="66"/>
      <c r="KA53" s="66"/>
      <c r="KB53" s="66"/>
      <c r="KC53" s="66"/>
      <c r="KD53" s="66"/>
      <c r="KE53" s="66"/>
      <c r="KF53" s="66"/>
      <c r="KG53" s="66"/>
      <c r="KH53" s="66"/>
      <c r="KI53" s="66"/>
      <c r="KJ53" s="66"/>
      <c r="KK53" s="66"/>
      <c r="KL53" s="66"/>
      <c r="KM53" s="66"/>
      <c r="KN53" s="66"/>
      <c r="KO53" s="66"/>
      <c r="KP53" s="66"/>
      <c r="KQ53" s="66"/>
      <c r="KR53" s="66"/>
      <c r="KS53" s="66"/>
      <c r="KT53" s="66"/>
      <c r="KU53" s="66"/>
      <c r="KV53" s="66"/>
      <c r="KW53" s="66"/>
      <c r="KX53" s="66"/>
      <c r="KY53" s="66"/>
      <c r="KZ53" s="66"/>
      <c r="LA53" s="66"/>
      <c r="LB53" s="66"/>
      <c r="LC53" s="66"/>
      <c r="LD53" s="66"/>
      <c r="LE53" s="66"/>
      <c r="LF53" s="66"/>
      <c r="LG53" s="66"/>
      <c r="LH53" s="66"/>
      <c r="LI53" s="66"/>
      <c r="LJ53" s="66"/>
      <c r="LK53" s="66"/>
      <c r="LL53" s="66"/>
      <c r="LM53" s="66"/>
      <c r="LN53" s="66"/>
      <c r="LO53" s="66"/>
      <c r="LP53" s="66"/>
      <c r="LQ53" s="66"/>
      <c r="LR53" s="66"/>
      <c r="LS53" s="66"/>
      <c r="LT53" s="66"/>
      <c r="LU53" s="66"/>
      <c r="LV53" s="66"/>
      <c r="LW53" s="66"/>
      <c r="LX53" s="66"/>
      <c r="LY53" s="66"/>
      <c r="LZ53" s="66"/>
      <c r="MA53" s="66"/>
      <c r="MB53" s="66"/>
      <c r="MC53" s="66"/>
      <c r="MD53" s="66"/>
      <c r="ME53" s="66"/>
      <c r="MF53" s="66"/>
      <c r="MG53" s="66"/>
      <c r="MH53" s="66"/>
      <c r="MI53" s="66"/>
      <c r="MJ53" s="66"/>
      <c r="MK53" s="66"/>
      <c r="ML53" s="66"/>
      <c r="MM53" s="66"/>
      <c r="MN53" s="66"/>
      <c r="MO53" s="66"/>
      <c r="MP53" s="66"/>
      <c r="MQ53" s="66"/>
      <c r="MR53" s="66"/>
      <c r="MS53" s="66"/>
      <c r="MT53" s="66"/>
      <c r="MU53" s="66"/>
      <c r="MV53" s="66"/>
      <c r="MW53" s="66"/>
      <c r="MX53" s="66"/>
      <c r="MY53" s="66"/>
      <c r="MZ53" s="66"/>
      <c r="NA53" s="66"/>
      <c r="NB53" s="66"/>
      <c r="NC53" s="66"/>
      <c r="ND53" s="66"/>
      <c r="NE53" s="66"/>
      <c r="NF53" s="66"/>
      <c r="NG53" s="66"/>
      <c r="NH53" s="66"/>
      <c r="NI53" s="66"/>
      <c r="NJ53" s="66"/>
      <c r="NK53" s="66"/>
      <c r="NL53" s="66"/>
      <c r="NM53" s="66"/>
      <c r="NN53" s="66"/>
      <c r="NO53" s="66"/>
      <c r="NP53" s="66"/>
      <c r="NQ53" s="66"/>
      <c r="NR53" s="66"/>
      <c r="NS53" s="66"/>
      <c r="NT53" s="66"/>
      <c r="NU53" s="66"/>
      <c r="NV53" s="66"/>
      <c r="NW53" s="66"/>
      <c r="NX53" s="66"/>
      <c r="NY53" s="66"/>
      <c r="NZ53" s="66"/>
      <c r="OA53" s="66"/>
      <c r="OB53" s="66"/>
      <c r="OC53" s="66"/>
      <c r="OD53" s="66"/>
      <c r="OE53" s="66"/>
      <c r="OF53" s="66"/>
      <c r="OG53" s="66"/>
      <c r="OH53" s="66"/>
      <c r="OI53" s="66"/>
      <c r="OJ53" s="66"/>
      <c r="OK53" s="66"/>
      <c r="OL53" s="66"/>
      <c r="OM53" s="66"/>
      <c r="ON53" s="66"/>
      <c r="OO53" s="66"/>
      <c r="OP53" s="66"/>
      <c r="OQ53" s="66"/>
      <c r="OR53" s="66"/>
      <c r="OS53" s="66"/>
      <c r="OT53" s="66"/>
      <c r="OU53" s="66"/>
      <c r="OV53" s="66"/>
      <c r="OW53" s="66"/>
      <c r="OX53" s="66"/>
      <c r="OY53" s="66"/>
      <c r="OZ53" s="66"/>
      <c r="PA53" s="66"/>
      <c r="PB53" s="66"/>
      <c r="PC53" s="66"/>
      <c r="PD53" s="66"/>
      <c r="PE53" s="66"/>
      <c r="PF53" s="66"/>
      <c r="PG53" s="66"/>
      <c r="PH53" s="66"/>
      <c r="PI53" s="66"/>
      <c r="PJ53" s="66"/>
      <c r="PK53" s="66"/>
      <c r="PL53" s="66"/>
      <c r="PM53" s="66"/>
      <c r="PN53" s="66"/>
      <c r="PO53" s="66"/>
      <c r="PP53" s="66"/>
      <c r="PQ53" s="66"/>
      <c r="PR53" s="66"/>
      <c r="PS53" s="66"/>
      <c r="PT53" s="66"/>
      <c r="PU53" s="66"/>
      <c r="PV53" s="66"/>
      <c r="PW53" s="66"/>
      <c r="PX53" s="66"/>
      <c r="PY53" s="66"/>
      <c r="PZ53" s="66"/>
      <c r="QA53" s="66"/>
      <c r="QB53" s="66"/>
      <c r="QC53" s="66"/>
      <c r="QD53" s="66"/>
      <c r="QE53" s="66"/>
      <c r="QF53" s="66"/>
      <c r="QG53" s="66"/>
      <c r="QH53" s="66"/>
      <c r="QI53" s="66"/>
      <c r="QJ53" s="66"/>
      <c r="QK53" s="66"/>
      <c r="QL53" s="66"/>
      <c r="QM53" s="66"/>
      <c r="QN53" s="66"/>
      <c r="QO53" s="66"/>
      <c r="QP53" s="66"/>
      <c r="QQ53" s="66"/>
      <c r="QR53" s="66"/>
      <c r="QS53" s="66"/>
      <c r="QT53" s="66"/>
      <c r="QU53" s="66"/>
      <c r="QV53" s="66"/>
      <c r="QW53" s="66"/>
      <c r="QX53" s="66"/>
      <c r="QY53" s="66"/>
      <c r="QZ53" s="66"/>
      <c r="RA53" s="66"/>
      <c r="RB53" s="66"/>
      <c r="RC53" s="66"/>
      <c r="RD53" s="66"/>
      <c r="RE53" s="66"/>
      <c r="RF53" s="66"/>
      <c r="RG53" s="66"/>
      <c r="RH53" s="66"/>
      <c r="RI53" s="66"/>
      <c r="RJ53" s="66"/>
      <c r="RK53" s="66"/>
      <c r="RL53" s="66"/>
      <c r="RM53" s="66"/>
      <c r="RN53" s="66"/>
      <c r="RO53" s="66"/>
      <c r="RP53" s="66"/>
      <c r="RQ53" s="66"/>
      <c r="RR53" s="66"/>
      <c r="RS53" s="66"/>
      <c r="RT53" s="66"/>
      <c r="RU53" s="66"/>
      <c r="RV53" s="66"/>
      <c r="RW53" s="66"/>
      <c r="RX53" s="66"/>
      <c r="RY53" s="66"/>
      <c r="RZ53" s="66"/>
      <c r="SA53" s="66"/>
      <c r="SB53" s="66"/>
      <c r="SC53" s="66"/>
      <c r="SD53" s="66"/>
      <c r="SE53" s="66"/>
      <c r="SF53" s="66"/>
      <c r="SG53" s="66"/>
      <c r="SH53" s="66"/>
      <c r="SI53" s="66"/>
      <c r="SJ53" s="66"/>
      <c r="SK53" s="66"/>
      <c r="SL53" s="66"/>
      <c r="SM53" s="66"/>
      <c r="SN53" s="66"/>
      <c r="SO53" s="66"/>
      <c r="SP53" s="66"/>
      <c r="SQ53" s="66"/>
      <c r="SR53" s="66"/>
      <c r="SS53" s="66"/>
      <c r="ST53" s="66"/>
      <c r="SU53" s="66"/>
      <c r="SV53" s="66"/>
      <c r="SW53" s="66"/>
      <c r="SX53" s="66"/>
      <c r="SY53" s="66"/>
      <c r="SZ53" s="66"/>
      <c r="TA53" s="66"/>
      <c r="TB53" s="66"/>
      <c r="TC53" s="66"/>
      <c r="TD53" s="66"/>
      <c r="TE53" s="66"/>
      <c r="TF53" s="66"/>
      <c r="TG53" s="66"/>
      <c r="TH53" s="66"/>
      <c r="TI53" s="66"/>
      <c r="TJ53" s="66"/>
      <c r="TK53" s="66"/>
      <c r="TL53" s="66"/>
      <c r="TM53" s="66"/>
      <c r="TN53" s="66"/>
      <c r="TO53" s="66"/>
      <c r="TP53" s="66"/>
      <c r="TQ53" s="66"/>
      <c r="TR53" s="66"/>
      <c r="TS53" s="66"/>
      <c r="TT53" s="66"/>
      <c r="TU53" s="66"/>
      <c r="TV53" s="66"/>
      <c r="TW53" s="66"/>
      <c r="TX53" s="66"/>
      <c r="TY53" s="66"/>
      <c r="TZ53" s="66"/>
      <c r="UA53" s="66"/>
      <c r="UB53" s="66"/>
      <c r="UC53" s="66"/>
      <c r="UD53" s="66"/>
      <c r="UE53" s="66"/>
      <c r="UF53" s="66"/>
      <c r="UG53" s="66"/>
      <c r="UH53" s="66"/>
      <c r="UI53" s="66"/>
      <c r="UJ53" s="66"/>
      <c r="UK53" s="66"/>
      <c r="UL53" s="66"/>
      <c r="UM53" s="66"/>
      <c r="UN53" s="66"/>
      <c r="UO53" s="66"/>
      <c r="UP53" s="66"/>
      <c r="UQ53" s="66"/>
      <c r="UR53" s="66"/>
      <c r="US53" s="66"/>
      <c r="UT53" s="66"/>
      <c r="UU53" s="66"/>
      <c r="UV53" s="66"/>
      <c r="UW53" s="66"/>
      <c r="UX53" s="66"/>
      <c r="UY53" s="66"/>
      <c r="UZ53" s="66"/>
      <c r="VA53" s="66"/>
      <c r="VB53" s="66"/>
      <c r="VC53" s="66"/>
      <c r="VD53" s="66"/>
      <c r="VE53" s="66"/>
      <c r="VF53" s="66"/>
      <c r="VG53" s="66"/>
      <c r="VH53" s="66"/>
      <c r="VI53" s="66"/>
      <c r="VJ53" s="66"/>
      <c r="VK53" s="66"/>
      <c r="VL53" s="66"/>
      <c r="VM53" s="66"/>
      <c r="VN53" s="66"/>
      <c r="VO53" s="66"/>
      <c r="VP53" s="66"/>
      <c r="VQ53" s="66"/>
      <c r="VR53" s="66"/>
      <c r="VS53" s="66"/>
      <c r="VT53" s="66"/>
      <c r="VU53" s="66"/>
      <c r="VV53" s="66"/>
      <c r="VW53" s="66"/>
      <c r="VX53" s="66"/>
      <c r="VY53" s="66"/>
      <c r="VZ53" s="66"/>
      <c r="WA53" s="66"/>
      <c r="WB53" s="66"/>
      <c r="WC53" s="66"/>
      <c r="WD53" s="66"/>
      <c r="WE53" s="66"/>
      <c r="WF53" s="66"/>
      <c r="WG53" s="66"/>
      <c r="WH53" s="66"/>
      <c r="WI53" s="66"/>
      <c r="WJ53" s="66"/>
      <c r="WK53" s="66"/>
      <c r="WL53" s="66"/>
      <c r="WM53" s="66"/>
      <c r="WN53" s="66"/>
      <c r="WO53" s="66"/>
      <c r="WP53" s="66"/>
      <c r="WQ53" s="66"/>
      <c r="WR53" s="66"/>
      <c r="WS53" s="66"/>
      <c r="WT53" s="66"/>
      <c r="WU53" s="66"/>
      <c r="WV53" s="66"/>
      <c r="WW53" s="66"/>
      <c r="WX53" s="66"/>
      <c r="WY53" s="66"/>
      <c r="WZ53" s="66"/>
      <c r="XA53" s="66"/>
      <c r="XB53" s="66"/>
      <c r="XC53" s="66"/>
      <c r="XD53" s="66"/>
      <c r="XE53" s="66"/>
      <c r="XF53" s="66"/>
      <c r="XG53" s="66"/>
      <c r="XH53" s="66"/>
      <c r="XI53" s="66"/>
      <c r="XJ53" s="66"/>
      <c r="XK53" s="66"/>
      <c r="XL53" s="66"/>
      <c r="XM53" s="66"/>
      <c r="XN53" s="66"/>
      <c r="XO53" s="66"/>
      <c r="XP53" s="66"/>
      <c r="XQ53" s="66"/>
      <c r="XR53" s="66"/>
      <c r="XS53" s="66"/>
      <c r="XT53" s="66"/>
      <c r="XU53" s="66"/>
      <c r="XV53" s="66"/>
      <c r="XW53" s="66"/>
      <c r="XX53" s="66"/>
      <c r="XY53" s="66"/>
      <c r="XZ53" s="66"/>
      <c r="YA53" s="66"/>
      <c r="YB53" s="66"/>
      <c r="YC53" s="66"/>
      <c r="YD53" s="66"/>
      <c r="YE53" s="66"/>
      <c r="YF53" s="66"/>
      <c r="YG53" s="66"/>
      <c r="YH53" s="66"/>
      <c r="YI53" s="66"/>
      <c r="YJ53" s="66"/>
      <c r="YK53" s="66"/>
      <c r="YL53" s="66"/>
      <c r="YM53" s="66"/>
      <c r="YN53" s="66"/>
      <c r="YO53" s="66"/>
      <c r="YP53" s="66"/>
      <c r="YQ53" s="66"/>
      <c r="YR53" s="66"/>
      <c r="YS53" s="66"/>
      <c r="YT53" s="66"/>
      <c r="YU53" s="66"/>
      <c r="YV53" s="66"/>
      <c r="YW53" s="66"/>
      <c r="YX53" s="66"/>
      <c r="YY53" s="66"/>
      <c r="YZ53" s="66"/>
      <c r="ZA53" s="66"/>
      <c r="ZB53" s="66"/>
      <c r="ZC53" s="66"/>
      <c r="ZD53" s="66"/>
      <c r="ZE53" s="66"/>
      <c r="ZF53" s="66"/>
      <c r="ZG53" s="66"/>
      <c r="ZH53" s="66"/>
      <c r="ZI53" s="66"/>
      <c r="ZJ53" s="66"/>
      <c r="ZK53" s="66"/>
      <c r="ZL53" s="66"/>
      <c r="ZM53" s="66"/>
      <c r="ZN53" s="66"/>
      <c r="ZO53" s="66"/>
      <c r="ZP53" s="66"/>
      <c r="ZQ53" s="66"/>
      <c r="ZR53" s="66"/>
      <c r="ZS53" s="66"/>
      <c r="ZT53" s="66"/>
      <c r="ZU53" s="66"/>
      <c r="ZV53" s="66"/>
      <c r="ZW53" s="66"/>
      <c r="ZX53" s="66"/>
      <c r="ZY53" s="66"/>
      <c r="ZZ53" s="66"/>
      <c r="AAA53" s="66"/>
      <c r="AAB53" s="66"/>
      <c r="AAC53" s="66"/>
      <c r="AAD53" s="66"/>
      <c r="AAE53" s="66"/>
      <c r="AAF53" s="66"/>
      <c r="AAG53" s="66"/>
      <c r="AAH53" s="66"/>
      <c r="AAI53" s="66"/>
      <c r="AAJ53" s="66"/>
      <c r="AAK53" s="66"/>
      <c r="AAL53" s="66"/>
      <c r="AAM53" s="66"/>
      <c r="AAN53" s="66"/>
      <c r="AAO53" s="66"/>
      <c r="AAP53" s="66"/>
      <c r="AAQ53" s="66"/>
      <c r="AAR53" s="66"/>
      <c r="AAS53" s="66"/>
      <c r="AAT53" s="66"/>
      <c r="AAU53" s="66"/>
      <c r="AAV53" s="66"/>
      <c r="AAW53" s="66"/>
      <c r="AAX53" s="66"/>
      <c r="AAY53" s="66"/>
      <c r="AAZ53" s="66"/>
      <c r="ABA53" s="66"/>
      <c r="ABB53" s="66"/>
      <c r="ABC53" s="66"/>
      <c r="ABD53" s="66"/>
      <c r="ABE53" s="66"/>
      <c r="ABF53" s="66"/>
      <c r="ABG53" s="66"/>
      <c r="ABH53" s="66"/>
      <c r="ABI53" s="66"/>
      <c r="ABJ53" s="66"/>
      <c r="ABK53" s="66"/>
      <c r="ABL53" s="66"/>
      <c r="ABM53" s="66"/>
      <c r="ABN53" s="66"/>
      <c r="ABO53" s="66"/>
      <c r="ABP53" s="66"/>
      <c r="ABQ53" s="66"/>
      <c r="ABR53" s="66"/>
      <c r="ABS53" s="66"/>
      <c r="ABT53" s="66"/>
      <c r="ABU53" s="66"/>
      <c r="ABV53" s="66"/>
      <c r="ABW53" s="66"/>
      <c r="ABX53" s="66"/>
      <c r="ABY53" s="66"/>
      <c r="ABZ53" s="66"/>
      <c r="ACA53" s="66"/>
      <c r="ACB53" s="66"/>
      <c r="ACC53" s="66"/>
      <c r="ACD53" s="66"/>
      <c r="ACE53" s="66"/>
      <c r="ACF53" s="66"/>
      <c r="ACG53" s="66"/>
      <c r="ACH53" s="66"/>
      <c r="ACI53" s="66"/>
      <c r="ACJ53" s="66"/>
      <c r="ACK53" s="66"/>
      <c r="ACL53" s="66"/>
      <c r="ACM53" s="66"/>
      <c r="ACN53" s="66"/>
      <c r="ACO53" s="66"/>
      <c r="ACP53" s="66"/>
      <c r="ACQ53" s="66"/>
      <c r="ACR53" s="66"/>
      <c r="ACS53" s="66"/>
      <c r="ACT53" s="66"/>
      <c r="ACU53" s="66"/>
      <c r="ACV53" s="66"/>
      <c r="ACW53" s="66"/>
      <c r="ACX53" s="66"/>
      <c r="ACY53" s="66"/>
      <c r="ACZ53" s="66"/>
      <c r="ADA53" s="66"/>
      <c r="ADB53" s="66"/>
      <c r="ADC53" s="66"/>
      <c r="ADD53" s="66"/>
      <c r="ADE53" s="66"/>
      <c r="ADF53" s="66"/>
      <c r="ADG53" s="66"/>
      <c r="ADH53" s="66"/>
      <c r="ADI53" s="66"/>
      <c r="ADJ53" s="66"/>
      <c r="ADK53" s="66"/>
      <c r="ADL53" s="66"/>
      <c r="ADM53" s="66"/>
      <c r="ADN53" s="66"/>
      <c r="ADO53" s="66"/>
      <c r="ADP53" s="66"/>
      <c r="ADQ53" s="66"/>
      <c r="ADR53" s="66"/>
      <c r="ADS53" s="66"/>
      <c r="ADT53" s="66"/>
      <c r="ADU53" s="66"/>
      <c r="ADV53" s="66"/>
      <c r="ADW53" s="66"/>
      <c r="ADX53" s="66"/>
      <c r="ADY53" s="66"/>
      <c r="ADZ53" s="66"/>
      <c r="AEA53" s="66"/>
      <c r="AEB53" s="66"/>
      <c r="AEC53" s="66"/>
      <c r="AED53" s="66"/>
      <c r="AEE53" s="66"/>
      <c r="AEF53" s="66"/>
      <c r="AEG53" s="66"/>
      <c r="AEH53" s="66"/>
      <c r="AEI53" s="66"/>
      <c r="AEJ53" s="66"/>
      <c r="AEK53" s="66"/>
      <c r="AEL53" s="66"/>
      <c r="AEM53" s="66"/>
      <c r="AEN53" s="66"/>
      <c r="AEO53" s="66"/>
      <c r="AEP53" s="66"/>
      <c r="AEQ53" s="66"/>
      <c r="AER53" s="66"/>
      <c r="AES53" s="66"/>
      <c r="AET53" s="66"/>
      <c r="AEU53" s="66"/>
      <c r="AEV53" s="66"/>
      <c r="AEW53" s="66"/>
      <c r="AEX53" s="66"/>
      <c r="AEY53" s="66"/>
      <c r="AEZ53" s="66"/>
      <c r="AFA53" s="66"/>
      <c r="AFB53" s="66"/>
      <c r="AFC53" s="66"/>
      <c r="AFD53" s="66"/>
      <c r="AFE53" s="66"/>
      <c r="AFF53" s="66"/>
      <c r="AFG53" s="66"/>
      <c r="AFH53" s="66"/>
      <c r="AFI53" s="66"/>
      <c r="AFJ53" s="66"/>
      <c r="AFK53" s="66"/>
      <c r="AFL53" s="66"/>
      <c r="AFM53" s="66"/>
      <c r="AFN53" s="66"/>
      <c r="AFO53" s="66"/>
      <c r="AFP53" s="66"/>
      <c r="AFQ53" s="66"/>
      <c r="AFR53" s="66"/>
      <c r="AFS53" s="66"/>
      <c r="AFT53" s="66"/>
      <c r="AFU53" s="66"/>
      <c r="AFV53" s="66"/>
      <c r="AFW53" s="66"/>
      <c r="AFX53" s="66"/>
      <c r="AFY53" s="66"/>
      <c r="AFZ53" s="66"/>
      <c r="AGA53" s="66"/>
      <c r="AGB53" s="66"/>
      <c r="AGC53" s="66"/>
      <c r="AGD53" s="66"/>
      <c r="AGE53" s="66"/>
      <c r="AGF53" s="66"/>
      <c r="AGG53" s="66"/>
      <c r="AGH53" s="66"/>
      <c r="AGI53" s="66"/>
      <c r="AGJ53" s="66"/>
      <c r="AGK53" s="66"/>
      <c r="AGL53" s="66"/>
      <c r="AGM53" s="66"/>
      <c r="AGN53" s="66"/>
      <c r="AGO53" s="66"/>
      <c r="AGP53" s="66"/>
      <c r="AGQ53" s="66"/>
      <c r="AGR53" s="66"/>
      <c r="AGS53" s="66"/>
      <c r="AGT53" s="66"/>
      <c r="AGU53" s="66"/>
      <c r="AGV53" s="66"/>
      <c r="AGW53" s="66"/>
      <c r="AGX53" s="66"/>
      <c r="AGY53" s="66"/>
      <c r="AGZ53" s="66"/>
      <c r="AHA53" s="66"/>
      <c r="AHB53" s="66"/>
      <c r="AHC53" s="66"/>
      <c r="AHD53" s="66"/>
      <c r="AHE53" s="66"/>
      <c r="AHF53" s="66"/>
      <c r="AHG53" s="66"/>
      <c r="AHH53" s="66"/>
      <c r="AHI53" s="66"/>
      <c r="AHJ53" s="66"/>
      <c r="AHK53" s="66"/>
      <c r="AHL53" s="66"/>
      <c r="AHM53" s="66"/>
      <c r="AHN53" s="66"/>
      <c r="AHO53" s="66"/>
      <c r="AHP53" s="66"/>
      <c r="AHQ53" s="66"/>
      <c r="AHR53" s="66"/>
      <c r="AHS53" s="66"/>
      <c r="AHT53" s="66"/>
      <c r="AHU53" s="66"/>
      <c r="AHV53" s="66"/>
      <c r="AHW53" s="66"/>
      <c r="AHX53" s="66"/>
      <c r="AHY53" s="66"/>
      <c r="AHZ53" s="66"/>
      <c r="AIA53" s="66"/>
      <c r="AIB53" s="66"/>
      <c r="AIC53" s="66"/>
      <c r="AID53" s="66"/>
      <c r="AIE53" s="66"/>
      <c r="AIF53" s="66"/>
      <c r="AIG53" s="66"/>
      <c r="AIH53" s="66"/>
      <c r="AII53" s="66"/>
      <c r="AIJ53" s="66"/>
      <c r="AIK53" s="66"/>
      <c r="AIL53" s="66"/>
      <c r="AIM53" s="66"/>
      <c r="AIN53" s="66"/>
      <c r="AIO53" s="66"/>
      <c r="AIP53" s="66"/>
      <c r="AIQ53" s="66"/>
      <c r="AIR53" s="66"/>
      <c r="AIS53" s="66"/>
      <c r="AIT53" s="66"/>
      <c r="AIU53" s="66"/>
      <c r="AIV53" s="66"/>
      <c r="AIW53" s="66"/>
      <c r="AIX53" s="66"/>
      <c r="AIY53" s="66"/>
      <c r="AIZ53" s="66"/>
      <c r="AJA53" s="66"/>
      <c r="AJB53" s="66"/>
      <c r="AJC53" s="66"/>
      <c r="AJD53" s="66"/>
      <c r="AJE53" s="66"/>
      <c r="AJF53" s="66"/>
      <c r="AJG53" s="66"/>
      <c r="AJH53" s="66"/>
      <c r="AJI53" s="66"/>
      <c r="AJJ53" s="66"/>
      <c r="AJK53" s="66"/>
      <c r="AJL53" s="66"/>
      <c r="AJM53" s="66"/>
      <c r="AJN53" s="66"/>
      <c r="AJO53" s="66"/>
      <c r="AJP53" s="66"/>
      <c r="AJQ53" s="66"/>
      <c r="AJR53" s="66"/>
      <c r="AJS53" s="66"/>
      <c r="AJT53" s="66"/>
      <c r="AJU53" s="66"/>
      <c r="AJV53" s="66"/>
      <c r="AJW53" s="66"/>
      <c r="AJX53" s="66"/>
      <c r="AJY53" s="66"/>
      <c r="AJZ53" s="66"/>
      <c r="AKA53" s="66"/>
      <c r="AKB53" s="66"/>
      <c r="AKC53" s="66"/>
      <c r="AKD53" s="66"/>
      <c r="AKE53" s="66"/>
      <c r="AKF53" s="66"/>
      <c r="AKG53" s="66"/>
      <c r="AKH53" s="66"/>
      <c r="AKI53" s="66"/>
      <c r="AKJ53" s="66"/>
      <c r="AKK53" s="66"/>
      <c r="AKL53" s="66"/>
      <c r="AKM53" s="66"/>
      <c r="AKN53" s="66"/>
      <c r="AKO53" s="66"/>
      <c r="AKP53" s="66"/>
      <c r="AKQ53" s="66"/>
      <c r="AKR53" s="66"/>
      <c r="AKS53" s="66"/>
      <c r="AKT53" s="66"/>
      <c r="AKU53" s="66"/>
      <c r="AKV53" s="66"/>
      <c r="AKW53" s="66"/>
      <c r="AKX53" s="66"/>
      <c r="AKY53" s="66"/>
      <c r="AKZ53" s="66"/>
      <c r="ALA53" s="66"/>
      <c r="ALB53" s="66"/>
      <c r="ALC53" s="66"/>
      <c r="ALD53" s="66"/>
      <c r="ALE53" s="66"/>
      <c r="ALF53" s="66"/>
      <c r="ALG53" s="66"/>
      <c r="ALH53" s="66"/>
      <c r="ALI53" s="66"/>
      <c r="ALJ53" s="66"/>
      <c r="ALK53" s="66"/>
      <c r="ALL53" s="66"/>
      <c r="ALM53" s="66"/>
      <c r="ALN53" s="66"/>
      <c r="ALO53" s="66"/>
      <c r="ALP53" s="66"/>
      <c r="ALQ53" s="66"/>
      <c r="ALR53" s="66"/>
      <c r="ALS53" s="66"/>
      <c r="ALT53" s="66"/>
      <c r="ALU53" s="66"/>
      <c r="ALV53" s="66"/>
      <c r="ALW53" s="66"/>
      <c r="ALX53" s="66"/>
      <c r="ALY53" s="66"/>
      <c r="ALZ53" s="66"/>
      <c r="AMA53" s="66"/>
      <c r="AMB53" s="66"/>
      <c r="AMC53" s="66"/>
      <c r="AMD53" s="66"/>
      <c r="AME53" s="66"/>
      <c r="AMF53" s="66"/>
      <c r="AMG53" s="66"/>
      <c r="AMH53" s="66"/>
      <c r="AMI53" s="66"/>
      <c r="AMJ53" s="66"/>
      <c r="AMK53" s="66"/>
      <c r="AML53" s="66"/>
      <c r="AMM53" s="66"/>
      <c r="AMN53" s="66"/>
      <c r="AMO53" s="66"/>
      <c r="AMP53" s="66"/>
      <c r="AMQ53" s="66"/>
      <c r="AMR53" s="66"/>
      <c r="AMS53" s="66"/>
      <c r="AMT53" s="66"/>
      <c r="AMU53" s="66"/>
      <c r="AMV53" s="66"/>
      <c r="AMW53" s="66"/>
      <c r="AMX53" s="66"/>
      <c r="AMY53" s="66"/>
      <c r="AMZ53" s="66"/>
      <c r="ANA53" s="66"/>
      <c r="ANB53" s="66"/>
      <c r="ANC53" s="66"/>
      <c r="AND53" s="66"/>
      <c r="ANE53" s="66"/>
      <c r="ANF53" s="66"/>
      <c r="ANG53" s="66"/>
      <c r="ANH53" s="66"/>
      <c r="ANI53" s="66"/>
      <c r="ANJ53" s="66"/>
      <c r="ANK53" s="66"/>
      <c r="ANL53" s="66"/>
      <c r="ANM53" s="66"/>
      <c r="ANN53" s="66"/>
      <c r="ANO53" s="66"/>
      <c r="ANP53" s="66"/>
      <c r="ANQ53" s="66"/>
      <c r="ANR53" s="66"/>
      <c r="ANS53" s="66"/>
      <c r="ANT53" s="66"/>
      <c r="ANU53" s="66"/>
      <c r="ANV53" s="66"/>
      <c r="ANW53" s="66"/>
      <c r="ANX53" s="66"/>
      <c r="ANY53" s="66"/>
      <c r="ANZ53" s="66"/>
      <c r="AOA53" s="66"/>
      <c r="AOB53" s="66"/>
      <c r="AOC53" s="66"/>
      <c r="AOD53" s="66"/>
      <c r="AOE53" s="66"/>
      <c r="AOF53" s="66"/>
      <c r="AOG53" s="66"/>
      <c r="AOH53" s="66"/>
      <c r="AOI53" s="66"/>
      <c r="AOJ53" s="66"/>
      <c r="AOK53" s="66"/>
      <c r="AOL53" s="66"/>
      <c r="AOM53" s="66"/>
      <c r="AON53" s="66"/>
      <c r="AOO53" s="66"/>
      <c r="AOP53" s="66"/>
      <c r="AOQ53" s="66"/>
      <c r="AOR53" s="66"/>
      <c r="AOS53" s="66"/>
      <c r="AOT53" s="66"/>
      <c r="AOU53" s="66"/>
      <c r="AOV53" s="66"/>
      <c r="AOW53" s="66"/>
      <c r="AOX53" s="66"/>
      <c r="AOY53" s="66"/>
      <c r="AOZ53" s="66"/>
      <c r="APA53" s="66"/>
      <c r="APB53" s="66"/>
      <c r="APC53" s="66"/>
      <c r="APD53" s="66"/>
      <c r="APE53" s="66"/>
      <c r="APF53" s="66"/>
      <c r="APG53" s="66"/>
      <c r="APH53" s="66"/>
      <c r="API53" s="66"/>
      <c r="APJ53" s="66"/>
      <c r="APK53" s="66"/>
      <c r="APL53" s="66"/>
      <c r="APM53" s="66"/>
      <c r="APN53" s="66"/>
      <c r="APO53" s="66"/>
      <c r="APP53" s="66"/>
      <c r="APQ53" s="66"/>
      <c r="APR53" s="66"/>
      <c r="APS53" s="66"/>
      <c r="APT53" s="66"/>
      <c r="APU53" s="66"/>
      <c r="APV53" s="66"/>
      <c r="APW53" s="66"/>
      <c r="APX53" s="66"/>
      <c r="APY53" s="66"/>
      <c r="APZ53" s="66"/>
      <c r="AQA53" s="66"/>
      <c r="AQB53" s="66"/>
      <c r="AQC53" s="66"/>
      <c r="AQD53" s="66"/>
      <c r="AQE53" s="66"/>
      <c r="AQF53" s="66"/>
      <c r="AQG53" s="66"/>
      <c r="AQH53" s="66"/>
      <c r="AQI53" s="66"/>
      <c r="AQJ53" s="66"/>
      <c r="AQK53" s="66"/>
      <c r="AQL53" s="66"/>
      <c r="AQM53" s="66"/>
      <c r="AQN53" s="66"/>
      <c r="AQO53" s="66"/>
      <c r="AQP53" s="66"/>
      <c r="AQQ53" s="66"/>
      <c r="AQR53" s="66"/>
      <c r="AQS53" s="66"/>
      <c r="AQT53" s="66"/>
      <c r="AQU53" s="66"/>
      <c r="AQV53" s="66"/>
      <c r="AQW53" s="66"/>
      <c r="AQX53" s="66"/>
      <c r="AQY53" s="66"/>
      <c r="AQZ53" s="66"/>
      <c r="ARA53" s="66"/>
      <c r="ARB53" s="66"/>
      <c r="ARC53" s="66"/>
      <c r="ARD53" s="66"/>
      <c r="ARE53" s="66"/>
      <c r="ARF53" s="66"/>
      <c r="ARG53" s="66"/>
      <c r="ARH53" s="66"/>
      <c r="ARI53" s="66"/>
      <c r="ARJ53" s="66"/>
      <c r="ARK53" s="66"/>
      <c r="ARL53" s="66"/>
      <c r="ARM53" s="66"/>
      <c r="ARN53" s="66"/>
      <c r="ARO53" s="66"/>
      <c r="ARP53" s="66"/>
      <c r="ARQ53" s="66"/>
      <c r="ARR53" s="66"/>
      <c r="ARS53" s="66"/>
      <c r="ART53" s="66"/>
      <c r="ARU53" s="66"/>
      <c r="ARV53" s="66"/>
      <c r="ARW53" s="66"/>
      <c r="ARX53" s="66"/>
      <c r="ARY53" s="66"/>
      <c r="ARZ53" s="66"/>
      <c r="ASA53" s="66"/>
      <c r="ASB53" s="66"/>
      <c r="ASC53" s="66"/>
      <c r="ASD53" s="66"/>
      <c r="ASE53" s="66"/>
      <c r="ASF53" s="66"/>
      <c r="ASG53" s="66"/>
      <c r="ASH53" s="66"/>
      <c r="ASI53" s="66"/>
      <c r="ASJ53" s="66"/>
      <c r="ASK53" s="66"/>
      <c r="ASL53" s="66"/>
      <c r="ASM53" s="66"/>
      <c r="ASN53" s="66"/>
      <c r="ASO53" s="66"/>
      <c r="ASP53" s="66"/>
      <c r="ASQ53" s="66"/>
      <c r="ASR53" s="66"/>
      <c r="ASS53" s="66"/>
      <c r="AST53" s="66"/>
      <c r="ASU53" s="66"/>
      <c r="ASV53" s="66"/>
      <c r="ASW53" s="66"/>
      <c r="ASX53" s="66"/>
      <c r="ASY53" s="66"/>
      <c r="ASZ53" s="66"/>
      <c r="ATA53" s="66"/>
      <c r="ATB53" s="66"/>
      <c r="ATC53" s="66"/>
      <c r="ATD53" s="66"/>
      <c r="ATE53" s="66"/>
      <c r="ATF53" s="66"/>
      <c r="ATG53" s="66"/>
      <c r="ATH53" s="66"/>
      <c r="ATI53" s="66"/>
      <c r="ATJ53" s="66"/>
      <c r="ATK53" s="66"/>
      <c r="ATL53" s="66"/>
      <c r="ATM53" s="66"/>
      <c r="ATN53" s="66"/>
      <c r="ATO53" s="66"/>
      <c r="ATP53" s="66"/>
      <c r="ATQ53" s="66"/>
      <c r="ATR53" s="66"/>
      <c r="ATS53" s="66"/>
      <c r="ATT53" s="66"/>
      <c r="ATU53" s="66"/>
      <c r="ATV53" s="66"/>
      <c r="ATW53" s="66"/>
      <c r="ATX53" s="66"/>
      <c r="ATY53" s="66"/>
      <c r="ATZ53" s="66"/>
      <c r="AUA53" s="66"/>
      <c r="AUB53" s="66"/>
      <c r="AUC53" s="66"/>
      <c r="AUD53" s="66"/>
      <c r="AUE53" s="66"/>
      <c r="AUF53" s="66"/>
      <c r="AUG53" s="66"/>
      <c r="AUH53" s="66"/>
      <c r="AUI53" s="66"/>
      <c r="AUJ53" s="66"/>
      <c r="AUK53" s="66"/>
      <c r="AUL53" s="66"/>
      <c r="AUM53" s="66"/>
      <c r="AUN53" s="66"/>
      <c r="AUO53" s="66"/>
      <c r="AUP53" s="66"/>
      <c r="AUQ53" s="66"/>
      <c r="AUR53" s="66"/>
      <c r="AUS53" s="66"/>
      <c r="AUT53" s="66"/>
      <c r="AUU53" s="66"/>
      <c r="AUV53" s="66"/>
      <c r="AUW53" s="66"/>
      <c r="AUX53" s="66"/>
      <c r="AUY53" s="66"/>
      <c r="AUZ53" s="66"/>
      <c r="AVA53" s="66"/>
      <c r="AVB53" s="66"/>
      <c r="AVC53" s="66"/>
      <c r="AVD53" s="66"/>
      <c r="AVE53" s="66"/>
      <c r="AVF53" s="66"/>
      <c r="AVG53" s="66"/>
      <c r="AVH53" s="66"/>
      <c r="AVI53" s="66"/>
      <c r="AVJ53" s="66"/>
      <c r="AVK53" s="66"/>
      <c r="AVL53" s="66"/>
      <c r="AVM53" s="66"/>
      <c r="AVN53" s="66"/>
      <c r="AVO53" s="66"/>
      <c r="AVP53" s="66"/>
      <c r="AVQ53" s="66"/>
      <c r="AVR53" s="66"/>
      <c r="AVS53" s="66"/>
      <c r="AVT53" s="66"/>
      <c r="AVU53" s="66"/>
      <c r="AVV53" s="66"/>
      <c r="AVW53" s="66"/>
      <c r="AVX53" s="66"/>
      <c r="AVY53" s="66"/>
      <c r="AVZ53" s="66"/>
      <c r="AWA53" s="66"/>
      <c r="AWB53" s="66"/>
      <c r="AWC53" s="66"/>
      <c r="AWD53" s="66"/>
      <c r="AWE53" s="66"/>
      <c r="AWF53" s="66"/>
      <c r="AWG53" s="66"/>
      <c r="AWH53" s="66"/>
      <c r="AWI53" s="66"/>
      <c r="AWJ53" s="66"/>
      <c r="AWK53" s="66"/>
      <c r="AWL53" s="66"/>
      <c r="AWM53" s="66"/>
      <c r="AWN53" s="66"/>
      <c r="AWO53" s="66"/>
      <c r="AWP53" s="66"/>
      <c r="AWQ53" s="66"/>
      <c r="AWR53" s="66"/>
      <c r="AWS53" s="66"/>
      <c r="AWT53" s="66"/>
      <c r="AWU53" s="66"/>
      <c r="AWV53" s="66"/>
      <c r="AWW53" s="66"/>
      <c r="AWX53" s="66"/>
      <c r="AWY53" s="66"/>
      <c r="AWZ53" s="66"/>
      <c r="AXA53" s="66"/>
      <c r="AXB53" s="66"/>
      <c r="AXC53" s="66"/>
      <c r="AXD53" s="66"/>
      <c r="AXE53" s="66"/>
      <c r="AXF53" s="66"/>
      <c r="AXG53" s="66"/>
      <c r="AXH53" s="66"/>
      <c r="AXI53" s="66"/>
      <c r="AXJ53" s="66"/>
      <c r="AXK53" s="66"/>
      <c r="AXL53" s="66"/>
      <c r="AXM53" s="66"/>
      <c r="AXN53" s="66"/>
      <c r="AXO53" s="66"/>
      <c r="AXP53" s="66"/>
      <c r="AXQ53" s="66"/>
      <c r="AXR53" s="66"/>
      <c r="AXS53" s="66"/>
      <c r="AXT53" s="66"/>
      <c r="AXU53" s="66"/>
      <c r="AXV53" s="66"/>
      <c r="AXW53" s="66"/>
      <c r="AXX53" s="66"/>
      <c r="AXY53" s="66"/>
      <c r="AXZ53" s="66"/>
      <c r="AYA53" s="66"/>
      <c r="AYB53" s="66"/>
      <c r="AYC53" s="66"/>
      <c r="AYD53" s="66"/>
      <c r="AYE53" s="66"/>
      <c r="AYF53" s="66"/>
      <c r="AYG53" s="66"/>
      <c r="AYH53" s="66"/>
      <c r="AYI53" s="66"/>
      <c r="AYJ53" s="66"/>
      <c r="AYK53" s="66"/>
      <c r="AYL53" s="66"/>
      <c r="AYM53" s="66"/>
      <c r="AYN53" s="66"/>
      <c r="AYO53" s="66"/>
      <c r="AYP53" s="66"/>
      <c r="AYQ53" s="66"/>
      <c r="AYR53" s="66"/>
      <c r="AYS53" s="66"/>
      <c r="AYT53" s="66"/>
      <c r="AYU53" s="66"/>
      <c r="AYV53" s="66"/>
      <c r="AYW53" s="66"/>
      <c r="AYX53" s="66"/>
      <c r="AYY53" s="66"/>
      <c r="AYZ53" s="66"/>
      <c r="AZA53" s="66"/>
      <c r="AZB53" s="66"/>
      <c r="AZC53" s="66"/>
      <c r="AZD53" s="66"/>
      <c r="AZE53" s="66"/>
      <c r="AZF53" s="66"/>
      <c r="AZG53" s="66"/>
      <c r="AZH53" s="66"/>
      <c r="AZI53" s="66"/>
      <c r="AZJ53" s="66"/>
      <c r="AZK53" s="66"/>
      <c r="AZL53" s="66"/>
      <c r="AZM53" s="66"/>
      <c r="AZN53" s="66"/>
      <c r="AZO53" s="66"/>
      <c r="AZP53" s="66"/>
      <c r="AZQ53" s="66"/>
      <c r="AZR53" s="66"/>
      <c r="AZS53" s="66"/>
      <c r="AZT53" s="66"/>
      <c r="AZU53" s="66"/>
      <c r="AZV53" s="66"/>
      <c r="AZW53" s="66"/>
      <c r="AZX53" s="66"/>
      <c r="AZY53" s="66"/>
      <c r="AZZ53" s="66"/>
      <c r="BAA53" s="66"/>
      <c r="BAB53" s="66"/>
      <c r="BAC53" s="66"/>
      <c r="BAD53" s="66"/>
      <c r="BAE53" s="66"/>
      <c r="BAF53" s="66"/>
      <c r="BAG53" s="66"/>
      <c r="BAH53" s="66"/>
      <c r="BAI53" s="66"/>
      <c r="BAJ53" s="66"/>
      <c r="BAK53" s="66"/>
      <c r="BAL53" s="66"/>
      <c r="BAM53" s="66"/>
      <c r="BAN53" s="66"/>
      <c r="BAO53" s="66"/>
      <c r="BAP53" s="66"/>
      <c r="BAQ53" s="66"/>
      <c r="BAR53" s="66"/>
      <c r="BAS53" s="66"/>
      <c r="BAT53" s="66"/>
      <c r="BAU53" s="66"/>
      <c r="BAV53" s="66"/>
      <c r="BAW53" s="66"/>
      <c r="BAX53" s="66"/>
      <c r="BAY53" s="66"/>
      <c r="BAZ53" s="66"/>
      <c r="BBA53" s="66"/>
      <c r="BBB53" s="66"/>
      <c r="BBC53" s="66"/>
      <c r="BBD53" s="66"/>
      <c r="BBE53" s="66"/>
      <c r="BBF53" s="66"/>
      <c r="BBG53" s="66"/>
      <c r="BBH53" s="66"/>
      <c r="BBI53" s="66"/>
      <c r="BBJ53" s="66"/>
      <c r="BBK53" s="66"/>
      <c r="BBL53" s="66"/>
      <c r="BBM53" s="66"/>
      <c r="BBN53" s="66"/>
      <c r="BBO53" s="66"/>
      <c r="BBP53" s="66"/>
      <c r="BBQ53" s="66"/>
      <c r="BBR53" s="66"/>
      <c r="BBS53" s="66"/>
      <c r="BBT53" s="66"/>
      <c r="BBU53" s="66"/>
      <c r="BBV53" s="66"/>
      <c r="BBW53" s="66"/>
      <c r="BBX53" s="66"/>
      <c r="BBY53" s="66"/>
      <c r="BBZ53" s="66"/>
      <c r="BCA53" s="66"/>
      <c r="BCB53" s="66"/>
      <c r="BCC53" s="66"/>
      <c r="BCD53" s="66"/>
      <c r="BCE53" s="66"/>
      <c r="BCF53" s="66"/>
      <c r="BCG53" s="66"/>
      <c r="BCH53" s="66"/>
      <c r="BCI53" s="66"/>
      <c r="BCJ53" s="66"/>
      <c r="BCK53" s="66"/>
      <c r="BCL53" s="66"/>
      <c r="BCM53" s="66"/>
      <c r="BCN53" s="66"/>
      <c r="BCO53" s="66"/>
      <c r="BCP53" s="66"/>
      <c r="BCQ53" s="66"/>
      <c r="BCR53" s="66"/>
      <c r="BCS53" s="66"/>
      <c r="BCT53" s="66"/>
      <c r="BCU53" s="66"/>
      <c r="BCV53" s="66"/>
      <c r="BCW53" s="66"/>
      <c r="BCX53" s="66"/>
      <c r="BCY53" s="66"/>
      <c r="BCZ53" s="66"/>
      <c r="BDA53" s="66"/>
      <c r="BDB53" s="66"/>
      <c r="BDC53" s="66"/>
      <c r="BDD53" s="66"/>
      <c r="BDE53" s="66"/>
      <c r="BDF53" s="66"/>
      <c r="BDG53" s="66"/>
      <c r="BDH53" s="66"/>
      <c r="BDI53" s="66"/>
      <c r="BDJ53" s="66"/>
      <c r="BDK53" s="66"/>
      <c r="BDL53" s="66"/>
      <c r="BDM53" s="66"/>
      <c r="BDN53" s="66"/>
      <c r="BDO53" s="66"/>
      <c r="BDP53" s="66"/>
      <c r="BDQ53" s="66"/>
      <c r="BDR53" s="66"/>
      <c r="BDS53" s="66"/>
      <c r="BDT53" s="66"/>
      <c r="BDU53" s="66"/>
      <c r="BDV53" s="66"/>
      <c r="BDW53" s="66"/>
      <c r="BDX53" s="66"/>
      <c r="BDY53" s="66"/>
      <c r="BDZ53" s="66"/>
      <c r="BEA53" s="66"/>
      <c r="BEB53" s="66"/>
      <c r="BEC53" s="66"/>
      <c r="BED53" s="66"/>
      <c r="BEE53" s="66"/>
      <c r="BEF53" s="66"/>
      <c r="BEG53" s="66"/>
      <c r="BEH53" s="66"/>
      <c r="BEI53" s="66"/>
      <c r="BEJ53" s="66"/>
      <c r="BEK53" s="66"/>
      <c r="BEL53" s="66"/>
      <c r="BEM53" s="66"/>
      <c r="BEN53" s="66"/>
      <c r="BEO53" s="66"/>
      <c r="BEP53" s="66"/>
      <c r="BEQ53" s="66"/>
      <c r="BER53" s="66"/>
      <c r="BES53" s="66"/>
      <c r="BET53" s="66"/>
      <c r="BEU53" s="66"/>
      <c r="BEV53" s="66"/>
      <c r="BEW53" s="66"/>
      <c r="BEX53" s="66"/>
      <c r="BEY53" s="66"/>
      <c r="BEZ53" s="66"/>
      <c r="BFA53" s="66"/>
      <c r="BFB53" s="66"/>
      <c r="BFC53" s="66"/>
      <c r="BFD53" s="66"/>
      <c r="BFE53" s="66"/>
      <c r="BFF53" s="66"/>
      <c r="BFG53" s="66"/>
      <c r="BFH53" s="66"/>
      <c r="BFI53" s="66"/>
      <c r="BFJ53" s="66"/>
      <c r="BFK53" s="66"/>
      <c r="BFL53" s="66"/>
      <c r="BFM53" s="66"/>
      <c r="BFN53" s="66"/>
      <c r="BFO53" s="66"/>
      <c r="BFP53" s="66"/>
      <c r="BFQ53" s="66"/>
      <c r="BFR53" s="66"/>
      <c r="BFS53" s="66"/>
      <c r="BFT53" s="66"/>
      <c r="BFU53" s="66"/>
      <c r="BFV53" s="66"/>
      <c r="BFW53" s="66"/>
      <c r="BFX53" s="66"/>
      <c r="BFY53" s="66"/>
      <c r="BFZ53" s="66"/>
      <c r="BGA53" s="66"/>
      <c r="BGB53" s="66"/>
      <c r="BGC53" s="66"/>
      <c r="BGD53" s="66"/>
      <c r="BGE53" s="66"/>
      <c r="BGF53" s="66"/>
      <c r="BGG53" s="66"/>
      <c r="BGH53" s="66"/>
      <c r="BGI53" s="66"/>
      <c r="BGJ53" s="66"/>
      <c r="BGK53" s="66"/>
      <c r="BGL53" s="66"/>
      <c r="BGM53" s="66"/>
      <c r="BGN53" s="66"/>
      <c r="BGO53" s="66"/>
      <c r="BGP53" s="66"/>
      <c r="BGQ53" s="66"/>
      <c r="BGR53" s="66"/>
      <c r="BGS53" s="66"/>
      <c r="BGT53" s="66"/>
      <c r="BGU53" s="66"/>
      <c r="BGV53" s="66"/>
      <c r="BGW53" s="66"/>
      <c r="BGX53" s="66"/>
      <c r="BGY53" s="66"/>
      <c r="BGZ53" s="66"/>
      <c r="BHA53" s="66"/>
      <c r="BHB53" s="66"/>
      <c r="BHC53" s="66"/>
      <c r="BHD53" s="66"/>
      <c r="BHE53" s="66"/>
      <c r="BHF53" s="66"/>
      <c r="BHG53" s="66"/>
      <c r="BHH53" s="66"/>
      <c r="BHI53" s="66"/>
      <c r="BHJ53" s="66"/>
      <c r="BHK53" s="66"/>
      <c r="BHL53" s="66"/>
      <c r="BHM53" s="66"/>
      <c r="BHN53" s="66"/>
      <c r="BHO53" s="66"/>
      <c r="BHP53" s="66"/>
      <c r="BHQ53" s="66"/>
      <c r="BHR53" s="66"/>
      <c r="BHS53" s="66"/>
      <c r="BHT53" s="66"/>
      <c r="BHU53" s="66"/>
      <c r="BHV53" s="66"/>
      <c r="BHW53" s="66"/>
      <c r="BHX53" s="66"/>
      <c r="BHY53" s="66"/>
      <c r="BHZ53" s="66"/>
      <c r="BIA53" s="66"/>
      <c r="BIB53" s="66"/>
      <c r="BIC53" s="66"/>
      <c r="BID53" s="66"/>
      <c r="BIE53" s="66"/>
      <c r="BIF53" s="66"/>
      <c r="BIG53" s="66"/>
      <c r="BIH53" s="66"/>
      <c r="BII53" s="66"/>
      <c r="BIJ53" s="66"/>
      <c r="BIK53" s="66"/>
      <c r="BIL53" s="66"/>
      <c r="BIM53" s="66"/>
      <c r="BIN53" s="66"/>
      <c r="BIO53" s="66"/>
      <c r="BIP53" s="66"/>
      <c r="BIQ53" s="66"/>
      <c r="BIR53" s="66"/>
      <c r="BIS53" s="66"/>
      <c r="BIT53" s="66"/>
      <c r="BIU53" s="66"/>
      <c r="BIV53" s="66"/>
      <c r="BIW53" s="66"/>
      <c r="BIX53" s="66"/>
      <c r="BIY53" s="66"/>
      <c r="BIZ53" s="66"/>
      <c r="BJA53" s="66"/>
      <c r="BJB53" s="66"/>
      <c r="BJC53" s="66"/>
      <c r="BJD53" s="66"/>
      <c r="BJE53" s="66"/>
      <c r="BJF53" s="66"/>
      <c r="BJG53" s="66"/>
      <c r="BJH53" s="66"/>
      <c r="BJI53" s="66"/>
      <c r="BJJ53" s="66"/>
      <c r="BJK53" s="66"/>
      <c r="BJL53" s="66"/>
      <c r="BJM53" s="66"/>
      <c r="BJN53" s="66"/>
      <c r="BJO53" s="66"/>
      <c r="BJP53" s="66"/>
      <c r="BJQ53" s="66"/>
      <c r="BJR53" s="66"/>
      <c r="BJS53" s="66"/>
      <c r="BJT53" s="66"/>
      <c r="BJU53" s="66"/>
      <c r="BJV53" s="66"/>
      <c r="BJW53" s="66"/>
      <c r="BJX53" s="66"/>
      <c r="BJY53" s="66"/>
      <c r="BJZ53" s="66"/>
      <c r="BKA53" s="66"/>
      <c r="BKB53" s="66"/>
      <c r="BKC53" s="66"/>
      <c r="BKD53" s="66"/>
      <c r="BKE53" s="66"/>
      <c r="BKF53" s="66"/>
      <c r="BKG53" s="66"/>
      <c r="BKH53" s="66"/>
      <c r="BKI53" s="66"/>
      <c r="BKJ53" s="66"/>
      <c r="BKK53" s="66"/>
      <c r="BKL53" s="66"/>
      <c r="BKM53" s="66"/>
      <c r="BKN53" s="66"/>
      <c r="BKO53" s="66"/>
      <c r="BKP53" s="66"/>
      <c r="BKQ53" s="66"/>
      <c r="BKR53" s="66"/>
      <c r="BKS53" s="66"/>
      <c r="BKT53" s="66"/>
      <c r="BKU53" s="66"/>
      <c r="BKV53" s="66"/>
      <c r="BKW53" s="66"/>
      <c r="BKX53" s="66"/>
      <c r="BKY53" s="66"/>
      <c r="BKZ53" s="66"/>
      <c r="BLA53" s="66"/>
      <c r="BLB53" s="66"/>
      <c r="BLC53" s="66"/>
      <c r="BLD53" s="66"/>
      <c r="BLE53" s="66"/>
      <c r="BLF53" s="66"/>
      <c r="BLG53" s="66"/>
      <c r="BLH53" s="66"/>
      <c r="BLI53" s="66"/>
      <c r="BLJ53" s="66"/>
      <c r="BLK53" s="66"/>
      <c r="BLL53" s="66"/>
      <c r="BLM53" s="66"/>
      <c r="BLN53" s="66"/>
      <c r="BLO53" s="66"/>
      <c r="BLP53" s="66"/>
      <c r="BLQ53" s="66"/>
      <c r="BLR53" s="66"/>
      <c r="BLS53" s="66"/>
      <c r="BLT53" s="66"/>
      <c r="BLU53" s="66"/>
      <c r="BLV53" s="66"/>
      <c r="BLW53" s="66"/>
      <c r="BLX53" s="66"/>
      <c r="BLY53" s="66"/>
      <c r="BLZ53" s="66"/>
      <c r="BMA53" s="66"/>
      <c r="BMB53" s="66"/>
      <c r="BMC53" s="66"/>
      <c r="BMD53" s="66"/>
      <c r="BME53" s="66"/>
      <c r="BMF53" s="66"/>
      <c r="BMG53" s="66"/>
      <c r="BMH53" s="66"/>
      <c r="BMI53" s="66"/>
      <c r="BMJ53" s="66"/>
      <c r="BMK53" s="66"/>
      <c r="BML53" s="66"/>
      <c r="BMM53" s="66"/>
      <c r="BMN53" s="66"/>
      <c r="BMO53" s="66"/>
      <c r="BMP53" s="66"/>
      <c r="BMQ53" s="66"/>
      <c r="BMR53" s="66"/>
      <c r="BMS53" s="66"/>
      <c r="BMT53" s="66"/>
      <c r="BMU53" s="66"/>
      <c r="BMV53" s="66"/>
      <c r="BMW53" s="66"/>
      <c r="BMX53" s="66"/>
      <c r="BMY53" s="66"/>
      <c r="BMZ53" s="66"/>
      <c r="BNA53" s="66"/>
      <c r="BNB53" s="66"/>
      <c r="BNC53" s="66"/>
      <c r="BND53" s="66"/>
      <c r="BNE53" s="66"/>
      <c r="BNF53" s="66"/>
      <c r="BNG53" s="66"/>
      <c r="BNH53" s="66"/>
      <c r="BNI53" s="66"/>
      <c r="BNJ53" s="66"/>
      <c r="BNK53" s="66"/>
      <c r="BNL53" s="66"/>
      <c r="BNM53" s="66"/>
      <c r="BNN53" s="66"/>
      <c r="BNO53" s="66"/>
      <c r="BNP53" s="66"/>
      <c r="BNQ53" s="66"/>
      <c r="BNR53" s="66"/>
      <c r="BNS53" s="66"/>
      <c r="BNT53" s="66"/>
      <c r="BNU53" s="66"/>
      <c r="BNV53" s="66"/>
      <c r="BNW53" s="66"/>
      <c r="BNX53" s="66"/>
      <c r="BNY53" s="66"/>
      <c r="BNZ53" s="66"/>
      <c r="BOA53" s="66"/>
      <c r="BOB53" s="66"/>
      <c r="BOC53" s="66"/>
      <c r="BOD53" s="66"/>
      <c r="BOE53" s="66"/>
      <c r="BOF53" s="66"/>
      <c r="BOG53" s="66"/>
      <c r="BOH53" s="66"/>
      <c r="BOI53" s="66"/>
      <c r="BOJ53" s="66"/>
      <c r="BOK53" s="66"/>
      <c r="BOL53" s="66"/>
      <c r="BOM53" s="66"/>
      <c r="BON53" s="66"/>
      <c r="BOO53" s="66"/>
      <c r="BOP53" s="66"/>
      <c r="BOQ53" s="66"/>
      <c r="BOR53" s="66"/>
      <c r="BOS53" s="66"/>
      <c r="BOT53" s="66"/>
      <c r="BOU53" s="66"/>
      <c r="BOV53" s="66"/>
      <c r="BOW53" s="66"/>
      <c r="BOX53" s="66"/>
      <c r="BOY53" s="66"/>
      <c r="BOZ53" s="66"/>
      <c r="BPA53" s="66"/>
      <c r="BPB53" s="66"/>
      <c r="BPC53" s="66"/>
      <c r="BPD53" s="66"/>
      <c r="BPE53" s="66"/>
      <c r="BPF53" s="66"/>
      <c r="BPG53" s="66"/>
      <c r="BPH53" s="66"/>
      <c r="BPI53" s="66"/>
      <c r="BPJ53" s="66"/>
      <c r="BPK53" s="66"/>
      <c r="BPL53" s="66"/>
      <c r="BPM53" s="66"/>
      <c r="BPN53" s="66"/>
      <c r="BPO53" s="66"/>
      <c r="BPP53" s="66"/>
      <c r="BPQ53" s="66"/>
      <c r="BPR53" s="66"/>
      <c r="BPS53" s="66"/>
      <c r="BPT53" s="66"/>
      <c r="BPU53" s="66"/>
      <c r="BPV53" s="66"/>
      <c r="BPW53" s="66"/>
      <c r="BPX53" s="66"/>
      <c r="BPY53" s="66"/>
      <c r="BPZ53" s="66"/>
      <c r="BQA53" s="66"/>
      <c r="BQB53" s="66"/>
      <c r="BQC53" s="66"/>
      <c r="BQD53" s="66"/>
      <c r="BQE53" s="66"/>
      <c r="BQF53" s="66"/>
      <c r="BQG53" s="66"/>
      <c r="BQH53" s="66"/>
      <c r="BQI53" s="66"/>
      <c r="BQJ53" s="66"/>
      <c r="BQK53" s="66"/>
      <c r="BQL53" s="66"/>
      <c r="BQM53" s="66"/>
      <c r="BQN53" s="66"/>
      <c r="BQO53" s="66"/>
      <c r="BQP53" s="66"/>
      <c r="BQQ53" s="66"/>
      <c r="BQR53" s="66"/>
      <c r="BQS53" s="66"/>
      <c r="BQT53" s="66"/>
      <c r="BQU53" s="66"/>
      <c r="BQV53" s="66"/>
      <c r="BQW53" s="66"/>
      <c r="BQX53" s="66"/>
      <c r="BQY53" s="66"/>
      <c r="BQZ53" s="66"/>
      <c r="BRA53" s="66"/>
      <c r="BRB53" s="66"/>
      <c r="BRC53" s="66"/>
      <c r="BRD53" s="66"/>
      <c r="BRE53" s="66"/>
      <c r="BRF53" s="66"/>
      <c r="BRG53" s="66"/>
      <c r="BRH53" s="66"/>
      <c r="BRI53" s="66"/>
      <c r="BRJ53" s="66"/>
      <c r="BRK53" s="66"/>
      <c r="BRL53" s="66"/>
      <c r="BRM53" s="66"/>
      <c r="BRN53" s="66"/>
      <c r="BRO53" s="66"/>
      <c r="BRP53" s="66"/>
      <c r="BRQ53" s="66"/>
      <c r="BRR53" s="66"/>
      <c r="BRS53" s="66"/>
      <c r="BRT53" s="66"/>
      <c r="BRU53" s="66"/>
      <c r="BRV53" s="66"/>
      <c r="BRW53" s="66"/>
      <c r="BRX53" s="66"/>
      <c r="BRY53" s="66"/>
      <c r="BRZ53" s="66"/>
      <c r="BSA53" s="66"/>
      <c r="BSB53" s="66"/>
      <c r="BSC53" s="66"/>
      <c r="BSD53" s="66"/>
      <c r="BSE53" s="66"/>
      <c r="BSF53" s="66"/>
      <c r="BSG53" s="66"/>
      <c r="BSH53" s="66"/>
      <c r="BSI53" s="66"/>
      <c r="BSJ53" s="66"/>
      <c r="BSK53" s="66"/>
      <c r="BSL53" s="66"/>
      <c r="BSM53" s="66"/>
      <c r="BSN53" s="66"/>
      <c r="BSO53" s="66"/>
      <c r="BSP53" s="66"/>
      <c r="BSQ53" s="66"/>
      <c r="BSR53" s="66"/>
      <c r="BSS53" s="66"/>
      <c r="BST53" s="66"/>
      <c r="BSU53" s="66"/>
      <c r="BSV53" s="66"/>
      <c r="BSW53" s="66"/>
      <c r="BSX53" s="66"/>
      <c r="BSY53" s="66"/>
      <c r="BSZ53" s="66"/>
      <c r="BTA53" s="66"/>
      <c r="BTB53" s="66"/>
      <c r="BTC53" s="66"/>
      <c r="BTD53" s="66"/>
      <c r="BTE53" s="66"/>
      <c r="BTF53" s="66"/>
      <c r="BTG53" s="66"/>
      <c r="BTH53" s="66"/>
      <c r="BTI53" s="66"/>
      <c r="BTJ53" s="66"/>
      <c r="BTK53" s="66"/>
      <c r="BTL53" s="66"/>
      <c r="BTM53" s="66"/>
      <c r="BTN53" s="66"/>
      <c r="BTO53" s="66"/>
      <c r="BTP53" s="66"/>
      <c r="BTQ53" s="66"/>
      <c r="BTR53" s="66"/>
      <c r="BTS53" s="66"/>
      <c r="BTT53" s="66"/>
      <c r="BTU53" s="66"/>
      <c r="BTV53" s="66"/>
      <c r="BTW53" s="66"/>
      <c r="BTX53" s="66"/>
      <c r="BTY53" s="66"/>
      <c r="BTZ53" s="66"/>
      <c r="BUA53" s="66"/>
      <c r="BUB53" s="66"/>
      <c r="BUC53" s="66"/>
      <c r="BUD53" s="66"/>
      <c r="BUE53" s="66"/>
      <c r="BUF53" s="66"/>
      <c r="BUG53" s="66"/>
      <c r="BUH53" s="66"/>
      <c r="BUI53" s="66"/>
      <c r="BUJ53" s="66"/>
      <c r="BUK53" s="66"/>
      <c r="BUL53" s="66"/>
      <c r="BUM53" s="66"/>
      <c r="BUN53" s="66"/>
      <c r="BUO53" s="66"/>
      <c r="BUP53" s="66"/>
      <c r="BUQ53" s="66"/>
      <c r="BUR53" s="66"/>
      <c r="BUS53" s="66"/>
      <c r="BUT53" s="66"/>
      <c r="BUU53" s="66"/>
      <c r="BUV53" s="66"/>
      <c r="BUW53" s="66"/>
      <c r="BUX53" s="66"/>
      <c r="BUY53" s="66"/>
      <c r="BUZ53" s="66"/>
      <c r="BVA53" s="66"/>
      <c r="BVB53" s="66"/>
      <c r="BVC53" s="66"/>
      <c r="BVD53" s="66"/>
      <c r="BVE53" s="66"/>
      <c r="BVF53" s="66"/>
      <c r="BVG53" s="66"/>
      <c r="BVH53" s="66"/>
      <c r="BVI53" s="66"/>
      <c r="BVJ53" s="66"/>
      <c r="BVK53" s="66"/>
      <c r="BVL53" s="66"/>
      <c r="BVM53" s="66"/>
      <c r="BVN53" s="66"/>
      <c r="BVO53" s="66"/>
      <c r="BVP53" s="66"/>
      <c r="BVQ53" s="66"/>
      <c r="BVR53" s="66"/>
      <c r="BVS53" s="66"/>
      <c r="BVT53" s="66"/>
      <c r="BVU53" s="66"/>
      <c r="BVV53" s="66"/>
      <c r="BVW53" s="66"/>
      <c r="BVX53" s="66"/>
      <c r="BVY53" s="66"/>
      <c r="BVZ53" s="66"/>
      <c r="BWA53" s="66"/>
      <c r="BWB53" s="66"/>
      <c r="BWC53" s="66"/>
      <c r="BWD53" s="66"/>
      <c r="BWE53" s="66"/>
      <c r="BWF53" s="66"/>
      <c r="BWG53" s="66"/>
      <c r="BWH53" s="66"/>
      <c r="BWI53" s="66"/>
      <c r="BWJ53" s="66"/>
      <c r="BWK53" s="66"/>
      <c r="BWL53" s="66"/>
      <c r="BWM53" s="66"/>
      <c r="BWN53" s="66"/>
      <c r="BWO53" s="66"/>
      <c r="BWP53" s="66"/>
      <c r="BWQ53" s="66"/>
      <c r="BWR53" s="66"/>
      <c r="BWS53" s="66"/>
      <c r="BWT53" s="66"/>
      <c r="BWU53" s="66"/>
      <c r="BWV53" s="66"/>
      <c r="BWW53" s="66"/>
      <c r="BWX53" s="66"/>
      <c r="BWY53" s="66"/>
      <c r="BWZ53" s="66"/>
      <c r="BXA53" s="66"/>
      <c r="BXB53" s="66"/>
      <c r="BXC53" s="66"/>
      <c r="BXD53" s="66"/>
      <c r="BXE53" s="66"/>
      <c r="BXF53" s="66"/>
      <c r="BXG53" s="66"/>
      <c r="BXH53" s="66"/>
      <c r="BXI53" s="66"/>
      <c r="BXJ53" s="66"/>
      <c r="BXK53" s="66"/>
      <c r="BXL53" s="66"/>
      <c r="BXM53" s="66"/>
      <c r="BXN53" s="66"/>
      <c r="BXO53" s="66"/>
      <c r="BXP53" s="66"/>
      <c r="BXQ53" s="66"/>
      <c r="BXR53" s="66"/>
      <c r="BXS53" s="66"/>
      <c r="BXT53" s="66"/>
      <c r="BXU53" s="66"/>
      <c r="BXV53" s="66"/>
      <c r="BXW53" s="66"/>
      <c r="BXX53" s="66"/>
      <c r="BXY53" s="66"/>
      <c r="BXZ53" s="66"/>
      <c r="BYA53" s="66"/>
      <c r="BYB53" s="66"/>
      <c r="BYC53" s="66"/>
      <c r="BYD53" s="66"/>
      <c r="BYE53" s="66"/>
      <c r="BYF53" s="66"/>
      <c r="BYG53" s="66"/>
      <c r="BYH53" s="66"/>
      <c r="BYI53" s="66"/>
      <c r="BYJ53" s="66"/>
      <c r="BYK53" s="66"/>
      <c r="BYL53" s="66"/>
      <c r="BYM53" s="66"/>
      <c r="BYN53" s="66"/>
      <c r="BYO53" s="66"/>
      <c r="BYP53" s="66"/>
      <c r="BYQ53" s="66"/>
      <c r="BYR53" s="66"/>
      <c r="BYS53" s="66"/>
      <c r="BYT53" s="66"/>
      <c r="BYU53" s="66"/>
      <c r="BYV53" s="66"/>
      <c r="BYW53" s="66"/>
      <c r="BYX53" s="66"/>
      <c r="BYY53" s="66"/>
      <c r="BYZ53" s="66"/>
      <c r="BZA53" s="66"/>
      <c r="BZB53" s="66"/>
      <c r="BZC53" s="66"/>
      <c r="BZD53" s="66"/>
      <c r="BZE53" s="66"/>
      <c r="BZF53" s="66"/>
      <c r="BZG53" s="66"/>
      <c r="BZH53" s="66"/>
      <c r="BZI53" s="66"/>
      <c r="BZJ53" s="66"/>
      <c r="BZK53" s="66"/>
      <c r="BZL53" s="66"/>
      <c r="BZM53" s="66"/>
      <c r="BZN53" s="66"/>
      <c r="BZO53" s="66"/>
      <c r="BZP53" s="66"/>
      <c r="BZQ53" s="66"/>
      <c r="BZR53" s="66"/>
      <c r="BZS53" s="66"/>
      <c r="BZT53" s="66"/>
      <c r="BZU53" s="66"/>
      <c r="BZV53" s="66"/>
      <c r="BZW53" s="66"/>
      <c r="BZX53" s="66"/>
      <c r="BZY53" s="66"/>
      <c r="BZZ53" s="66"/>
      <c r="CAA53" s="66"/>
      <c r="CAB53" s="66"/>
      <c r="CAC53" s="66"/>
      <c r="CAD53" s="66"/>
      <c r="CAE53" s="66"/>
      <c r="CAF53" s="66"/>
      <c r="CAG53" s="66"/>
      <c r="CAH53" s="66"/>
      <c r="CAI53" s="66"/>
      <c r="CAJ53" s="66"/>
      <c r="CAK53" s="66"/>
      <c r="CAL53" s="66"/>
      <c r="CAM53" s="66"/>
      <c r="CAN53" s="66"/>
      <c r="CAO53" s="66"/>
      <c r="CAP53" s="66"/>
      <c r="CAQ53" s="66"/>
      <c r="CAR53" s="66"/>
      <c r="CAS53" s="66"/>
      <c r="CAT53" s="66"/>
      <c r="CAU53" s="66"/>
      <c r="CAV53" s="66"/>
      <c r="CAW53" s="66"/>
      <c r="CAX53" s="66"/>
      <c r="CAY53" s="66"/>
      <c r="CAZ53" s="66"/>
      <c r="CBA53" s="66"/>
      <c r="CBB53" s="66"/>
      <c r="CBC53" s="66"/>
      <c r="CBD53" s="66"/>
      <c r="CBE53" s="66"/>
      <c r="CBF53" s="66"/>
      <c r="CBG53" s="66"/>
      <c r="CBH53" s="66"/>
      <c r="CBI53" s="66"/>
      <c r="CBJ53" s="66"/>
      <c r="CBK53" s="66"/>
      <c r="CBL53" s="66"/>
      <c r="CBM53" s="66"/>
      <c r="CBN53" s="66"/>
      <c r="CBO53" s="66"/>
      <c r="CBP53" s="66"/>
      <c r="CBQ53" s="66"/>
      <c r="CBR53" s="66"/>
      <c r="CBS53" s="66"/>
      <c r="CBT53" s="66"/>
      <c r="CBU53" s="66"/>
      <c r="CBV53" s="66"/>
      <c r="CBW53" s="66"/>
      <c r="CBX53" s="66"/>
      <c r="CBY53" s="66"/>
      <c r="CBZ53" s="66"/>
      <c r="CCA53" s="66"/>
      <c r="CCB53" s="66"/>
      <c r="CCC53" s="66"/>
      <c r="CCD53" s="66"/>
      <c r="CCE53" s="66"/>
      <c r="CCF53" s="66"/>
      <c r="CCG53" s="66"/>
      <c r="CCH53" s="66"/>
      <c r="CCI53" s="66"/>
      <c r="CCJ53" s="66"/>
      <c r="CCK53" s="66"/>
      <c r="CCL53" s="66"/>
      <c r="CCM53" s="66"/>
      <c r="CCN53" s="66"/>
      <c r="CCO53" s="66"/>
      <c r="CCP53" s="66"/>
      <c r="CCQ53" s="66"/>
      <c r="CCR53" s="66"/>
      <c r="CCS53" s="66"/>
      <c r="CCT53" s="66"/>
      <c r="CCU53" s="66"/>
      <c r="CCV53" s="66"/>
      <c r="CCW53" s="66"/>
      <c r="CCX53" s="66"/>
      <c r="CCY53" s="66"/>
      <c r="CCZ53" s="66"/>
      <c r="CDA53" s="66"/>
      <c r="CDB53" s="66"/>
      <c r="CDC53" s="66"/>
      <c r="CDD53" s="66"/>
      <c r="CDE53" s="66"/>
      <c r="CDF53" s="66"/>
      <c r="CDG53" s="66"/>
      <c r="CDH53" s="66"/>
      <c r="CDI53" s="66"/>
      <c r="CDJ53" s="66"/>
      <c r="CDK53" s="66"/>
      <c r="CDL53" s="66"/>
      <c r="CDM53" s="66"/>
      <c r="CDN53" s="66"/>
      <c r="CDO53" s="66"/>
      <c r="CDP53" s="66"/>
      <c r="CDQ53" s="66"/>
      <c r="CDR53" s="66"/>
      <c r="CDS53" s="66"/>
      <c r="CDT53" s="66"/>
      <c r="CDU53" s="66"/>
      <c r="CDV53" s="66"/>
      <c r="CDW53" s="66"/>
      <c r="CDX53" s="66"/>
      <c r="CDY53" s="66"/>
      <c r="CDZ53" s="66"/>
      <c r="CEA53" s="66"/>
      <c r="CEB53" s="66"/>
      <c r="CEC53" s="66"/>
      <c r="CED53" s="66"/>
      <c r="CEE53" s="66"/>
      <c r="CEF53" s="66"/>
      <c r="CEG53" s="66"/>
      <c r="CEH53" s="66"/>
      <c r="CEI53" s="66"/>
      <c r="CEJ53" s="66"/>
      <c r="CEK53" s="66"/>
      <c r="CEL53" s="66"/>
      <c r="CEM53" s="66"/>
      <c r="CEN53" s="66"/>
      <c r="CEO53" s="66"/>
      <c r="CEP53" s="66"/>
      <c r="CEQ53" s="66"/>
      <c r="CER53" s="66"/>
      <c r="CES53" s="66"/>
      <c r="CET53" s="66"/>
      <c r="CEU53" s="66"/>
      <c r="CEV53" s="66"/>
      <c r="CEW53" s="66"/>
      <c r="CEX53" s="66"/>
      <c r="CEY53" s="66"/>
      <c r="CEZ53" s="66"/>
      <c r="CFA53" s="66"/>
      <c r="CFB53" s="66"/>
      <c r="CFC53" s="66"/>
      <c r="CFD53" s="66"/>
      <c r="CFE53" s="66"/>
      <c r="CFF53" s="66"/>
      <c r="CFG53" s="66"/>
      <c r="CFH53" s="66"/>
      <c r="CFI53" s="66"/>
      <c r="CFJ53" s="66"/>
      <c r="CFK53" s="66"/>
      <c r="CFL53" s="66"/>
      <c r="CFM53" s="66"/>
      <c r="CFN53" s="66"/>
      <c r="CFO53" s="66"/>
      <c r="CFP53" s="66"/>
      <c r="CFQ53" s="66"/>
      <c r="CFR53" s="66"/>
      <c r="CFS53" s="66"/>
      <c r="CFT53" s="66"/>
      <c r="CFU53" s="66"/>
      <c r="CFV53" s="66"/>
      <c r="CFW53" s="66"/>
      <c r="CFX53" s="66"/>
      <c r="CFY53" s="66"/>
      <c r="CFZ53" s="66"/>
      <c r="CGA53" s="66"/>
      <c r="CGB53" s="66"/>
      <c r="CGC53" s="66"/>
      <c r="CGD53" s="66"/>
      <c r="CGE53" s="66"/>
      <c r="CGF53" s="66"/>
      <c r="CGG53" s="66"/>
      <c r="CGH53" s="66"/>
      <c r="CGI53" s="66"/>
      <c r="CGJ53" s="66"/>
      <c r="CGK53" s="66"/>
      <c r="CGL53" s="66"/>
      <c r="CGM53" s="66"/>
      <c r="CGN53" s="66"/>
      <c r="CGO53" s="66"/>
      <c r="CGP53" s="66"/>
      <c r="CGQ53" s="66"/>
      <c r="CGR53" s="66"/>
      <c r="CGS53" s="66"/>
      <c r="CGT53" s="66"/>
      <c r="CGU53" s="66"/>
      <c r="CGV53" s="66"/>
      <c r="CGW53" s="66"/>
      <c r="CGX53" s="66"/>
      <c r="CGY53" s="66"/>
      <c r="CGZ53" s="66"/>
      <c r="CHA53" s="66"/>
      <c r="CHB53" s="66"/>
      <c r="CHC53" s="66"/>
      <c r="CHD53" s="66"/>
      <c r="CHE53" s="66"/>
      <c r="CHF53" s="66"/>
      <c r="CHG53" s="66"/>
      <c r="CHH53" s="66"/>
      <c r="CHI53" s="66"/>
      <c r="CHJ53" s="66"/>
      <c r="CHK53" s="66"/>
      <c r="CHL53" s="66"/>
      <c r="CHM53" s="66"/>
      <c r="CHN53" s="66"/>
      <c r="CHO53" s="66"/>
      <c r="CHP53" s="66"/>
      <c r="CHQ53" s="66"/>
      <c r="CHR53" s="66"/>
      <c r="CHS53" s="66"/>
      <c r="CHT53" s="66"/>
      <c r="CHU53" s="66"/>
      <c r="CHV53" s="66"/>
      <c r="CHW53" s="66"/>
      <c r="CHX53" s="66"/>
      <c r="CHY53" s="66"/>
      <c r="CHZ53" s="66"/>
      <c r="CIA53" s="66"/>
      <c r="CIB53" s="66"/>
      <c r="CIC53" s="66"/>
      <c r="CID53" s="66"/>
      <c r="CIE53" s="66"/>
      <c r="CIF53" s="66"/>
      <c r="CIG53" s="66"/>
      <c r="CIH53" s="66"/>
      <c r="CII53" s="66"/>
      <c r="CIJ53" s="66"/>
      <c r="CIK53" s="66"/>
      <c r="CIL53" s="66"/>
      <c r="CIM53" s="66"/>
      <c r="CIN53" s="66"/>
      <c r="CIO53" s="66"/>
      <c r="CIP53" s="66"/>
      <c r="CIQ53" s="66"/>
      <c r="CIR53" s="66"/>
      <c r="CIS53" s="66"/>
      <c r="CIT53" s="66"/>
      <c r="CIU53" s="66"/>
      <c r="CIV53" s="66"/>
      <c r="CIW53" s="66"/>
      <c r="CIX53" s="66"/>
      <c r="CIY53" s="66"/>
      <c r="CIZ53" s="66"/>
      <c r="CJA53" s="66"/>
      <c r="CJB53" s="66"/>
      <c r="CJC53" s="66"/>
      <c r="CJD53" s="66"/>
      <c r="CJE53" s="66"/>
      <c r="CJF53" s="66"/>
      <c r="CJG53" s="66"/>
      <c r="CJH53" s="66"/>
      <c r="CJI53" s="66"/>
      <c r="CJJ53" s="66"/>
      <c r="CJK53" s="66"/>
      <c r="CJL53" s="66"/>
      <c r="CJM53" s="66"/>
      <c r="CJN53" s="66"/>
      <c r="CJO53" s="66"/>
      <c r="CJP53" s="66"/>
      <c r="CJQ53" s="66"/>
      <c r="CJR53" s="66"/>
      <c r="CJS53" s="66"/>
      <c r="CJT53" s="66"/>
      <c r="CJU53" s="66"/>
      <c r="CJV53" s="66"/>
      <c r="CJW53" s="66"/>
      <c r="CJX53" s="66"/>
      <c r="CJY53" s="66"/>
      <c r="CJZ53" s="66"/>
      <c r="CKA53" s="66"/>
      <c r="CKB53" s="66"/>
      <c r="CKC53" s="66"/>
      <c r="CKD53" s="66"/>
      <c r="CKE53" s="66"/>
      <c r="CKF53" s="66"/>
      <c r="CKG53" s="66"/>
      <c r="CKH53" s="66"/>
      <c r="CKI53" s="66"/>
      <c r="CKJ53" s="66"/>
      <c r="CKK53" s="66"/>
      <c r="CKL53" s="66"/>
      <c r="CKM53" s="66"/>
      <c r="CKN53" s="66"/>
      <c r="CKO53" s="66"/>
      <c r="CKP53" s="66"/>
      <c r="CKQ53" s="66"/>
      <c r="CKR53" s="66"/>
      <c r="CKS53" s="66"/>
      <c r="CKT53" s="66"/>
      <c r="CKU53" s="66"/>
      <c r="CKV53" s="66"/>
      <c r="CKW53" s="66"/>
      <c r="CKX53" s="66"/>
      <c r="CKY53" s="66"/>
      <c r="CKZ53" s="66"/>
      <c r="CLA53" s="66"/>
      <c r="CLB53" s="66"/>
      <c r="CLC53" s="66"/>
      <c r="CLD53" s="66"/>
      <c r="CLE53" s="66"/>
      <c r="CLF53" s="66"/>
      <c r="CLG53" s="66"/>
      <c r="CLH53" s="66"/>
      <c r="CLI53" s="66"/>
      <c r="CLJ53" s="66"/>
      <c r="CLK53" s="66"/>
      <c r="CLL53" s="66"/>
      <c r="CLM53" s="66"/>
      <c r="CLN53" s="66"/>
      <c r="CLO53" s="66"/>
      <c r="CLP53" s="66"/>
      <c r="CLQ53" s="66"/>
      <c r="CLR53" s="66"/>
      <c r="CLS53" s="66"/>
      <c r="CLT53" s="66"/>
      <c r="CLU53" s="66"/>
      <c r="CLV53" s="66"/>
      <c r="CLW53" s="66"/>
      <c r="CLX53" s="66"/>
      <c r="CLY53" s="66"/>
      <c r="CLZ53" s="66"/>
      <c r="CMA53" s="66"/>
      <c r="CMB53" s="66"/>
      <c r="CMC53" s="66"/>
      <c r="CMD53" s="66"/>
      <c r="CME53" s="66"/>
      <c r="CMF53" s="66"/>
      <c r="CMG53" s="66"/>
      <c r="CMH53" s="66"/>
      <c r="CMI53" s="66"/>
      <c r="CMJ53" s="66"/>
      <c r="CMK53" s="66"/>
      <c r="CML53" s="66"/>
      <c r="CMM53" s="66"/>
      <c r="CMN53" s="66"/>
      <c r="CMO53" s="66"/>
      <c r="CMP53" s="66"/>
      <c r="CMQ53" s="66"/>
      <c r="CMR53" s="66"/>
      <c r="CMS53" s="66"/>
      <c r="CMT53" s="66"/>
      <c r="CMU53" s="66"/>
      <c r="CMV53" s="66"/>
      <c r="CMW53" s="66"/>
      <c r="CMX53" s="66"/>
      <c r="CMY53" s="66"/>
      <c r="CMZ53" s="66"/>
      <c r="CNA53" s="66"/>
      <c r="CNB53" s="66"/>
      <c r="CNC53" s="66"/>
      <c r="CND53" s="66"/>
      <c r="CNE53" s="66"/>
      <c r="CNF53" s="66"/>
      <c r="CNG53" s="66"/>
      <c r="CNH53" s="66"/>
      <c r="CNI53" s="66"/>
      <c r="CNJ53" s="66"/>
      <c r="CNK53" s="66"/>
      <c r="CNL53" s="66"/>
      <c r="CNM53" s="66"/>
      <c r="CNN53" s="66"/>
      <c r="CNO53" s="66"/>
      <c r="CNP53" s="66"/>
      <c r="CNQ53" s="66"/>
      <c r="CNR53" s="66"/>
      <c r="CNS53" s="66"/>
      <c r="CNT53" s="66"/>
      <c r="CNU53" s="66"/>
      <c r="CNV53" s="66"/>
      <c r="CNW53" s="66"/>
      <c r="CNX53" s="66"/>
      <c r="CNY53" s="66"/>
      <c r="CNZ53" s="66"/>
      <c r="COA53" s="66"/>
      <c r="COB53" s="66"/>
      <c r="COC53" s="66"/>
      <c r="COD53" s="66"/>
      <c r="COE53" s="66"/>
      <c r="COF53" s="66"/>
      <c r="COG53" s="66"/>
      <c r="COH53" s="66"/>
      <c r="COI53" s="66"/>
      <c r="COJ53" s="66"/>
      <c r="COK53" s="66"/>
      <c r="COL53" s="66"/>
      <c r="COM53" s="66"/>
      <c r="CON53" s="66"/>
      <c r="COO53" s="66"/>
      <c r="COP53" s="66"/>
      <c r="COQ53" s="66"/>
      <c r="COR53" s="66"/>
      <c r="COS53" s="66"/>
      <c r="COT53" s="66"/>
      <c r="COU53" s="66"/>
      <c r="COV53" s="66"/>
      <c r="COW53" s="66"/>
      <c r="COX53" s="66"/>
      <c r="COY53" s="66"/>
      <c r="COZ53" s="66"/>
      <c r="CPA53" s="66"/>
      <c r="CPB53" s="66"/>
      <c r="CPC53" s="66"/>
      <c r="CPD53" s="66"/>
      <c r="CPE53" s="66"/>
      <c r="CPF53" s="66"/>
      <c r="CPG53" s="66"/>
      <c r="CPH53" s="66"/>
      <c r="CPI53" s="66"/>
      <c r="CPJ53" s="66"/>
      <c r="CPK53" s="66"/>
      <c r="CPL53" s="66"/>
      <c r="CPM53" s="66"/>
      <c r="CPN53" s="66"/>
      <c r="CPO53" s="66"/>
      <c r="CPP53" s="66"/>
      <c r="CPQ53" s="66"/>
      <c r="CPR53" s="66"/>
      <c r="CPS53" s="66"/>
      <c r="CPT53" s="66"/>
      <c r="CPU53" s="66"/>
      <c r="CPV53" s="66"/>
      <c r="CPW53" s="66"/>
      <c r="CPX53" s="66"/>
      <c r="CPY53" s="66"/>
      <c r="CPZ53" s="66"/>
      <c r="CQA53" s="66"/>
      <c r="CQB53" s="66"/>
      <c r="CQC53" s="66"/>
      <c r="CQD53" s="66"/>
      <c r="CQE53" s="66"/>
      <c r="CQF53" s="66"/>
      <c r="CQG53" s="66"/>
      <c r="CQH53" s="66"/>
      <c r="CQI53" s="66"/>
      <c r="CQJ53" s="66"/>
      <c r="CQK53" s="66"/>
      <c r="CQL53" s="66"/>
      <c r="CQM53" s="66"/>
      <c r="CQN53" s="66"/>
      <c r="CQO53" s="66"/>
      <c r="CQP53" s="66"/>
      <c r="CQQ53" s="66"/>
      <c r="CQR53" s="66"/>
      <c r="CQS53" s="66"/>
      <c r="CQT53" s="66"/>
      <c r="CQU53" s="66"/>
      <c r="CQV53" s="66"/>
      <c r="CQW53" s="66"/>
      <c r="CQX53" s="66"/>
      <c r="CQY53" s="66"/>
      <c r="CQZ53" s="66"/>
      <c r="CRA53" s="66"/>
      <c r="CRB53" s="66"/>
      <c r="CRC53" s="66"/>
      <c r="CRD53" s="66"/>
      <c r="CRE53" s="66"/>
      <c r="CRF53" s="66"/>
      <c r="CRG53" s="66"/>
      <c r="CRH53" s="66"/>
      <c r="CRI53" s="66"/>
      <c r="CRJ53" s="66"/>
      <c r="CRK53" s="66"/>
      <c r="CRL53" s="66"/>
      <c r="CRM53" s="66"/>
      <c r="CRN53" s="66"/>
      <c r="CRO53" s="66"/>
      <c r="CRP53" s="66"/>
      <c r="CRQ53" s="66"/>
      <c r="CRR53" s="66"/>
      <c r="CRS53" s="66"/>
      <c r="CRT53" s="66"/>
      <c r="CRU53" s="66"/>
      <c r="CRV53" s="66"/>
      <c r="CRW53" s="66"/>
      <c r="CRX53" s="66"/>
      <c r="CRY53" s="66"/>
      <c r="CRZ53" s="66"/>
      <c r="CSA53" s="66"/>
      <c r="CSB53" s="66"/>
      <c r="CSC53" s="66"/>
      <c r="CSD53" s="66"/>
      <c r="CSE53" s="66"/>
      <c r="CSF53" s="66"/>
      <c r="CSG53" s="66"/>
      <c r="CSH53" s="66"/>
      <c r="CSI53" s="66"/>
      <c r="CSJ53" s="66"/>
      <c r="CSK53" s="66"/>
      <c r="CSL53" s="66"/>
      <c r="CSM53" s="66"/>
      <c r="CSN53" s="66"/>
      <c r="CSO53" s="66"/>
      <c r="CSP53" s="66"/>
      <c r="CSQ53" s="66"/>
      <c r="CSR53" s="66"/>
      <c r="CSS53" s="66"/>
      <c r="CST53" s="66"/>
      <c r="CSU53" s="66"/>
      <c r="CSV53" s="66"/>
      <c r="CSW53" s="66"/>
      <c r="CSX53" s="66"/>
      <c r="CSY53" s="66"/>
      <c r="CSZ53" s="66"/>
      <c r="CTA53" s="66"/>
      <c r="CTB53" s="66"/>
      <c r="CTC53" s="66"/>
      <c r="CTD53" s="66"/>
      <c r="CTE53" s="66"/>
      <c r="CTF53" s="66"/>
      <c r="CTG53" s="66"/>
      <c r="CTH53" s="66"/>
      <c r="CTI53" s="66"/>
      <c r="CTJ53" s="66"/>
      <c r="CTK53" s="66"/>
      <c r="CTL53" s="66"/>
      <c r="CTM53" s="66"/>
      <c r="CTN53" s="66"/>
      <c r="CTO53" s="66"/>
      <c r="CTP53" s="66"/>
      <c r="CTQ53" s="66"/>
      <c r="CTR53" s="66"/>
      <c r="CTS53" s="66"/>
      <c r="CTT53" s="66"/>
      <c r="CTU53" s="66"/>
      <c r="CTV53" s="66"/>
      <c r="CTW53" s="66"/>
      <c r="CTX53" s="66"/>
      <c r="CTY53" s="66"/>
      <c r="CTZ53" s="66"/>
      <c r="CUA53" s="66"/>
      <c r="CUB53" s="66"/>
      <c r="CUC53" s="66"/>
      <c r="CUD53" s="66"/>
      <c r="CUE53" s="66"/>
      <c r="CUF53" s="66"/>
      <c r="CUG53" s="66"/>
      <c r="CUH53" s="66"/>
      <c r="CUI53" s="66"/>
      <c r="CUJ53" s="66"/>
      <c r="CUK53" s="66"/>
      <c r="CUL53" s="66"/>
      <c r="CUM53" s="66"/>
      <c r="CUN53" s="66"/>
      <c r="CUO53" s="66"/>
      <c r="CUP53" s="66"/>
      <c r="CUQ53" s="66"/>
      <c r="CUR53" s="66"/>
      <c r="CUS53" s="66"/>
      <c r="CUT53" s="66"/>
      <c r="CUU53" s="66"/>
      <c r="CUV53" s="66"/>
      <c r="CUW53" s="66"/>
      <c r="CUX53" s="66"/>
      <c r="CUY53" s="66"/>
      <c r="CUZ53" s="66"/>
      <c r="CVA53" s="66"/>
      <c r="CVB53" s="66"/>
      <c r="CVC53" s="66"/>
      <c r="CVD53" s="66"/>
      <c r="CVE53" s="66"/>
      <c r="CVF53" s="66"/>
      <c r="CVG53" s="66"/>
      <c r="CVH53" s="66"/>
      <c r="CVI53" s="66"/>
      <c r="CVJ53" s="66"/>
      <c r="CVK53" s="66"/>
      <c r="CVL53" s="66"/>
      <c r="CVM53" s="66"/>
      <c r="CVN53" s="66"/>
      <c r="CVO53" s="66"/>
      <c r="CVP53" s="66"/>
      <c r="CVQ53" s="66"/>
      <c r="CVR53" s="66"/>
      <c r="CVS53" s="66"/>
      <c r="CVT53" s="66"/>
      <c r="CVU53" s="66"/>
      <c r="CVV53" s="66"/>
      <c r="CVW53" s="66"/>
      <c r="CVX53" s="66"/>
      <c r="CVY53" s="66"/>
      <c r="CVZ53" s="66"/>
      <c r="CWA53" s="66"/>
      <c r="CWB53" s="66"/>
      <c r="CWC53" s="66"/>
      <c r="CWD53" s="66"/>
      <c r="CWE53" s="66"/>
      <c r="CWF53" s="66"/>
      <c r="CWG53" s="66"/>
      <c r="CWH53" s="66"/>
      <c r="CWI53" s="66"/>
      <c r="CWJ53" s="66"/>
      <c r="CWK53" s="66"/>
      <c r="CWL53" s="66"/>
      <c r="CWM53" s="66"/>
      <c r="CWN53" s="66"/>
      <c r="CWO53" s="66"/>
      <c r="CWP53" s="66"/>
      <c r="CWQ53" s="66"/>
      <c r="CWR53" s="66"/>
      <c r="CWS53" s="66"/>
      <c r="CWT53" s="66"/>
      <c r="CWU53" s="66"/>
      <c r="CWV53" s="66"/>
      <c r="CWW53" s="66"/>
      <c r="CWX53" s="66"/>
      <c r="CWY53" s="66"/>
      <c r="CWZ53" s="66"/>
      <c r="CXA53" s="66"/>
      <c r="CXB53" s="66"/>
      <c r="CXC53" s="66"/>
      <c r="CXD53" s="66"/>
      <c r="CXE53" s="66"/>
      <c r="CXF53" s="66"/>
      <c r="CXG53" s="66"/>
      <c r="CXH53" s="66"/>
      <c r="CXI53" s="66"/>
      <c r="CXJ53" s="66"/>
      <c r="CXK53" s="66"/>
      <c r="CXL53" s="66"/>
      <c r="CXM53" s="66"/>
      <c r="CXN53" s="66"/>
      <c r="CXO53" s="66"/>
      <c r="CXP53" s="66"/>
      <c r="CXQ53" s="66"/>
      <c r="CXR53" s="66"/>
      <c r="CXS53" s="66"/>
      <c r="CXT53" s="66"/>
      <c r="CXU53" s="66"/>
      <c r="CXV53" s="66"/>
      <c r="CXW53" s="66"/>
      <c r="CXX53" s="66"/>
      <c r="CXY53" s="66"/>
      <c r="CXZ53" s="66"/>
      <c r="CYA53" s="66"/>
      <c r="CYB53" s="66"/>
      <c r="CYC53" s="66"/>
      <c r="CYD53" s="66"/>
      <c r="CYE53" s="66"/>
      <c r="CYF53" s="66"/>
      <c r="CYG53" s="66"/>
      <c r="CYH53" s="66"/>
      <c r="CYI53" s="66"/>
      <c r="CYJ53" s="66"/>
      <c r="CYK53" s="66"/>
      <c r="CYL53" s="66"/>
      <c r="CYM53" s="66"/>
      <c r="CYN53" s="66"/>
      <c r="CYO53" s="66"/>
      <c r="CYP53" s="66"/>
      <c r="CYQ53" s="66"/>
      <c r="CYR53" s="66"/>
      <c r="CYS53" s="66"/>
      <c r="CYT53" s="66"/>
      <c r="CYU53" s="66"/>
      <c r="CYV53" s="66"/>
      <c r="CYW53" s="66"/>
      <c r="CYX53" s="66"/>
      <c r="CYY53" s="66"/>
      <c r="CYZ53" s="66"/>
      <c r="CZA53" s="66"/>
      <c r="CZB53" s="66"/>
      <c r="CZC53" s="66"/>
      <c r="CZD53" s="66"/>
      <c r="CZE53" s="66"/>
      <c r="CZF53" s="66"/>
      <c r="CZG53" s="66"/>
      <c r="CZH53" s="66"/>
      <c r="CZI53" s="66"/>
      <c r="CZJ53" s="66"/>
      <c r="CZK53" s="66"/>
      <c r="CZL53" s="66"/>
      <c r="CZM53" s="66"/>
      <c r="CZN53" s="66"/>
      <c r="CZO53" s="66"/>
      <c r="CZP53" s="66"/>
      <c r="CZQ53" s="66"/>
      <c r="CZR53" s="66"/>
      <c r="CZS53" s="66"/>
      <c r="CZT53" s="66"/>
      <c r="CZU53" s="66"/>
      <c r="CZV53" s="66"/>
      <c r="CZW53" s="66"/>
      <c r="CZX53" s="66"/>
      <c r="CZY53" s="66"/>
      <c r="CZZ53" s="66"/>
      <c r="DAA53" s="66"/>
      <c r="DAB53" s="66"/>
      <c r="DAC53" s="66"/>
      <c r="DAD53" s="66"/>
      <c r="DAE53" s="66"/>
      <c r="DAF53" s="66"/>
      <c r="DAG53" s="66"/>
      <c r="DAH53" s="66"/>
      <c r="DAI53" s="66"/>
      <c r="DAJ53" s="66"/>
      <c r="DAK53" s="66"/>
      <c r="DAL53" s="66"/>
      <c r="DAM53" s="66"/>
      <c r="DAN53" s="66"/>
      <c r="DAO53" s="66"/>
      <c r="DAP53" s="66"/>
      <c r="DAQ53" s="66"/>
      <c r="DAR53" s="66"/>
      <c r="DAS53" s="66"/>
      <c r="DAT53" s="66"/>
      <c r="DAU53" s="66"/>
      <c r="DAV53" s="66"/>
      <c r="DAW53" s="66"/>
      <c r="DAX53" s="66"/>
      <c r="DAY53" s="66"/>
      <c r="DAZ53" s="66"/>
      <c r="DBA53" s="66"/>
      <c r="DBB53" s="66"/>
      <c r="DBC53" s="66"/>
      <c r="DBD53" s="66"/>
      <c r="DBE53" s="66"/>
      <c r="DBF53" s="66"/>
      <c r="DBG53" s="66"/>
      <c r="DBH53" s="66"/>
      <c r="DBI53" s="66"/>
      <c r="DBJ53" s="66"/>
      <c r="DBK53" s="66"/>
      <c r="DBL53" s="66"/>
      <c r="DBM53" s="66"/>
      <c r="DBN53" s="66"/>
      <c r="DBO53" s="66"/>
      <c r="DBP53" s="66"/>
      <c r="DBQ53" s="66"/>
      <c r="DBR53" s="66"/>
      <c r="DBS53" s="66"/>
      <c r="DBT53" s="66"/>
      <c r="DBU53" s="66"/>
      <c r="DBV53" s="66"/>
      <c r="DBW53" s="66"/>
      <c r="DBX53" s="66"/>
      <c r="DBY53" s="66"/>
      <c r="DBZ53" s="66"/>
      <c r="DCA53" s="66"/>
      <c r="DCB53" s="66"/>
      <c r="DCC53" s="66"/>
      <c r="DCD53" s="66"/>
      <c r="DCE53" s="66"/>
      <c r="DCF53" s="66"/>
      <c r="DCG53" s="66"/>
      <c r="DCH53" s="66"/>
      <c r="DCI53" s="66"/>
      <c r="DCJ53" s="66"/>
      <c r="DCK53" s="66"/>
      <c r="DCL53" s="66"/>
      <c r="DCM53" s="66"/>
      <c r="DCN53" s="66"/>
      <c r="DCO53" s="66"/>
      <c r="DCP53" s="66"/>
      <c r="DCQ53" s="66"/>
      <c r="DCR53" s="66"/>
      <c r="DCS53" s="66"/>
      <c r="DCT53" s="66"/>
      <c r="DCU53" s="66"/>
      <c r="DCV53" s="66"/>
      <c r="DCW53" s="66"/>
      <c r="DCX53" s="66"/>
      <c r="DCY53" s="66"/>
      <c r="DCZ53" s="66"/>
      <c r="DDA53" s="66"/>
      <c r="DDB53" s="66"/>
      <c r="DDC53" s="66"/>
      <c r="DDD53" s="66"/>
      <c r="DDE53" s="66"/>
      <c r="DDF53" s="66"/>
      <c r="DDG53" s="66"/>
      <c r="DDH53" s="66"/>
      <c r="DDI53" s="66"/>
      <c r="DDJ53" s="66"/>
      <c r="DDK53" s="66"/>
      <c r="DDL53" s="66"/>
      <c r="DDM53" s="66"/>
      <c r="DDN53" s="66"/>
      <c r="DDO53" s="66"/>
      <c r="DDP53" s="66"/>
      <c r="DDQ53" s="66"/>
      <c r="DDR53" s="66"/>
      <c r="DDS53" s="66"/>
      <c r="DDT53" s="66"/>
      <c r="DDU53" s="66"/>
      <c r="DDV53" s="66"/>
      <c r="DDW53" s="66"/>
      <c r="DDX53" s="66"/>
      <c r="DDY53" s="66"/>
      <c r="DDZ53" s="66"/>
      <c r="DEA53" s="66"/>
      <c r="DEB53" s="66"/>
      <c r="DEC53" s="66"/>
      <c r="DED53" s="66"/>
      <c r="DEE53" s="66"/>
      <c r="DEF53" s="66"/>
      <c r="DEG53" s="66"/>
      <c r="DEH53" s="66"/>
      <c r="DEI53" s="66"/>
      <c r="DEJ53" s="66"/>
      <c r="DEK53" s="66"/>
      <c r="DEL53" s="66"/>
      <c r="DEM53" s="66"/>
      <c r="DEN53" s="66"/>
      <c r="DEO53" s="66"/>
      <c r="DEP53" s="66"/>
      <c r="DEQ53" s="66"/>
      <c r="DER53" s="66"/>
      <c r="DES53" s="66"/>
      <c r="DET53" s="66"/>
      <c r="DEU53" s="66"/>
      <c r="DEV53" s="66"/>
      <c r="DEW53" s="66"/>
      <c r="DEX53" s="66"/>
      <c r="DEY53" s="66"/>
      <c r="DEZ53" s="66"/>
      <c r="DFA53" s="66"/>
      <c r="DFB53" s="66"/>
      <c r="DFC53" s="66"/>
      <c r="DFD53" s="66"/>
      <c r="DFE53" s="66"/>
      <c r="DFF53" s="66"/>
      <c r="DFG53" s="66"/>
      <c r="DFH53" s="66"/>
      <c r="DFI53" s="66"/>
      <c r="DFJ53" s="66"/>
      <c r="DFK53" s="66"/>
      <c r="DFL53" s="66"/>
      <c r="DFM53" s="66"/>
      <c r="DFN53" s="66"/>
      <c r="DFO53" s="66"/>
      <c r="DFP53" s="66"/>
      <c r="DFQ53" s="66"/>
      <c r="DFR53" s="66"/>
      <c r="DFS53" s="66"/>
      <c r="DFT53" s="66"/>
      <c r="DFU53" s="66"/>
      <c r="DFV53" s="66"/>
      <c r="DFW53" s="66"/>
      <c r="DFX53" s="66"/>
      <c r="DFY53" s="66"/>
      <c r="DFZ53" s="66"/>
      <c r="DGA53" s="66"/>
      <c r="DGB53" s="66"/>
      <c r="DGC53" s="66"/>
      <c r="DGD53" s="66"/>
      <c r="DGE53" s="66"/>
      <c r="DGF53" s="66"/>
      <c r="DGG53" s="66"/>
      <c r="DGH53" s="66"/>
      <c r="DGI53" s="66"/>
      <c r="DGJ53" s="66"/>
      <c r="DGK53" s="66"/>
      <c r="DGL53" s="66"/>
      <c r="DGM53" s="66"/>
      <c r="DGN53" s="66"/>
      <c r="DGO53" s="66"/>
      <c r="DGP53" s="66"/>
      <c r="DGQ53" s="66"/>
      <c r="DGR53" s="66"/>
      <c r="DGS53" s="66"/>
      <c r="DGT53" s="66"/>
      <c r="DGU53" s="66"/>
      <c r="DGV53" s="66"/>
      <c r="DGW53" s="66"/>
      <c r="DGX53" s="66"/>
      <c r="DGY53" s="66"/>
      <c r="DGZ53" s="66"/>
      <c r="DHA53" s="66"/>
      <c r="DHB53" s="66"/>
      <c r="DHC53" s="66"/>
      <c r="DHD53" s="66"/>
      <c r="DHE53" s="66"/>
      <c r="DHF53" s="66"/>
      <c r="DHG53" s="66"/>
      <c r="DHH53" s="66"/>
      <c r="DHI53" s="66"/>
      <c r="DHJ53" s="66"/>
      <c r="DHK53" s="66"/>
      <c r="DHL53" s="66"/>
      <c r="DHM53" s="66"/>
      <c r="DHN53" s="66"/>
      <c r="DHO53" s="66"/>
      <c r="DHP53" s="66"/>
      <c r="DHQ53" s="66"/>
      <c r="DHR53" s="66"/>
      <c r="DHS53" s="66"/>
      <c r="DHT53" s="66"/>
      <c r="DHU53" s="66"/>
      <c r="DHV53" s="66"/>
      <c r="DHW53" s="66"/>
      <c r="DHX53" s="66"/>
      <c r="DHY53" s="66"/>
      <c r="DHZ53" s="66"/>
      <c r="DIA53" s="66"/>
      <c r="DIB53" s="66"/>
      <c r="DIC53" s="66"/>
      <c r="DID53" s="66"/>
      <c r="DIE53" s="66"/>
      <c r="DIF53" s="66"/>
      <c r="DIG53" s="66"/>
      <c r="DIH53" s="66"/>
      <c r="DII53" s="66"/>
      <c r="DIJ53" s="66"/>
      <c r="DIK53" s="66"/>
      <c r="DIL53" s="66"/>
      <c r="DIM53" s="66"/>
      <c r="DIN53" s="66"/>
      <c r="DIO53" s="66"/>
      <c r="DIP53" s="66"/>
      <c r="DIQ53" s="66"/>
      <c r="DIR53" s="66"/>
      <c r="DIS53" s="66"/>
      <c r="DIT53" s="66"/>
      <c r="DIU53" s="66"/>
      <c r="DIV53" s="66"/>
      <c r="DIW53" s="66"/>
      <c r="DIX53" s="66"/>
      <c r="DIY53" s="66"/>
      <c r="DIZ53" s="66"/>
      <c r="DJA53" s="66"/>
      <c r="DJB53" s="66"/>
      <c r="DJC53" s="66"/>
      <c r="DJD53" s="66"/>
      <c r="DJE53" s="66"/>
      <c r="DJF53" s="66"/>
      <c r="DJG53" s="66"/>
      <c r="DJH53" s="66"/>
      <c r="DJI53" s="66"/>
      <c r="DJJ53" s="66"/>
      <c r="DJK53" s="66"/>
      <c r="DJL53" s="66"/>
      <c r="DJM53" s="66"/>
      <c r="DJN53" s="66"/>
      <c r="DJO53" s="66"/>
      <c r="DJP53" s="66"/>
      <c r="DJQ53" s="66"/>
      <c r="DJR53" s="66"/>
      <c r="DJS53" s="66"/>
      <c r="DJT53" s="66"/>
      <c r="DJU53" s="66"/>
      <c r="DJV53" s="66"/>
      <c r="DJW53" s="66"/>
      <c r="DJX53" s="66"/>
      <c r="DJY53" s="66"/>
      <c r="DJZ53" s="66"/>
      <c r="DKA53" s="66"/>
      <c r="DKB53" s="66"/>
      <c r="DKC53" s="66"/>
      <c r="DKD53" s="66"/>
      <c r="DKE53" s="66"/>
      <c r="DKF53" s="66"/>
      <c r="DKG53" s="66"/>
      <c r="DKH53" s="66"/>
      <c r="DKI53" s="66"/>
      <c r="DKJ53" s="66"/>
      <c r="DKK53" s="66"/>
      <c r="DKL53" s="66"/>
      <c r="DKM53" s="66"/>
      <c r="DKN53" s="66"/>
      <c r="DKO53" s="66"/>
      <c r="DKP53" s="66"/>
      <c r="DKQ53" s="66"/>
      <c r="DKR53" s="66"/>
      <c r="DKS53" s="66"/>
      <c r="DKT53" s="66"/>
      <c r="DKU53" s="66"/>
      <c r="DKV53" s="66"/>
      <c r="DKW53" s="66"/>
      <c r="DKX53" s="66"/>
      <c r="DKY53" s="66"/>
      <c r="DKZ53" s="66"/>
      <c r="DLA53" s="66"/>
      <c r="DLB53" s="66"/>
      <c r="DLC53" s="66"/>
      <c r="DLD53" s="66"/>
      <c r="DLE53" s="66"/>
      <c r="DLF53" s="66"/>
      <c r="DLG53" s="66"/>
      <c r="DLH53" s="66"/>
      <c r="DLI53" s="66"/>
      <c r="DLJ53" s="66"/>
      <c r="DLK53" s="66"/>
      <c r="DLL53" s="66"/>
      <c r="DLM53" s="66"/>
      <c r="DLN53" s="66"/>
      <c r="DLO53" s="66"/>
      <c r="DLP53" s="66"/>
      <c r="DLQ53" s="66"/>
      <c r="DLR53" s="66"/>
      <c r="DLS53" s="66"/>
      <c r="DLT53" s="66"/>
      <c r="DLU53" s="66"/>
      <c r="DLV53" s="66"/>
      <c r="DLW53" s="66"/>
      <c r="DLX53" s="66"/>
      <c r="DLY53" s="66"/>
      <c r="DLZ53" s="66"/>
      <c r="DMA53" s="66"/>
      <c r="DMB53" s="66"/>
      <c r="DMC53" s="66"/>
      <c r="DMD53" s="66"/>
      <c r="DME53" s="66"/>
      <c r="DMF53" s="66"/>
      <c r="DMG53" s="66"/>
      <c r="DMH53" s="66"/>
      <c r="DMI53" s="66"/>
      <c r="DMJ53" s="66"/>
      <c r="DMK53" s="66"/>
      <c r="DML53" s="66"/>
      <c r="DMM53" s="66"/>
      <c r="DMN53" s="66"/>
      <c r="DMO53" s="66"/>
      <c r="DMP53" s="66"/>
      <c r="DMQ53" s="66"/>
      <c r="DMR53" s="66"/>
      <c r="DMS53" s="66"/>
      <c r="DMT53" s="66"/>
      <c r="DMU53" s="66"/>
      <c r="DMV53" s="66"/>
      <c r="DMW53" s="66"/>
      <c r="DMX53" s="66"/>
      <c r="DMY53" s="66"/>
      <c r="DMZ53" s="66"/>
      <c r="DNA53" s="66"/>
      <c r="DNB53" s="66"/>
      <c r="DNC53" s="66"/>
      <c r="DND53" s="66"/>
      <c r="DNE53" s="66"/>
      <c r="DNF53" s="66"/>
      <c r="DNG53" s="66"/>
      <c r="DNH53" s="66"/>
      <c r="DNI53" s="66"/>
      <c r="DNJ53" s="66"/>
      <c r="DNK53" s="66"/>
      <c r="DNL53" s="66"/>
      <c r="DNM53" s="66"/>
      <c r="DNN53" s="66"/>
      <c r="DNO53" s="66"/>
      <c r="DNP53" s="66"/>
      <c r="DNQ53" s="66"/>
      <c r="DNR53" s="66"/>
      <c r="DNS53" s="66"/>
      <c r="DNT53" s="66"/>
      <c r="DNU53" s="66"/>
      <c r="DNV53" s="66"/>
      <c r="DNW53" s="66"/>
      <c r="DNX53" s="66"/>
      <c r="DNY53" s="66"/>
      <c r="DNZ53" s="66"/>
      <c r="DOA53" s="66"/>
      <c r="DOB53" s="66"/>
      <c r="DOC53" s="66"/>
      <c r="DOD53" s="66"/>
      <c r="DOE53" s="66"/>
      <c r="DOF53" s="66"/>
      <c r="DOG53" s="66"/>
      <c r="DOH53" s="66"/>
      <c r="DOI53" s="66"/>
      <c r="DOJ53" s="66"/>
      <c r="DOK53" s="66"/>
      <c r="DOL53" s="66"/>
      <c r="DOM53" s="66"/>
      <c r="DON53" s="66"/>
      <c r="DOO53" s="66"/>
      <c r="DOP53" s="66"/>
      <c r="DOQ53" s="66"/>
      <c r="DOR53" s="66"/>
      <c r="DOS53" s="66"/>
      <c r="DOT53" s="66"/>
      <c r="DOU53" s="66"/>
      <c r="DOV53" s="66"/>
      <c r="DOW53" s="66"/>
      <c r="DOX53" s="66"/>
      <c r="DOY53" s="66"/>
      <c r="DOZ53" s="66"/>
      <c r="DPA53" s="66"/>
      <c r="DPB53" s="66"/>
      <c r="DPC53" s="66"/>
      <c r="DPD53" s="66"/>
      <c r="DPE53" s="66"/>
      <c r="DPF53" s="66"/>
      <c r="DPG53" s="66"/>
      <c r="DPH53" s="66"/>
      <c r="DPI53" s="66"/>
      <c r="DPJ53" s="66"/>
      <c r="DPK53" s="66"/>
      <c r="DPL53" s="66"/>
      <c r="DPM53" s="66"/>
      <c r="DPN53" s="66"/>
      <c r="DPO53" s="66"/>
      <c r="DPP53" s="66"/>
      <c r="DPQ53" s="66"/>
      <c r="DPR53" s="66"/>
      <c r="DPS53" s="66"/>
      <c r="DPT53" s="66"/>
      <c r="DPU53" s="66"/>
      <c r="DPV53" s="66"/>
      <c r="DPW53" s="66"/>
      <c r="DPX53" s="66"/>
      <c r="DPY53" s="66"/>
      <c r="DPZ53" s="66"/>
      <c r="DQA53" s="66"/>
      <c r="DQB53" s="66"/>
      <c r="DQC53" s="66"/>
      <c r="DQD53" s="66"/>
      <c r="DQE53" s="66"/>
      <c r="DQF53" s="66"/>
      <c r="DQG53" s="66"/>
      <c r="DQH53" s="66"/>
      <c r="DQI53" s="66"/>
      <c r="DQJ53" s="66"/>
      <c r="DQK53" s="66"/>
      <c r="DQL53" s="66"/>
      <c r="DQM53" s="66"/>
      <c r="DQN53" s="66"/>
      <c r="DQO53" s="66"/>
      <c r="DQP53" s="66"/>
      <c r="DQQ53" s="66"/>
      <c r="DQR53" s="66"/>
      <c r="DQS53" s="66"/>
      <c r="DQT53" s="66"/>
      <c r="DQU53" s="66"/>
      <c r="DQV53" s="66"/>
      <c r="DQW53" s="66"/>
      <c r="DQX53" s="66"/>
      <c r="DQY53" s="66"/>
      <c r="DQZ53" s="66"/>
      <c r="DRA53" s="66"/>
      <c r="DRB53" s="66"/>
      <c r="DRC53" s="66"/>
      <c r="DRD53" s="66"/>
      <c r="DRE53" s="66"/>
      <c r="DRF53" s="66"/>
      <c r="DRG53" s="66"/>
      <c r="DRH53" s="66"/>
      <c r="DRI53" s="66"/>
      <c r="DRJ53" s="66"/>
      <c r="DRK53" s="66"/>
      <c r="DRL53" s="66"/>
      <c r="DRM53" s="66"/>
      <c r="DRN53" s="66"/>
      <c r="DRO53" s="66"/>
      <c r="DRP53" s="66"/>
      <c r="DRQ53" s="66"/>
      <c r="DRR53" s="66"/>
      <c r="DRS53" s="66"/>
      <c r="DRT53" s="66"/>
      <c r="DRU53" s="66"/>
      <c r="DRV53" s="66"/>
      <c r="DRW53" s="66"/>
      <c r="DRX53" s="66"/>
      <c r="DRY53" s="66"/>
      <c r="DRZ53" s="66"/>
      <c r="DSA53" s="66"/>
      <c r="DSB53" s="66"/>
      <c r="DSC53" s="66"/>
      <c r="DSD53" s="66"/>
      <c r="DSE53" s="66"/>
      <c r="DSF53" s="66"/>
      <c r="DSG53" s="66"/>
      <c r="DSH53" s="66"/>
      <c r="DSI53" s="66"/>
      <c r="DSJ53" s="66"/>
      <c r="DSK53" s="66"/>
      <c r="DSL53" s="66"/>
      <c r="DSM53" s="66"/>
      <c r="DSN53" s="66"/>
      <c r="DSO53" s="66"/>
      <c r="DSP53" s="66"/>
      <c r="DSQ53" s="66"/>
      <c r="DSR53" s="66"/>
      <c r="DSS53" s="66"/>
      <c r="DST53" s="66"/>
      <c r="DSU53" s="66"/>
      <c r="DSV53" s="66"/>
      <c r="DSW53" s="66"/>
      <c r="DSX53" s="66"/>
      <c r="DSY53" s="66"/>
      <c r="DSZ53" s="66"/>
      <c r="DTA53" s="66"/>
      <c r="DTB53" s="66"/>
      <c r="DTC53" s="66"/>
      <c r="DTD53" s="66"/>
      <c r="DTE53" s="66"/>
      <c r="DTF53" s="66"/>
      <c r="DTG53" s="66"/>
      <c r="DTH53" s="66"/>
      <c r="DTI53" s="66"/>
      <c r="DTJ53" s="66"/>
      <c r="DTK53" s="66"/>
      <c r="DTL53" s="66"/>
      <c r="DTM53" s="66"/>
      <c r="DTN53" s="66"/>
      <c r="DTO53" s="66"/>
      <c r="DTP53" s="66"/>
      <c r="DTQ53" s="66"/>
      <c r="DTR53" s="66"/>
      <c r="DTS53" s="66"/>
      <c r="DTT53" s="66"/>
      <c r="DTU53" s="66"/>
      <c r="DTV53" s="66"/>
      <c r="DTW53" s="66"/>
      <c r="DTX53" s="66"/>
      <c r="DTY53" s="66"/>
      <c r="DTZ53" s="66"/>
      <c r="DUA53" s="66"/>
      <c r="DUB53" s="66"/>
      <c r="DUC53" s="66"/>
      <c r="DUD53" s="66"/>
      <c r="DUE53" s="66"/>
      <c r="DUF53" s="66"/>
      <c r="DUG53" s="66"/>
      <c r="DUH53" s="66"/>
      <c r="DUI53" s="66"/>
      <c r="DUJ53" s="66"/>
      <c r="DUK53" s="66"/>
      <c r="DUL53" s="66"/>
      <c r="DUM53" s="66"/>
      <c r="DUN53" s="66"/>
      <c r="DUO53" s="66"/>
      <c r="DUP53" s="66"/>
      <c r="DUQ53" s="66"/>
      <c r="DUR53" s="66"/>
      <c r="DUS53" s="66"/>
      <c r="DUT53" s="66"/>
      <c r="DUU53" s="66"/>
      <c r="DUV53" s="66"/>
      <c r="DUW53" s="66"/>
      <c r="DUX53" s="66"/>
      <c r="DUY53" s="66"/>
      <c r="DUZ53" s="66"/>
      <c r="DVA53" s="66"/>
      <c r="DVB53" s="66"/>
      <c r="DVC53" s="66"/>
      <c r="DVD53" s="66"/>
      <c r="DVE53" s="66"/>
      <c r="DVF53" s="66"/>
      <c r="DVG53" s="66"/>
      <c r="DVH53" s="66"/>
      <c r="DVI53" s="66"/>
      <c r="DVJ53" s="66"/>
      <c r="DVK53" s="66"/>
      <c r="DVL53" s="66"/>
      <c r="DVM53" s="66"/>
      <c r="DVN53" s="66"/>
      <c r="DVO53" s="66"/>
      <c r="DVP53" s="66"/>
      <c r="DVQ53" s="66"/>
      <c r="DVR53" s="66"/>
      <c r="DVS53" s="66"/>
      <c r="DVT53" s="66"/>
      <c r="DVU53" s="66"/>
      <c r="DVV53" s="66"/>
      <c r="DVW53" s="66"/>
      <c r="DVX53" s="66"/>
      <c r="DVY53" s="66"/>
      <c r="DVZ53" s="66"/>
      <c r="DWA53" s="66"/>
      <c r="DWB53" s="66"/>
      <c r="DWC53" s="66"/>
      <c r="DWD53" s="66"/>
      <c r="DWE53" s="66"/>
      <c r="DWF53" s="66"/>
      <c r="DWG53" s="66"/>
      <c r="DWH53" s="66"/>
      <c r="DWI53" s="66"/>
      <c r="DWJ53" s="66"/>
      <c r="DWK53" s="66"/>
      <c r="DWL53" s="66"/>
      <c r="DWM53" s="66"/>
      <c r="DWN53" s="66"/>
      <c r="DWO53" s="66"/>
      <c r="DWP53" s="66"/>
      <c r="DWQ53" s="66"/>
      <c r="DWR53" s="66"/>
      <c r="DWS53" s="66"/>
      <c r="DWT53" s="66"/>
      <c r="DWU53" s="66"/>
      <c r="DWV53" s="66"/>
      <c r="DWW53" s="66"/>
      <c r="DWX53" s="66"/>
      <c r="DWY53" s="66"/>
      <c r="DWZ53" s="66"/>
      <c r="DXA53" s="66"/>
      <c r="DXB53" s="66"/>
      <c r="DXC53" s="66"/>
      <c r="DXD53" s="66"/>
      <c r="DXE53" s="66"/>
      <c r="DXF53" s="66"/>
      <c r="DXG53" s="66"/>
      <c r="DXH53" s="66"/>
      <c r="DXI53" s="66"/>
      <c r="DXJ53" s="66"/>
      <c r="DXK53" s="66"/>
      <c r="DXL53" s="66"/>
      <c r="DXM53" s="66"/>
      <c r="DXN53" s="66"/>
      <c r="DXO53" s="66"/>
      <c r="DXP53" s="66"/>
      <c r="DXQ53" s="66"/>
      <c r="DXR53" s="66"/>
      <c r="DXS53" s="66"/>
      <c r="DXT53" s="66"/>
      <c r="DXU53" s="66"/>
      <c r="DXV53" s="66"/>
      <c r="DXW53" s="66"/>
      <c r="DXX53" s="66"/>
      <c r="DXY53" s="66"/>
      <c r="DXZ53" s="66"/>
      <c r="DYA53" s="66"/>
      <c r="DYB53" s="66"/>
      <c r="DYC53" s="66"/>
      <c r="DYD53" s="66"/>
      <c r="DYE53" s="66"/>
      <c r="DYF53" s="66"/>
      <c r="DYG53" s="66"/>
      <c r="DYH53" s="66"/>
      <c r="DYI53" s="66"/>
      <c r="DYJ53" s="66"/>
      <c r="DYK53" s="66"/>
      <c r="DYL53" s="66"/>
      <c r="DYM53" s="66"/>
      <c r="DYN53" s="66"/>
      <c r="DYO53" s="66"/>
      <c r="DYP53" s="66"/>
      <c r="DYQ53" s="66"/>
      <c r="DYR53" s="66"/>
      <c r="DYS53" s="66"/>
      <c r="DYT53" s="66"/>
      <c r="DYU53" s="66"/>
      <c r="DYV53" s="66"/>
      <c r="DYW53" s="66"/>
      <c r="DYX53" s="66"/>
      <c r="DYY53" s="66"/>
      <c r="DYZ53" s="66"/>
      <c r="DZA53" s="66"/>
      <c r="DZB53" s="66"/>
      <c r="DZC53" s="66"/>
      <c r="DZD53" s="66"/>
      <c r="DZE53" s="66"/>
      <c r="DZF53" s="66"/>
      <c r="DZG53" s="66"/>
      <c r="DZH53" s="66"/>
      <c r="DZI53" s="66"/>
      <c r="DZJ53" s="66"/>
      <c r="DZK53" s="66"/>
      <c r="DZL53" s="66"/>
      <c r="DZM53" s="66"/>
      <c r="DZN53" s="66"/>
      <c r="DZO53" s="66"/>
      <c r="DZP53" s="66"/>
      <c r="DZQ53" s="66"/>
      <c r="DZR53" s="66"/>
      <c r="DZS53" s="66"/>
      <c r="DZT53" s="66"/>
      <c r="DZU53" s="66"/>
      <c r="DZV53" s="66"/>
      <c r="DZW53" s="66"/>
      <c r="DZX53" s="66"/>
      <c r="DZY53" s="66"/>
      <c r="DZZ53" s="66"/>
      <c r="EAA53" s="66"/>
      <c r="EAB53" s="66"/>
      <c r="EAC53" s="66"/>
      <c r="EAD53" s="66"/>
      <c r="EAE53" s="66"/>
      <c r="EAF53" s="66"/>
      <c r="EAG53" s="66"/>
      <c r="EAH53" s="66"/>
      <c r="EAI53" s="66"/>
      <c r="EAJ53" s="66"/>
      <c r="EAK53" s="66"/>
      <c r="EAL53" s="66"/>
      <c r="EAM53" s="66"/>
      <c r="EAN53" s="66"/>
      <c r="EAO53" s="66"/>
      <c r="EAP53" s="66"/>
      <c r="EAQ53" s="66"/>
      <c r="EAR53" s="66"/>
      <c r="EAS53" s="66"/>
      <c r="EAT53" s="66"/>
      <c r="EAU53" s="66"/>
      <c r="EAV53" s="66"/>
      <c r="EAW53" s="66"/>
      <c r="EAX53" s="66"/>
      <c r="EAY53" s="66"/>
      <c r="EAZ53" s="66"/>
      <c r="EBA53" s="66"/>
      <c r="EBB53" s="66"/>
      <c r="EBC53" s="66"/>
      <c r="EBD53" s="66"/>
      <c r="EBE53" s="66"/>
      <c r="EBF53" s="66"/>
      <c r="EBG53" s="66"/>
      <c r="EBH53" s="66"/>
      <c r="EBI53" s="66"/>
      <c r="EBJ53" s="66"/>
      <c r="EBK53" s="66"/>
      <c r="EBL53" s="66"/>
      <c r="EBM53" s="66"/>
      <c r="EBN53" s="66"/>
      <c r="EBO53" s="66"/>
      <c r="EBP53" s="66"/>
      <c r="EBQ53" s="66"/>
      <c r="EBR53" s="66"/>
      <c r="EBS53" s="66"/>
      <c r="EBT53" s="66"/>
      <c r="EBU53" s="66"/>
      <c r="EBV53" s="66"/>
      <c r="EBW53" s="66"/>
      <c r="EBX53" s="66"/>
      <c r="EBY53" s="66"/>
      <c r="EBZ53" s="66"/>
      <c r="ECA53" s="66"/>
      <c r="ECB53" s="66"/>
      <c r="ECC53" s="66"/>
      <c r="ECD53" s="66"/>
      <c r="ECE53" s="66"/>
      <c r="ECF53" s="66"/>
      <c r="ECG53" s="66"/>
      <c r="ECH53" s="66"/>
      <c r="ECI53" s="66"/>
      <c r="ECJ53" s="66"/>
      <c r="ECK53" s="66"/>
      <c r="ECL53" s="66"/>
      <c r="ECM53" s="66"/>
      <c r="ECN53" s="66"/>
      <c r="ECO53" s="66"/>
      <c r="ECP53" s="66"/>
      <c r="ECQ53" s="66"/>
      <c r="ECR53" s="66"/>
      <c r="ECS53" s="66"/>
      <c r="ECT53" s="66"/>
      <c r="ECU53" s="66"/>
      <c r="ECV53" s="66"/>
      <c r="ECW53" s="66"/>
      <c r="ECX53" s="66"/>
      <c r="ECY53" s="66"/>
      <c r="ECZ53" s="66"/>
      <c r="EDA53" s="66"/>
      <c r="EDB53" s="66"/>
      <c r="EDC53" s="66"/>
      <c r="EDD53" s="66"/>
      <c r="EDE53" s="66"/>
      <c r="EDF53" s="66"/>
      <c r="EDG53" s="66"/>
      <c r="EDH53" s="66"/>
      <c r="EDI53" s="66"/>
      <c r="EDJ53" s="66"/>
      <c r="EDK53" s="66"/>
      <c r="EDL53" s="66"/>
      <c r="EDM53" s="66"/>
      <c r="EDN53" s="66"/>
      <c r="EDO53" s="66"/>
      <c r="EDP53" s="66"/>
      <c r="EDQ53" s="66"/>
      <c r="EDR53" s="66"/>
      <c r="EDS53" s="66"/>
      <c r="EDT53" s="66"/>
      <c r="EDU53" s="66"/>
      <c r="EDV53" s="66"/>
      <c r="EDW53" s="66"/>
      <c r="EDX53" s="66"/>
      <c r="EDY53" s="66"/>
      <c r="EDZ53" s="66"/>
      <c r="EEA53" s="66"/>
      <c r="EEB53" s="66"/>
      <c r="EEC53" s="66"/>
      <c r="EED53" s="66"/>
      <c r="EEE53" s="66"/>
      <c r="EEF53" s="66"/>
      <c r="EEG53" s="66"/>
      <c r="EEH53" s="66"/>
      <c r="EEI53" s="66"/>
      <c r="EEJ53" s="66"/>
      <c r="EEK53" s="66"/>
      <c r="EEL53" s="66"/>
      <c r="EEM53" s="66"/>
      <c r="EEN53" s="66"/>
      <c r="EEO53" s="66"/>
      <c r="EEP53" s="66"/>
      <c r="EEQ53" s="66"/>
      <c r="EER53" s="66"/>
      <c r="EES53" s="66"/>
      <c r="EET53" s="66"/>
      <c r="EEU53" s="66"/>
      <c r="EEV53" s="66"/>
      <c r="EEW53" s="66"/>
      <c r="EEX53" s="66"/>
      <c r="EEY53" s="66"/>
      <c r="EEZ53" s="66"/>
      <c r="EFA53" s="66"/>
      <c r="EFB53" s="66"/>
      <c r="EFC53" s="66"/>
      <c r="EFD53" s="66"/>
      <c r="EFE53" s="66"/>
      <c r="EFF53" s="66"/>
      <c r="EFG53" s="66"/>
      <c r="EFH53" s="66"/>
      <c r="EFI53" s="66"/>
      <c r="EFJ53" s="66"/>
      <c r="EFK53" s="66"/>
      <c r="EFL53" s="66"/>
      <c r="EFM53" s="66"/>
      <c r="EFN53" s="66"/>
      <c r="EFO53" s="66"/>
      <c r="EFP53" s="66"/>
      <c r="EFQ53" s="66"/>
      <c r="EFR53" s="66"/>
      <c r="EFS53" s="66"/>
      <c r="EFT53" s="66"/>
      <c r="EFU53" s="66"/>
      <c r="EFV53" s="66"/>
      <c r="EFW53" s="66"/>
      <c r="EFX53" s="66"/>
      <c r="EFY53" s="66"/>
      <c r="EFZ53" s="66"/>
      <c r="EGA53" s="66"/>
      <c r="EGB53" s="66"/>
      <c r="EGC53" s="66"/>
      <c r="EGD53" s="66"/>
      <c r="EGE53" s="66"/>
      <c r="EGF53" s="66"/>
      <c r="EGG53" s="66"/>
      <c r="EGH53" s="66"/>
      <c r="EGI53" s="66"/>
      <c r="EGJ53" s="66"/>
      <c r="EGK53" s="66"/>
      <c r="EGL53" s="66"/>
      <c r="EGM53" s="66"/>
      <c r="EGN53" s="66"/>
      <c r="EGO53" s="66"/>
      <c r="EGP53" s="66"/>
      <c r="EGQ53" s="66"/>
      <c r="EGR53" s="66"/>
      <c r="EGS53" s="66"/>
      <c r="EGT53" s="66"/>
      <c r="EGU53" s="66"/>
      <c r="EGV53" s="66"/>
      <c r="EGW53" s="66"/>
      <c r="EGX53" s="66"/>
      <c r="EGY53" s="66"/>
      <c r="EGZ53" s="66"/>
      <c r="EHA53" s="66"/>
      <c r="EHB53" s="66"/>
      <c r="EHC53" s="66"/>
      <c r="EHD53" s="66"/>
      <c r="EHE53" s="66"/>
      <c r="EHF53" s="66"/>
      <c r="EHG53" s="66"/>
      <c r="EHH53" s="66"/>
      <c r="EHI53" s="66"/>
      <c r="EHJ53" s="66"/>
      <c r="EHK53" s="66"/>
      <c r="EHL53" s="66"/>
      <c r="EHM53" s="66"/>
      <c r="EHN53" s="66"/>
      <c r="EHO53" s="66"/>
      <c r="EHP53" s="66"/>
      <c r="EHQ53" s="66"/>
      <c r="EHR53" s="66"/>
      <c r="EHS53" s="66"/>
      <c r="EHT53" s="66"/>
      <c r="EHU53" s="66"/>
      <c r="EHV53" s="66"/>
      <c r="EHW53" s="66"/>
      <c r="EHX53" s="66"/>
      <c r="EHY53" s="66"/>
      <c r="EHZ53" s="66"/>
      <c r="EIA53" s="66"/>
      <c r="EIB53" s="66"/>
      <c r="EIC53" s="66"/>
      <c r="EID53" s="66"/>
      <c r="EIE53" s="66"/>
      <c r="EIF53" s="66"/>
      <c r="EIG53" s="66"/>
      <c r="EIH53" s="66"/>
      <c r="EII53" s="66"/>
      <c r="EIJ53" s="66"/>
      <c r="EIK53" s="66"/>
      <c r="EIL53" s="66"/>
      <c r="EIM53" s="66"/>
      <c r="EIN53" s="66"/>
      <c r="EIO53" s="66"/>
      <c r="EIP53" s="66"/>
      <c r="EIQ53" s="66"/>
      <c r="EIR53" s="66"/>
      <c r="EIS53" s="66"/>
      <c r="EIT53" s="66"/>
      <c r="EIU53" s="66"/>
      <c r="EIV53" s="66"/>
      <c r="EIW53" s="66"/>
      <c r="EIX53" s="66"/>
      <c r="EIY53" s="66"/>
      <c r="EIZ53" s="66"/>
      <c r="EJA53" s="66"/>
      <c r="EJB53" s="66"/>
      <c r="EJC53" s="66"/>
      <c r="EJD53" s="66"/>
      <c r="EJE53" s="66"/>
      <c r="EJF53" s="66"/>
      <c r="EJG53" s="66"/>
      <c r="EJH53" s="66"/>
      <c r="EJI53" s="66"/>
      <c r="EJJ53" s="66"/>
      <c r="EJK53" s="66"/>
      <c r="EJL53" s="66"/>
      <c r="EJM53" s="66"/>
      <c r="EJN53" s="66"/>
      <c r="EJO53" s="66"/>
      <c r="EJP53" s="66"/>
      <c r="EJQ53" s="66"/>
      <c r="EJR53" s="66"/>
      <c r="EJS53" s="66"/>
      <c r="EJT53" s="66"/>
      <c r="EJU53" s="66"/>
      <c r="EJV53" s="66"/>
      <c r="EJW53" s="66"/>
      <c r="EJX53" s="66"/>
      <c r="EJY53" s="66"/>
      <c r="EJZ53" s="66"/>
      <c r="EKA53" s="66"/>
      <c r="EKB53" s="66"/>
      <c r="EKC53" s="66"/>
      <c r="EKD53" s="66"/>
      <c r="EKE53" s="66"/>
      <c r="EKF53" s="66"/>
      <c r="EKG53" s="66"/>
      <c r="EKH53" s="66"/>
      <c r="EKI53" s="66"/>
      <c r="EKJ53" s="66"/>
      <c r="EKK53" s="66"/>
      <c r="EKL53" s="66"/>
      <c r="EKM53" s="66"/>
      <c r="EKN53" s="66"/>
      <c r="EKO53" s="66"/>
      <c r="EKP53" s="66"/>
      <c r="EKQ53" s="66"/>
      <c r="EKR53" s="66"/>
      <c r="EKS53" s="66"/>
      <c r="EKT53" s="66"/>
      <c r="EKU53" s="66"/>
      <c r="EKV53" s="66"/>
      <c r="EKW53" s="66"/>
      <c r="EKX53" s="66"/>
      <c r="EKY53" s="66"/>
      <c r="EKZ53" s="66"/>
      <c r="ELA53" s="66"/>
      <c r="ELB53" s="66"/>
      <c r="ELC53" s="66"/>
      <c r="ELD53" s="66"/>
      <c r="ELE53" s="66"/>
      <c r="ELF53" s="66"/>
      <c r="ELG53" s="66"/>
      <c r="ELH53" s="66"/>
      <c r="ELI53" s="66"/>
      <c r="ELJ53" s="66"/>
      <c r="ELK53" s="66"/>
      <c r="ELL53" s="66"/>
      <c r="ELM53" s="66"/>
      <c r="ELN53" s="66"/>
      <c r="ELO53" s="66"/>
      <c r="ELP53" s="66"/>
      <c r="ELQ53" s="66"/>
      <c r="ELR53" s="66"/>
      <c r="ELS53" s="66"/>
      <c r="ELT53" s="66"/>
      <c r="ELU53" s="66"/>
      <c r="ELV53" s="66"/>
      <c r="ELW53" s="66"/>
      <c r="ELX53" s="66"/>
      <c r="ELY53" s="66"/>
      <c r="ELZ53" s="66"/>
      <c r="EMA53" s="66"/>
      <c r="EMB53" s="66"/>
      <c r="EMC53" s="66"/>
      <c r="EMD53" s="66"/>
      <c r="EME53" s="66"/>
      <c r="EMF53" s="66"/>
      <c r="EMG53" s="66"/>
      <c r="EMH53" s="66"/>
      <c r="EMI53" s="66"/>
      <c r="EMJ53" s="66"/>
      <c r="EMK53" s="66"/>
      <c r="EML53" s="66"/>
      <c r="EMM53" s="66"/>
      <c r="EMN53" s="66"/>
      <c r="EMO53" s="66"/>
      <c r="EMP53" s="66"/>
      <c r="EMQ53" s="66"/>
      <c r="EMR53" s="66"/>
      <c r="EMS53" s="66"/>
      <c r="EMT53" s="66"/>
      <c r="EMU53" s="66"/>
      <c r="EMV53" s="66"/>
      <c r="EMW53" s="66"/>
      <c r="EMX53" s="66"/>
      <c r="EMY53" s="66"/>
      <c r="EMZ53" s="66"/>
      <c r="ENA53" s="66"/>
      <c r="ENB53" s="66"/>
      <c r="ENC53" s="66"/>
      <c r="END53" s="66"/>
      <c r="ENE53" s="66"/>
      <c r="ENF53" s="66"/>
      <c r="ENG53" s="66"/>
      <c r="ENH53" s="66"/>
      <c r="ENI53" s="66"/>
      <c r="ENJ53" s="66"/>
      <c r="ENK53" s="66"/>
      <c r="ENL53" s="66"/>
      <c r="ENM53" s="66"/>
      <c r="ENN53" s="66"/>
      <c r="ENO53" s="66"/>
      <c r="ENP53" s="66"/>
      <c r="ENQ53" s="66"/>
      <c r="ENR53" s="66"/>
      <c r="ENS53" s="66"/>
      <c r="ENT53" s="66"/>
      <c r="ENU53" s="66"/>
      <c r="ENV53" s="66"/>
      <c r="ENW53" s="66"/>
      <c r="ENX53" s="66"/>
      <c r="ENY53" s="66"/>
      <c r="ENZ53" s="66"/>
      <c r="EOA53" s="66"/>
      <c r="EOB53" s="66"/>
      <c r="EOC53" s="66"/>
      <c r="EOD53" s="66"/>
      <c r="EOE53" s="66"/>
      <c r="EOF53" s="66"/>
      <c r="EOG53" s="66"/>
      <c r="EOH53" s="66"/>
      <c r="EOI53" s="66"/>
      <c r="EOJ53" s="66"/>
      <c r="EOK53" s="66"/>
      <c r="EOL53" s="66"/>
      <c r="EOM53" s="66"/>
      <c r="EON53" s="66"/>
      <c r="EOO53" s="66"/>
      <c r="EOP53" s="66"/>
      <c r="EOQ53" s="66"/>
      <c r="EOR53" s="66"/>
      <c r="EOS53" s="66"/>
      <c r="EOT53" s="66"/>
      <c r="EOU53" s="66"/>
      <c r="EOV53" s="66"/>
      <c r="EOW53" s="66"/>
      <c r="EOX53" s="66"/>
      <c r="EOY53" s="66"/>
      <c r="EOZ53" s="66"/>
      <c r="EPA53" s="66"/>
      <c r="EPB53" s="66"/>
      <c r="EPC53" s="66"/>
      <c r="EPD53" s="66"/>
      <c r="EPE53" s="66"/>
      <c r="EPF53" s="66"/>
      <c r="EPG53" s="66"/>
      <c r="EPH53" s="66"/>
      <c r="EPI53" s="66"/>
      <c r="EPJ53" s="66"/>
      <c r="EPK53" s="66"/>
      <c r="EPL53" s="66"/>
      <c r="EPM53" s="66"/>
      <c r="EPN53" s="66"/>
      <c r="EPO53" s="66"/>
      <c r="EPP53" s="66"/>
      <c r="EPQ53" s="66"/>
      <c r="EPR53" s="66"/>
      <c r="EPS53" s="66"/>
      <c r="EPT53" s="66"/>
      <c r="EPU53" s="66"/>
      <c r="EPV53" s="66"/>
      <c r="EPW53" s="66"/>
      <c r="EPX53" s="66"/>
      <c r="EPY53" s="66"/>
      <c r="EPZ53" s="66"/>
      <c r="EQA53" s="66"/>
      <c r="EQB53" s="66"/>
      <c r="EQC53" s="66"/>
      <c r="EQD53" s="66"/>
      <c r="EQE53" s="66"/>
      <c r="EQF53" s="66"/>
      <c r="EQG53" s="66"/>
      <c r="EQH53" s="66"/>
      <c r="EQI53" s="66"/>
      <c r="EQJ53" s="66"/>
      <c r="EQK53" s="66"/>
      <c r="EQL53" s="66"/>
      <c r="EQM53" s="66"/>
      <c r="EQN53" s="66"/>
      <c r="EQO53" s="66"/>
      <c r="EQP53" s="66"/>
      <c r="EQQ53" s="66"/>
      <c r="EQR53" s="66"/>
      <c r="EQS53" s="66"/>
      <c r="EQT53" s="66"/>
      <c r="EQU53" s="66"/>
      <c r="EQV53" s="66"/>
      <c r="EQW53" s="66"/>
      <c r="EQX53" s="66"/>
      <c r="EQY53" s="66"/>
      <c r="EQZ53" s="66"/>
      <c r="ERA53" s="66"/>
      <c r="ERB53" s="66"/>
      <c r="ERC53" s="66"/>
      <c r="ERD53" s="66"/>
      <c r="ERE53" s="66"/>
      <c r="ERF53" s="66"/>
      <c r="ERG53" s="66"/>
      <c r="ERH53" s="66"/>
      <c r="ERI53" s="66"/>
      <c r="ERJ53" s="66"/>
      <c r="ERK53" s="66"/>
      <c r="ERL53" s="66"/>
      <c r="ERM53" s="66"/>
      <c r="ERN53" s="66"/>
      <c r="ERO53" s="66"/>
      <c r="ERP53" s="66"/>
      <c r="ERQ53" s="66"/>
      <c r="ERR53" s="66"/>
      <c r="ERS53" s="66"/>
      <c r="ERT53" s="66"/>
      <c r="ERU53" s="66"/>
      <c r="ERV53" s="66"/>
      <c r="ERW53" s="66"/>
      <c r="ERX53" s="66"/>
      <c r="ERY53" s="66"/>
      <c r="ERZ53" s="66"/>
      <c r="ESA53" s="66"/>
      <c r="ESB53" s="66"/>
      <c r="ESC53" s="66"/>
      <c r="ESD53" s="66"/>
      <c r="ESE53" s="66"/>
      <c r="ESF53" s="66"/>
      <c r="ESG53" s="66"/>
      <c r="ESH53" s="66"/>
      <c r="ESI53" s="66"/>
      <c r="ESJ53" s="66"/>
      <c r="ESK53" s="66"/>
      <c r="ESL53" s="66"/>
      <c r="ESM53" s="66"/>
      <c r="ESN53" s="66"/>
      <c r="ESO53" s="66"/>
      <c r="ESP53" s="66"/>
      <c r="ESQ53" s="66"/>
      <c r="ESR53" s="66"/>
      <c r="ESS53" s="66"/>
      <c r="EST53" s="66"/>
      <c r="ESU53" s="66"/>
      <c r="ESV53" s="66"/>
      <c r="ESW53" s="66"/>
      <c r="ESX53" s="66"/>
      <c r="ESY53" s="66"/>
      <c r="ESZ53" s="66"/>
      <c r="ETA53" s="66"/>
      <c r="ETB53" s="66"/>
      <c r="ETC53" s="66"/>
      <c r="ETD53" s="66"/>
      <c r="ETE53" s="66"/>
      <c r="ETF53" s="66"/>
      <c r="ETG53" s="66"/>
      <c r="ETH53" s="66"/>
      <c r="ETI53" s="66"/>
      <c r="ETJ53" s="66"/>
      <c r="ETK53" s="66"/>
      <c r="ETL53" s="66"/>
      <c r="ETM53" s="66"/>
      <c r="ETN53" s="66"/>
      <c r="ETO53" s="66"/>
      <c r="ETP53" s="66"/>
      <c r="ETQ53" s="66"/>
      <c r="ETR53" s="66"/>
      <c r="ETS53" s="66"/>
      <c r="ETT53" s="66"/>
      <c r="ETU53" s="66"/>
      <c r="ETV53" s="66"/>
      <c r="ETW53" s="66"/>
      <c r="ETX53" s="66"/>
      <c r="ETY53" s="66"/>
      <c r="ETZ53" s="66"/>
      <c r="EUA53" s="66"/>
      <c r="EUB53" s="66"/>
      <c r="EUC53" s="66"/>
      <c r="EUD53" s="66"/>
      <c r="EUE53" s="66"/>
      <c r="EUF53" s="66"/>
      <c r="EUG53" s="66"/>
      <c r="EUH53" s="66"/>
      <c r="EUI53" s="66"/>
      <c r="EUJ53" s="66"/>
      <c r="EUK53" s="66"/>
      <c r="EUL53" s="66"/>
      <c r="EUM53" s="66"/>
      <c r="EUN53" s="66"/>
      <c r="EUO53" s="66"/>
      <c r="EUP53" s="66"/>
      <c r="EUQ53" s="66"/>
      <c r="EUR53" s="66"/>
      <c r="EUS53" s="66"/>
      <c r="EUT53" s="66"/>
      <c r="EUU53" s="66"/>
      <c r="EUV53" s="66"/>
      <c r="EUW53" s="66"/>
      <c r="EUX53" s="66"/>
      <c r="EUY53" s="66"/>
      <c r="EUZ53" s="66"/>
      <c r="EVA53" s="66"/>
      <c r="EVB53" s="66"/>
      <c r="EVC53" s="66"/>
      <c r="EVD53" s="66"/>
      <c r="EVE53" s="66"/>
      <c r="EVF53" s="66"/>
      <c r="EVG53" s="66"/>
      <c r="EVH53" s="66"/>
      <c r="EVI53" s="66"/>
      <c r="EVJ53" s="66"/>
      <c r="EVK53" s="66"/>
      <c r="EVL53" s="66"/>
      <c r="EVM53" s="66"/>
      <c r="EVN53" s="66"/>
      <c r="EVO53" s="66"/>
      <c r="EVP53" s="66"/>
      <c r="EVQ53" s="66"/>
      <c r="EVR53" s="66"/>
      <c r="EVS53" s="66"/>
      <c r="EVT53" s="66"/>
      <c r="EVU53" s="66"/>
      <c r="EVV53" s="66"/>
      <c r="EVW53" s="66"/>
      <c r="EVX53" s="66"/>
      <c r="EVY53" s="66"/>
      <c r="EVZ53" s="66"/>
      <c r="EWA53" s="66"/>
      <c r="EWB53" s="66"/>
      <c r="EWC53" s="66"/>
      <c r="EWD53" s="66"/>
      <c r="EWE53" s="66"/>
      <c r="EWF53" s="66"/>
      <c r="EWG53" s="66"/>
      <c r="EWH53" s="66"/>
      <c r="EWI53" s="66"/>
      <c r="EWJ53" s="66"/>
      <c r="EWK53" s="66"/>
      <c r="EWL53" s="66"/>
      <c r="EWM53" s="66"/>
      <c r="EWN53" s="66"/>
      <c r="EWO53" s="66"/>
      <c r="EWP53" s="66"/>
      <c r="EWQ53" s="66"/>
      <c r="EWR53" s="66"/>
      <c r="EWS53" s="66"/>
      <c r="EWT53" s="66"/>
      <c r="EWU53" s="66"/>
      <c r="EWV53" s="66"/>
      <c r="EWW53" s="66"/>
      <c r="EWX53" s="66"/>
      <c r="EWY53" s="66"/>
      <c r="EWZ53" s="66"/>
      <c r="EXA53" s="66"/>
      <c r="EXB53" s="66"/>
      <c r="EXC53" s="66"/>
      <c r="EXD53" s="66"/>
      <c r="EXE53" s="66"/>
      <c r="EXF53" s="66"/>
      <c r="EXG53" s="66"/>
      <c r="EXH53" s="66"/>
      <c r="EXI53" s="66"/>
      <c r="EXJ53" s="66"/>
      <c r="EXK53" s="66"/>
      <c r="EXL53" s="66"/>
      <c r="EXM53" s="66"/>
      <c r="EXN53" s="66"/>
      <c r="EXO53" s="66"/>
      <c r="EXP53" s="66"/>
      <c r="EXQ53" s="66"/>
      <c r="EXR53" s="66"/>
      <c r="EXS53" s="66"/>
      <c r="EXT53" s="66"/>
      <c r="EXU53" s="66"/>
      <c r="EXV53" s="66"/>
      <c r="EXW53" s="66"/>
      <c r="EXX53" s="66"/>
      <c r="EXY53" s="66"/>
      <c r="EXZ53" s="66"/>
      <c r="EYA53" s="66"/>
      <c r="EYB53" s="66"/>
      <c r="EYC53" s="66"/>
      <c r="EYD53" s="66"/>
      <c r="EYE53" s="66"/>
      <c r="EYF53" s="66"/>
      <c r="EYG53" s="66"/>
      <c r="EYH53" s="66"/>
      <c r="EYI53" s="66"/>
      <c r="EYJ53" s="66"/>
      <c r="EYK53" s="66"/>
      <c r="EYL53" s="66"/>
      <c r="EYM53" s="66"/>
      <c r="EYN53" s="66"/>
      <c r="EYO53" s="66"/>
      <c r="EYP53" s="66"/>
      <c r="EYQ53" s="66"/>
      <c r="EYR53" s="66"/>
      <c r="EYS53" s="66"/>
      <c r="EYT53" s="66"/>
      <c r="EYU53" s="66"/>
      <c r="EYV53" s="66"/>
      <c r="EYW53" s="66"/>
      <c r="EYX53" s="66"/>
      <c r="EYY53" s="66"/>
      <c r="EYZ53" s="66"/>
      <c r="EZA53" s="66"/>
      <c r="EZB53" s="66"/>
      <c r="EZC53" s="66"/>
      <c r="EZD53" s="66"/>
      <c r="EZE53" s="66"/>
      <c r="EZF53" s="66"/>
      <c r="EZG53" s="66"/>
      <c r="EZH53" s="66"/>
      <c r="EZI53" s="66"/>
      <c r="EZJ53" s="66"/>
      <c r="EZK53" s="66"/>
      <c r="EZL53" s="66"/>
      <c r="EZM53" s="66"/>
      <c r="EZN53" s="66"/>
      <c r="EZO53" s="66"/>
      <c r="EZP53" s="66"/>
      <c r="EZQ53" s="66"/>
      <c r="EZR53" s="66"/>
      <c r="EZS53" s="66"/>
      <c r="EZT53" s="66"/>
      <c r="EZU53" s="66"/>
      <c r="EZV53" s="66"/>
      <c r="EZW53" s="66"/>
      <c r="EZX53" s="66"/>
      <c r="EZY53" s="66"/>
      <c r="EZZ53" s="66"/>
      <c r="FAA53" s="66"/>
      <c r="FAB53" s="66"/>
      <c r="FAC53" s="66"/>
      <c r="FAD53" s="66"/>
      <c r="FAE53" s="66"/>
      <c r="FAF53" s="66"/>
      <c r="FAG53" s="66"/>
      <c r="FAH53" s="66"/>
      <c r="FAI53" s="66"/>
      <c r="FAJ53" s="66"/>
      <c r="FAK53" s="66"/>
      <c r="FAL53" s="66"/>
      <c r="FAM53" s="66"/>
      <c r="FAN53" s="66"/>
      <c r="FAO53" s="66"/>
      <c r="FAP53" s="66"/>
      <c r="FAQ53" s="66"/>
      <c r="FAR53" s="66"/>
      <c r="FAS53" s="66"/>
      <c r="FAT53" s="66"/>
      <c r="FAU53" s="66"/>
      <c r="FAV53" s="66"/>
      <c r="FAW53" s="66"/>
      <c r="FAX53" s="66"/>
      <c r="FAY53" s="66"/>
      <c r="FAZ53" s="66"/>
      <c r="FBA53" s="66"/>
      <c r="FBB53" s="66"/>
      <c r="FBC53" s="66"/>
      <c r="FBD53" s="66"/>
      <c r="FBE53" s="66"/>
      <c r="FBF53" s="66"/>
      <c r="FBG53" s="66"/>
      <c r="FBH53" s="66"/>
      <c r="FBI53" s="66"/>
      <c r="FBJ53" s="66"/>
      <c r="FBK53" s="66"/>
      <c r="FBL53" s="66"/>
      <c r="FBM53" s="66"/>
      <c r="FBN53" s="66"/>
      <c r="FBO53" s="66"/>
      <c r="FBP53" s="66"/>
      <c r="FBQ53" s="66"/>
      <c r="FBR53" s="66"/>
      <c r="FBS53" s="66"/>
      <c r="FBT53" s="66"/>
      <c r="FBU53" s="66"/>
      <c r="FBV53" s="66"/>
      <c r="FBW53" s="66"/>
      <c r="FBX53" s="66"/>
      <c r="FBY53" s="66"/>
      <c r="FBZ53" s="66"/>
      <c r="FCA53" s="66"/>
      <c r="FCB53" s="66"/>
      <c r="FCC53" s="66"/>
      <c r="FCD53" s="66"/>
      <c r="FCE53" s="66"/>
      <c r="FCF53" s="66"/>
      <c r="FCG53" s="66"/>
      <c r="FCH53" s="66"/>
      <c r="FCI53" s="66"/>
      <c r="FCJ53" s="66"/>
      <c r="FCK53" s="66"/>
      <c r="FCL53" s="66"/>
      <c r="FCM53" s="66"/>
      <c r="FCN53" s="66"/>
      <c r="FCO53" s="66"/>
      <c r="FCP53" s="66"/>
      <c r="FCQ53" s="66"/>
      <c r="FCR53" s="66"/>
      <c r="FCS53" s="66"/>
      <c r="FCT53" s="66"/>
      <c r="FCU53" s="66"/>
      <c r="FCV53" s="66"/>
      <c r="FCW53" s="66"/>
      <c r="FCX53" s="66"/>
      <c r="FCY53" s="66"/>
      <c r="FCZ53" s="66"/>
      <c r="FDA53" s="66"/>
      <c r="FDB53" s="66"/>
      <c r="FDC53" s="66"/>
      <c r="FDD53" s="66"/>
      <c r="FDE53" s="66"/>
      <c r="FDF53" s="66"/>
      <c r="FDG53" s="66"/>
      <c r="FDH53" s="66"/>
      <c r="FDI53" s="66"/>
      <c r="FDJ53" s="66"/>
      <c r="FDK53" s="66"/>
      <c r="FDL53" s="66"/>
      <c r="FDM53" s="66"/>
      <c r="FDN53" s="66"/>
      <c r="FDO53" s="66"/>
      <c r="FDP53" s="66"/>
      <c r="FDQ53" s="66"/>
      <c r="FDR53" s="66"/>
      <c r="FDS53" s="66"/>
      <c r="FDT53" s="66"/>
      <c r="FDU53" s="66"/>
      <c r="FDV53" s="66"/>
      <c r="FDW53" s="66"/>
      <c r="FDX53" s="66"/>
      <c r="FDY53" s="66"/>
      <c r="FDZ53" s="66"/>
      <c r="FEA53" s="66"/>
      <c r="FEB53" s="66"/>
      <c r="FEC53" s="66"/>
      <c r="FED53" s="66"/>
      <c r="FEE53" s="66"/>
      <c r="FEF53" s="66"/>
      <c r="FEG53" s="66"/>
      <c r="FEH53" s="66"/>
      <c r="FEI53" s="66"/>
      <c r="FEJ53" s="66"/>
      <c r="FEK53" s="66"/>
      <c r="FEL53" s="66"/>
      <c r="FEM53" s="66"/>
      <c r="FEN53" s="66"/>
      <c r="FEO53" s="66"/>
      <c r="FEP53" s="66"/>
      <c r="FEQ53" s="66"/>
      <c r="FER53" s="66"/>
      <c r="FES53" s="66"/>
      <c r="FET53" s="66"/>
      <c r="FEU53" s="66"/>
      <c r="FEV53" s="66"/>
      <c r="FEW53" s="66"/>
      <c r="FEX53" s="66"/>
      <c r="FEY53" s="66"/>
      <c r="FEZ53" s="66"/>
      <c r="FFA53" s="66"/>
      <c r="FFB53" s="66"/>
      <c r="FFC53" s="66"/>
      <c r="FFD53" s="66"/>
      <c r="FFE53" s="66"/>
      <c r="FFF53" s="66"/>
      <c r="FFG53" s="66"/>
      <c r="FFH53" s="66"/>
      <c r="FFI53" s="66"/>
      <c r="FFJ53" s="66"/>
      <c r="FFK53" s="66"/>
      <c r="FFL53" s="66"/>
      <c r="FFM53" s="66"/>
      <c r="FFN53" s="66"/>
      <c r="FFO53" s="66"/>
      <c r="FFP53" s="66"/>
      <c r="FFQ53" s="66"/>
      <c r="FFR53" s="66"/>
      <c r="FFS53" s="66"/>
      <c r="FFT53" s="66"/>
      <c r="FFU53" s="66"/>
      <c r="FFV53" s="66"/>
      <c r="FFW53" s="66"/>
      <c r="FFX53" s="66"/>
      <c r="FFY53" s="66"/>
      <c r="FFZ53" s="66"/>
      <c r="FGA53" s="66"/>
      <c r="FGB53" s="66"/>
      <c r="FGC53" s="66"/>
      <c r="FGD53" s="66"/>
      <c r="FGE53" s="66"/>
      <c r="FGF53" s="66"/>
      <c r="FGG53" s="66"/>
      <c r="FGH53" s="66"/>
      <c r="FGI53" s="66"/>
      <c r="FGJ53" s="66"/>
      <c r="FGK53" s="66"/>
      <c r="FGL53" s="66"/>
      <c r="FGM53" s="66"/>
      <c r="FGN53" s="66"/>
      <c r="FGO53" s="66"/>
      <c r="FGP53" s="66"/>
      <c r="FGQ53" s="66"/>
      <c r="FGR53" s="66"/>
      <c r="FGS53" s="66"/>
      <c r="FGT53" s="66"/>
      <c r="FGU53" s="66"/>
      <c r="FGV53" s="66"/>
      <c r="FGW53" s="66"/>
      <c r="FGX53" s="66"/>
      <c r="FGY53" s="66"/>
      <c r="FGZ53" s="66"/>
      <c r="FHA53" s="66"/>
      <c r="FHB53" s="66"/>
      <c r="FHC53" s="66"/>
      <c r="FHD53" s="66"/>
      <c r="FHE53" s="66"/>
      <c r="FHF53" s="66"/>
      <c r="FHG53" s="66"/>
      <c r="FHH53" s="66"/>
      <c r="FHI53" s="66"/>
      <c r="FHJ53" s="66"/>
      <c r="FHK53" s="66"/>
      <c r="FHL53" s="66"/>
      <c r="FHM53" s="66"/>
      <c r="FHN53" s="66"/>
      <c r="FHO53" s="66"/>
      <c r="FHP53" s="66"/>
      <c r="FHQ53" s="66"/>
      <c r="FHR53" s="66"/>
      <c r="FHS53" s="66"/>
      <c r="FHT53" s="66"/>
      <c r="FHU53" s="66"/>
      <c r="FHV53" s="66"/>
      <c r="FHW53" s="66"/>
      <c r="FHX53" s="66"/>
      <c r="FHY53" s="66"/>
      <c r="FHZ53" s="66"/>
      <c r="FIA53" s="66"/>
      <c r="FIB53" s="66"/>
      <c r="FIC53" s="66"/>
      <c r="FID53" s="66"/>
      <c r="FIE53" s="66"/>
      <c r="FIF53" s="66"/>
      <c r="FIG53" s="66"/>
      <c r="FIH53" s="66"/>
      <c r="FII53" s="66"/>
      <c r="FIJ53" s="66"/>
      <c r="FIK53" s="66"/>
      <c r="FIL53" s="66"/>
      <c r="FIM53" s="66"/>
      <c r="FIN53" s="66"/>
      <c r="FIO53" s="66"/>
      <c r="FIP53" s="66"/>
      <c r="FIQ53" s="66"/>
      <c r="FIR53" s="66"/>
      <c r="FIS53" s="66"/>
      <c r="FIT53" s="66"/>
      <c r="FIU53" s="66"/>
      <c r="FIV53" s="66"/>
      <c r="FIW53" s="66"/>
      <c r="FIX53" s="66"/>
      <c r="FIY53" s="66"/>
      <c r="FIZ53" s="66"/>
      <c r="FJA53" s="66"/>
      <c r="FJB53" s="66"/>
      <c r="FJC53" s="66"/>
      <c r="FJD53" s="66"/>
      <c r="FJE53" s="66"/>
      <c r="FJF53" s="66"/>
      <c r="FJG53" s="66"/>
      <c r="FJH53" s="66"/>
      <c r="FJI53" s="66"/>
      <c r="FJJ53" s="66"/>
      <c r="FJK53" s="66"/>
      <c r="FJL53" s="66"/>
      <c r="FJM53" s="66"/>
      <c r="FJN53" s="66"/>
      <c r="FJO53" s="66"/>
      <c r="FJP53" s="66"/>
      <c r="FJQ53" s="66"/>
      <c r="FJR53" s="66"/>
      <c r="FJS53" s="66"/>
      <c r="FJT53" s="66"/>
      <c r="FJU53" s="66"/>
      <c r="FJV53" s="66"/>
      <c r="FJW53" s="66"/>
      <c r="FJX53" s="66"/>
      <c r="FJY53" s="66"/>
      <c r="FJZ53" s="66"/>
      <c r="FKA53" s="66"/>
      <c r="FKB53" s="66"/>
      <c r="FKC53" s="66"/>
      <c r="FKD53" s="66"/>
      <c r="FKE53" s="66"/>
      <c r="FKF53" s="66"/>
      <c r="FKG53" s="66"/>
      <c r="FKH53" s="66"/>
      <c r="FKI53" s="66"/>
      <c r="FKJ53" s="66"/>
      <c r="FKK53" s="66"/>
      <c r="FKL53" s="66"/>
      <c r="FKM53" s="66"/>
      <c r="FKN53" s="66"/>
      <c r="FKO53" s="66"/>
      <c r="FKP53" s="66"/>
      <c r="FKQ53" s="66"/>
      <c r="FKR53" s="66"/>
      <c r="FKS53" s="66"/>
      <c r="FKT53" s="66"/>
      <c r="FKU53" s="66"/>
      <c r="FKV53" s="66"/>
      <c r="FKW53" s="66"/>
      <c r="FKX53" s="66"/>
      <c r="FKY53" s="66"/>
      <c r="FKZ53" s="66"/>
      <c r="FLA53" s="66"/>
      <c r="FLB53" s="66"/>
      <c r="FLC53" s="66"/>
      <c r="FLD53" s="66"/>
      <c r="FLE53" s="66"/>
      <c r="FLF53" s="66"/>
      <c r="FLG53" s="66"/>
      <c r="FLH53" s="66"/>
      <c r="FLI53" s="66"/>
      <c r="FLJ53" s="66"/>
      <c r="FLK53" s="66"/>
      <c r="FLL53" s="66"/>
      <c r="FLM53" s="66"/>
      <c r="FLN53" s="66"/>
      <c r="FLO53" s="66"/>
      <c r="FLP53" s="66"/>
      <c r="FLQ53" s="66"/>
      <c r="FLR53" s="66"/>
      <c r="FLS53" s="66"/>
      <c r="FLT53" s="66"/>
      <c r="FLU53" s="66"/>
      <c r="FLV53" s="66"/>
      <c r="FLW53" s="66"/>
      <c r="FLX53" s="66"/>
      <c r="FLY53" s="66"/>
      <c r="FLZ53" s="66"/>
      <c r="FMA53" s="66"/>
      <c r="FMB53" s="66"/>
      <c r="FMC53" s="66"/>
      <c r="FMD53" s="66"/>
      <c r="FME53" s="66"/>
      <c r="FMF53" s="66"/>
      <c r="FMG53" s="66"/>
      <c r="FMH53" s="66"/>
      <c r="FMI53" s="66"/>
      <c r="FMJ53" s="66"/>
      <c r="FMK53" s="66"/>
      <c r="FML53" s="66"/>
      <c r="FMM53" s="66"/>
      <c r="FMN53" s="66"/>
      <c r="FMO53" s="66"/>
      <c r="FMP53" s="66"/>
      <c r="FMQ53" s="66"/>
      <c r="FMR53" s="66"/>
      <c r="FMS53" s="66"/>
      <c r="FMT53" s="66"/>
      <c r="FMU53" s="66"/>
      <c r="FMV53" s="66"/>
      <c r="FMW53" s="66"/>
      <c r="FMX53" s="66"/>
      <c r="FMY53" s="66"/>
      <c r="FMZ53" s="66"/>
      <c r="FNA53" s="66"/>
      <c r="FNB53" s="66"/>
      <c r="FNC53" s="66"/>
      <c r="FND53" s="66"/>
      <c r="FNE53" s="66"/>
      <c r="FNF53" s="66"/>
      <c r="FNG53" s="66"/>
      <c r="FNH53" s="66"/>
      <c r="FNI53" s="66"/>
      <c r="FNJ53" s="66"/>
      <c r="FNK53" s="66"/>
      <c r="FNL53" s="66"/>
      <c r="FNM53" s="66"/>
      <c r="FNN53" s="66"/>
      <c r="FNO53" s="66"/>
      <c r="FNP53" s="66"/>
      <c r="FNQ53" s="66"/>
      <c r="FNR53" s="66"/>
      <c r="FNS53" s="66"/>
      <c r="FNT53" s="66"/>
      <c r="FNU53" s="66"/>
      <c r="FNV53" s="66"/>
      <c r="FNW53" s="66"/>
      <c r="FNX53" s="66"/>
      <c r="FNY53" s="66"/>
      <c r="FNZ53" s="66"/>
      <c r="FOA53" s="66"/>
      <c r="FOB53" s="66"/>
      <c r="FOC53" s="66"/>
      <c r="FOD53" s="66"/>
      <c r="FOE53" s="66"/>
      <c r="FOF53" s="66"/>
      <c r="FOG53" s="66"/>
      <c r="FOH53" s="66"/>
      <c r="FOI53" s="66"/>
      <c r="FOJ53" s="66"/>
      <c r="FOK53" s="66"/>
      <c r="FOL53" s="66"/>
      <c r="FOM53" s="66"/>
      <c r="FON53" s="66"/>
      <c r="FOO53" s="66"/>
      <c r="FOP53" s="66"/>
      <c r="FOQ53" s="66"/>
      <c r="FOR53" s="66"/>
      <c r="FOS53" s="66"/>
      <c r="FOT53" s="66"/>
      <c r="FOU53" s="66"/>
      <c r="FOV53" s="66"/>
      <c r="FOW53" s="66"/>
      <c r="FOX53" s="66"/>
      <c r="FOY53" s="66"/>
      <c r="FOZ53" s="66"/>
      <c r="FPA53" s="66"/>
      <c r="FPB53" s="66"/>
      <c r="FPC53" s="66"/>
      <c r="FPD53" s="66"/>
      <c r="FPE53" s="66"/>
      <c r="FPF53" s="66"/>
      <c r="FPG53" s="66"/>
      <c r="FPH53" s="66"/>
      <c r="FPI53" s="66"/>
      <c r="FPJ53" s="66"/>
      <c r="FPK53" s="66"/>
      <c r="FPL53" s="66"/>
      <c r="FPM53" s="66"/>
      <c r="FPN53" s="66"/>
      <c r="FPO53" s="66"/>
      <c r="FPP53" s="66"/>
      <c r="FPQ53" s="66"/>
      <c r="FPR53" s="66"/>
      <c r="FPS53" s="66"/>
      <c r="FPT53" s="66"/>
      <c r="FPU53" s="66"/>
      <c r="FPV53" s="66"/>
      <c r="FPW53" s="66"/>
      <c r="FPX53" s="66"/>
      <c r="FPY53" s="66"/>
      <c r="FPZ53" s="66"/>
      <c r="FQA53" s="66"/>
      <c r="FQB53" s="66"/>
      <c r="FQC53" s="66"/>
      <c r="FQD53" s="66"/>
      <c r="FQE53" s="66"/>
      <c r="FQF53" s="66"/>
      <c r="FQG53" s="66"/>
      <c r="FQH53" s="66"/>
      <c r="FQI53" s="66"/>
      <c r="FQJ53" s="66"/>
      <c r="FQK53" s="66"/>
      <c r="FQL53" s="66"/>
      <c r="FQM53" s="66"/>
      <c r="FQN53" s="66"/>
      <c r="FQO53" s="66"/>
      <c r="FQP53" s="66"/>
      <c r="FQQ53" s="66"/>
      <c r="FQR53" s="66"/>
      <c r="FQS53" s="66"/>
      <c r="FQT53" s="66"/>
      <c r="FQU53" s="66"/>
      <c r="FQV53" s="66"/>
      <c r="FQW53" s="66"/>
      <c r="FQX53" s="66"/>
      <c r="FQY53" s="66"/>
      <c r="FQZ53" s="66"/>
      <c r="FRA53" s="66"/>
      <c r="FRB53" s="66"/>
      <c r="FRC53" s="66"/>
      <c r="FRD53" s="66"/>
      <c r="FRE53" s="66"/>
      <c r="FRF53" s="66"/>
      <c r="FRG53" s="66"/>
      <c r="FRH53" s="66"/>
      <c r="FRI53" s="66"/>
      <c r="FRJ53" s="66"/>
      <c r="FRK53" s="66"/>
      <c r="FRL53" s="66"/>
      <c r="FRM53" s="66"/>
      <c r="FRN53" s="66"/>
      <c r="FRO53" s="66"/>
      <c r="FRP53" s="66"/>
      <c r="FRQ53" s="66"/>
      <c r="FRR53" s="66"/>
      <c r="FRS53" s="66"/>
      <c r="FRT53" s="66"/>
      <c r="FRU53" s="66"/>
      <c r="FRV53" s="66"/>
      <c r="FRW53" s="66"/>
      <c r="FRX53" s="66"/>
      <c r="FRY53" s="66"/>
      <c r="FRZ53" s="66"/>
      <c r="FSA53" s="66"/>
      <c r="FSB53" s="66"/>
      <c r="FSC53" s="66"/>
      <c r="FSD53" s="66"/>
      <c r="FSE53" s="66"/>
      <c r="FSF53" s="66"/>
      <c r="FSG53" s="66"/>
      <c r="FSH53" s="66"/>
      <c r="FSI53" s="66"/>
      <c r="FSJ53" s="66"/>
      <c r="FSK53" s="66"/>
      <c r="FSL53" s="66"/>
      <c r="FSM53" s="66"/>
      <c r="FSN53" s="66"/>
      <c r="FSO53" s="66"/>
      <c r="FSP53" s="66"/>
      <c r="FSQ53" s="66"/>
      <c r="FSR53" s="66"/>
      <c r="FSS53" s="66"/>
      <c r="FST53" s="66"/>
      <c r="FSU53" s="66"/>
      <c r="FSV53" s="66"/>
      <c r="FSW53" s="66"/>
      <c r="FSX53" s="66"/>
      <c r="FSY53" s="66"/>
      <c r="FSZ53" s="66"/>
      <c r="FTA53" s="66"/>
      <c r="FTB53" s="66"/>
      <c r="FTC53" s="66"/>
      <c r="FTD53" s="66"/>
      <c r="FTE53" s="66"/>
      <c r="FTF53" s="66"/>
      <c r="FTG53" s="66"/>
      <c r="FTH53" s="66"/>
      <c r="FTI53" s="66"/>
      <c r="FTJ53" s="66"/>
      <c r="FTK53" s="66"/>
      <c r="FTL53" s="66"/>
      <c r="FTM53" s="66"/>
      <c r="FTN53" s="66"/>
      <c r="FTO53" s="66"/>
      <c r="FTP53" s="66"/>
      <c r="FTQ53" s="66"/>
      <c r="FTR53" s="66"/>
      <c r="FTS53" s="66"/>
      <c r="FTT53" s="66"/>
      <c r="FTU53" s="66"/>
      <c r="FTV53" s="66"/>
      <c r="FTW53" s="66"/>
      <c r="FTX53" s="66"/>
      <c r="FTY53" s="66"/>
      <c r="FTZ53" s="66"/>
      <c r="FUA53" s="66"/>
      <c r="FUB53" s="66"/>
      <c r="FUC53" s="66"/>
      <c r="FUD53" s="66"/>
      <c r="FUE53" s="66"/>
      <c r="FUF53" s="66"/>
      <c r="FUG53" s="66"/>
      <c r="FUH53" s="66"/>
      <c r="FUI53" s="66"/>
      <c r="FUJ53" s="66"/>
      <c r="FUK53" s="66"/>
      <c r="FUL53" s="66"/>
      <c r="FUM53" s="66"/>
      <c r="FUN53" s="66"/>
      <c r="FUO53" s="66"/>
      <c r="FUP53" s="66"/>
      <c r="FUQ53" s="66"/>
      <c r="FUR53" s="66"/>
      <c r="FUS53" s="66"/>
      <c r="FUT53" s="66"/>
      <c r="FUU53" s="66"/>
      <c r="FUV53" s="66"/>
      <c r="FUW53" s="66"/>
      <c r="FUX53" s="66"/>
      <c r="FUY53" s="66"/>
      <c r="FUZ53" s="66"/>
      <c r="FVA53" s="66"/>
      <c r="FVB53" s="66"/>
      <c r="FVC53" s="66"/>
      <c r="FVD53" s="66"/>
      <c r="FVE53" s="66"/>
      <c r="FVF53" s="66"/>
      <c r="FVG53" s="66"/>
      <c r="FVH53" s="66"/>
      <c r="FVI53" s="66"/>
      <c r="FVJ53" s="66"/>
      <c r="FVK53" s="66"/>
      <c r="FVL53" s="66"/>
      <c r="FVM53" s="66"/>
      <c r="FVN53" s="66"/>
      <c r="FVO53" s="66"/>
      <c r="FVP53" s="66"/>
      <c r="FVQ53" s="66"/>
      <c r="FVR53" s="66"/>
      <c r="FVS53" s="66"/>
      <c r="FVT53" s="66"/>
      <c r="FVU53" s="66"/>
      <c r="FVV53" s="66"/>
      <c r="FVW53" s="66"/>
      <c r="FVX53" s="66"/>
      <c r="FVY53" s="66"/>
      <c r="FVZ53" s="66"/>
      <c r="FWA53" s="66"/>
      <c r="FWB53" s="66"/>
      <c r="FWC53" s="66"/>
      <c r="FWD53" s="66"/>
      <c r="FWE53" s="66"/>
      <c r="FWF53" s="66"/>
      <c r="FWG53" s="66"/>
      <c r="FWH53" s="66"/>
      <c r="FWI53" s="66"/>
      <c r="FWJ53" s="66"/>
      <c r="FWK53" s="66"/>
      <c r="FWL53" s="66"/>
      <c r="FWM53" s="66"/>
      <c r="FWN53" s="66"/>
      <c r="FWO53" s="66"/>
      <c r="FWP53" s="66"/>
      <c r="FWQ53" s="66"/>
      <c r="FWR53" s="66"/>
      <c r="FWS53" s="66"/>
      <c r="FWT53" s="66"/>
      <c r="FWU53" s="66"/>
      <c r="FWV53" s="66"/>
      <c r="FWW53" s="66"/>
      <c r="FWX53" s="66"/>
      <c r="FWY53" s="66"/>
      <c r="FWZ53" s="66"/>
      <c r="FXA53" s="66"/>
      <c r="FXB53" s="66"/>
      <c r="FXC53" s="66"/>
      <c r="FXD53" s="66"/>
      <c r="FXE53" s="66"/>
      <c r="FXF53" s="66"/>
      <c r="FXG53" s="66"/>
      <c r="FXH53" s="66"/>
      <c r="FXI53" s="66"/>
      <c r="FXJ53" s="66"/>
      <c r="FXK53" s="66"/>
      <c r="FXL53" s="66"/>
      <c r="FXM53" s="66"/>
      <c r="FXN53" s="66"/>
      <c r="FXO53" s="66"/>
      <c r="FXP53" s="66"/>
      <c r="FXQ53" s="66"/>
      <c r="FXR53" s="66"/>
      <c r="FXS53" s="66"/>
      <c r="FXT53" s="66"/>
      <c r="FXU53" s="66"/>
      <c r="FXV53" s="66"/>
      <c r="FXW53" s="66"/>
      <c r="FXX53" s="66"/>
      <c r="FXY53" s="66"/>
      <c r="FXZ53" s="66"/>
      <c r="FYA53" s="66"/>
      <c r="FYB53" s="66"/>
      <c r="FYC53" s="66"/>
      <c r="FYD53" s="66"/>
      <c r="FYE53" s="66"/>
      <c r="FYF53" s="66"/>
      <c r="FYG53" s="66"/>
      <c r="FYH53" s="66"/>
      <c r="FYI53" s="66"/>
      <c r="FYJ53" s="66"/>
      <c r="FYK53" s="66"/>
      <c r="FYL53" s="66"/>
      <c r="FYM53" s="66"/>
      <c r="FYN53" s="66"/>
      <c r="FYO53" s="66"/>
      <c r="FYP53" s="66"/>
      <c r="FYQ53" s="66"/>
      <c r="FYR53" s="66"/>
      <c r="FYS53" s="66"/>
      <c r="FYT53" s="66"/>
      <c r="FYU53" s="66"/>
      <c r="FYV53" s="66"/>
      <c r="FYW53" s="66"/>
      <c r="FYX53" s="66"/>
      <c r="FYY53" s="66"/>
      <c r="FYZ53" s="66"/>
      <c r="FZA53" s="66"/>
      <c r="FZB53" s="66"/>
      <c r="FZC53" s="66"/>
      <c r="FZD53" s="66"/>
      <c r="FZE53" s="66"/>
      <c r="FZF53" s="66"/>
      <c r="FZG53" s="66"/>
      <c r="FZH53" s="66"/>
      <c r="FZI53" s="66"/>
      <c r="FZJ53" s="66"/>
      <c r="FZK53" s="66"/>
      <c r="FZL53" s="66"/>
      <c r="FZM53" s="66"/>
      <c r="FZN53" s="66"/>
      <c r="FZO53" s="66"/>
      <c r="FZP53" s="66"/>
      <c r="FZQ53" s="66"/>
      <c r="FZR53" s="66"/>
      <c r="FZS53" s="66"/>
      <c r="FZT53" s="66"/>
      <c r="FZU53" s="66"/>
      <c r="FZV53" s="66"/>
      <c r="FZW53" s="66"/>
      <c r="FZX53" s="66"/>
      <c r="FZY53" s="66"/>
      <c r="FZZ53" s="66"/>
      <c r="GAA53" s="66"/>
      <c r="GAB53" s="66"/>
      <c r="GAC53" s="66"/>
      <c r="GAD53" s="66"/>
      <c r="GAE53" s="66"/>
      <c r="GAF53" s="66"/>
      <c r="GAG53" s="66"/>
      <c r="GAH53" s="66"/>
      <c r="GAI53" s="66"/>
      <c r="GAJ53" s="66"/>
      <c r="GAK53" s="66"/>
      <c r="GAL53" s="66"/>
      <c r="GAM53" s="66"/>
      <c r="GAN53" s="66"/>
      <c r="GAO53" s="66"/>
      <c r="GAP53" s="66"/>
      <c r="GAQ53" s="66"/>
      <c r="GAR53" s="66"/>
      <c r="GAS53" s="66"/>
      <c r="GAT53" s="66"/>
      <c r="GAU53" s="66"/>
      <c r="GAV53" s="66"/>
      <c r="GAW53" s="66"/>
      <c r="GAX53" s="66"/>
      <c r="GAY53" s="66"/>
      <c r="GAZ53" s="66"/>
      <c r="GBA53" s="66"/>
      <c r="GBB53" s="66"/>
      <c r="GBC53" s="66"/>
      <c r="GBD53" s="66"/>
      <c r="GBE53" s="66"/>
      <c r="GBF53" s="66"/>
      <c r="GBG53" s="66"/>
      <c r="GBH53" s="66"/>
      <c r="GBI53" s="66"/>
      <c r="GBJ53" s="66"/>
      <c r="GBK53" s="66"/>
      <c r="GBL53" s="66"/>
      <c r="GBM53" s="66"/>
      <c r="GBN53" s="66"/>
      <c r="GBO53" s="66"/>
      <c r="GBP53" s="66"/>
      <c r="GBQ53" s="66"/>
      <c r="GBR53" s="66"/>
      <c r="GBS53" s="66"/>
      <c r="GBT53" s="66"/>
      <c r="GBU53" s="66"/>
      <c r="GBV53" s="66"/>
      <c r="GBW53" s="66"/>
      <c r="GBX53" s="66"/>
      <c r="GBY53" s="66"/>
      <c r="GBZ53" s="66"/>
      <c r="GCA53" s="66"/>
      <c r="GCB53" s="66"/>
      <c r="GCC53" s="66"/>
      <c r="GCD53" s="66"/>
      <c r="GCE53" s="66"/>
      <c r="GCF53" s="66"/>
      <c r="GCG53" s="66"/>
      <c r="GCH53" s="66"/>
      <c r="GCI53" s="66"/>
      <c r="GCJ53" s="66"/>
      <c r="GCK53" s="66"/>
      <c r="GCL53" s="66"/>
      <c r="GCM53" s="66"/>
      <c r="GCN53" s="66"/>
      <c r="GCO53" s="66"/>
      <c r="GCP53" s="66"/>
      <c r="GCQ53" s="66"/>
      <c r="GCR53" s="66"/>
      <c r="GCS53" s="66"/>
      <c r="GCT53" s="66"/>
      <c r="GCU53" s="66"/>
      <c r="GCV53" s="66"/>
      <c r="GCW53" s="66"/>
      <c r="GCX53" s="66"/>
      <c r="GCY53" s="66"/>
      <c r="GCZ53" s="66"/>
      <c r="GDA53" s="66"/>
      <c r="GDB53" s="66"/>
      <c r="GDC53" s="66"/>
      <c r="GDD53" s="66"/>
      <c r="GDE53" s="66"/>
      <c r="GDF53" s="66"/>
      <c r="GDG53" s="66"/>
      <c r="GDH53" s="66"/>
      <c r="GDI53" s="66"/>
      <c r="GDJ53" s="66"/>
      <c r="GDK53" s="66"/>
      <c r="GDL53" s="66"/>
      <c r="GDM53" s="66"/>
      <c r="GDN53" s="66"/>
      <c r="GDO53" s="66"/>
      <c r="GDP53" s="66"/>
      <c r="GDQ53" s="66"/>
      <c r="GDR53" s="66"/>
      <c r="GDS53" s="66"/>
      <c r="GDT53" s="66"/>
      <c r="GDU53" s="66"/>
      <c r="GDV53" s="66"/>
      <c r="GDW53" s="66"/>
      <c r="GDX53" s="66"/>
      <c r="GDY53" s="66"/>
      <c r="GDZ53" s="66"/>
      <c r="GEA53" s="66"/>
      <c r="GEB53" s="66"/>
      <c r="GEC53" s="66"/>
      <c r="GED53" s="66"/>
      <c r="GEE53" s="66"/>
      <c r="GEF53" s="66"/>
      <c r="GEG53" s="66"/>
      <c r="GEH53" s="66"/>
      <c r="GEI53" s="66"/>
      <c r="GEJ53" s="66"/>
      <c r="GEK53" s="66"/>
      <c r="GEL53" s="66"/>
      <c r="GEM53" s="66"/>
      <c r="GEN53" s="66"/>
      <c r="GEO53" s="66"/>
      <c r="GEP53" s="66"/>
      <c r="GEQ53" s="66"/>
      <c r="GER53" s="66"/>
      <c r="GES53" s="66"/>
      <c r="GET53" s="66"/>
      <c r="GEU53" s="66"/>
      <c r="GEV53" s="66"/>
      <c r="GEW53" s="66"/>
      <c r="GEX53" s="66"/>
      <c r="GEY53" s="66"/>
      <c r="GEZ53" s="66"/>
      <c r="GFA53" s="66"/>
      <c r="GFB53" s="66"/>
      <c r="GFC53" s="66"/>
      <c r="GFD53" s="66"/>
      <c r="GFE53" s="66"/>
      <c r="GFF53" s="66"/>
      <c r="GFG53" s="66"/>
      <c r="GFH53" s="66"/>
      <c r="GFI53" s="66"/>
      <c r="GFJ53" s="66"/>
      <c r="GFK53" s="66"/>
      <c r="GFL53" s="66"/>
      <c r="GFM53" s="66"/>
      <c r="GFN53" s="66"/>
      <c r="GFO53" s="66"/>
      <c r="GFP53" s="66"/>
      <c r="GFQ53" s="66"/>
      <c r="GFR53" s="66"/>
      <c r="GFS53" s="66"/>
      <c r="GFT53" s="66"/>
      <c r="GFU53" s="66"/>
      <c r="GFV53" s="66"/>
      <c r="GFW53" s="66"/>
      <c r="GFX53" s="66"/>
      <c r="GFY53" s="66"/>
      <c r="GFZ53" s="66"/>
      <c r="GGA53" s="66"/>
      <c r="GGB53" s="66"/>
      <c r="GGC53" s="66"/>
      <c r="GGD53" s="66"/>
      <c r="GGE53" s="66"/>
      <c r="GGF53" s="66"/>
      <c r="GGG53" s="66"/>
      <c r="GGH53" s="66"/>
      <c r="GGI53" s="66"/>
      <c r="GGJ53" s="66"/>
      <c r="GGK53" s="66"/>
      <c r="GGL53" s="66"/>
      <c r="GGM53" s="66"/>
      <c r="GGN53" s="66"/>
      <c r="GGO53" s="66"/>
      <c r="GGP53" s="66"/>
      <c r="GGQ53" s="66"/>
      <c r="GGR53" s="66"/>
      <c r="GGS53" s="66"/>
      <c r="GGT53" s="66"/>
      <c r="GGU53" s="66"/>
      <c r="GGV53" s="66"/>
      <c r="GGW53" s="66"/>
      <c r="GGX53" s="66"/>
      <c r="GGY53" s="66"/>
      <c r="GGZ53" s="66"/>
      <c r="GHA53" s="66"/>
      <c r="GHB53" s="66"/>
      <c r="GHC53" s="66"/>
      <c r="GHD53" s="66"/>
      <c r="GHE53" s="66"/>
      <c r="GHF53" s="66"/>
      <c r="GHG53" s="66"/>
      <c r="GHH53" s="66"/>
      <c r="GHI53" s="66"/>
      <c r="GHJ53" s="66"/>
      <c r="GHK53" s="66"/>
      <c r="GHL53" s="66"/>
      <c r="GHM53" s="66"/>
      <c r="GHN53" s="66"/>
      <c r="GHO53" s="66"/>
      <c r="GHP53" s="66"/>
      <c r="GHQ53" s="66"/>
      <c r="GHR53" s="66"/>
      <c r="GHS53" s="66"/>
      <c r="GHT53" s="66"/>
      <c r="GHU53" s="66"/>
      <c r="GHV53" s="66"/>
      <c r="GHW53" s="66"/>
      <c r="GHX53" s="66"/>
      <c r="GHY53" s="66"/>
      <c r="GHZ53" s="66"/>
      <c r="GIA53" s="66"/>
      <c r="GIB53" s="66"/>
      <c r="GIC53" s="66"/>
      <c r="GID53" s="66"/>
      <c r="GIE53" s="66"/>
      <c r="GIF53" s="66"/>
      <c r="GIG53" s="66"/>
      <c r="GIH53" s="66"/>
      <c r="GII53" s="66"/>
      <c r="GIJ53" s="66"/>
      <c r="GIK53" s="66"/>
      <c r="GIL53" s="66"/>
      <c r="GIM53" s="66"/>
      <c r="GIN53" s="66"/>
      <c r="GIO53" s="66"/>
      <c r="GIP53" s="66"/>
      <c r="GIQ53" s="66"/>
      <c r="GIR53" s="66"/>
      <c r="GIS53" s="66"/>
      <c r="GIT53" s="66"/>
      <c r="GIU53" s="66"/>
      <c r="GIV53" s="66"/>
      <c r="GIW53" s="66"/>
      <c r="GIX53" s="66"/>
      <c r="GIY53" s="66"/>
      <c r="GIZ53" s="66"/>
      <c r="GJA53" s="66"/>
      <c r="GJB53" s="66"/>
      <c r="GJC53" s="66"/>
      <c r="GJD53" s="66"/>
      <c r="GJE53" s="66"/>
      <c r="GJF53" s="66"/>
      <c r="GJG53" s="66"/>
      <c r="GJH53" s="66"/>
      <c r="GJI53" s="66"/>
      <c r="GJJ53" s="66"/>
      <c r="GJK53" s="66"/>
      <c r="GJL53" s="66"/>
      <c r="GJM53" s="66"/>
      <c r="GJN53" s="66"/>
      <c r="GJO53" s="66"/>
      <c r="GJP53" s="66"/>
      <c r="GJQ53" s="66"/>
      <c r="GJR53" s="66"/>
      <c r="GJS53" s="66"/>
      <c r="GJT53" s="66"/>
      <c r="GJU53" s="66"/>
      <c r="GJV53" s="66"/>
      <c r="GJW53" s="66"/>
      <c r="GJX53" s="66"/>
      <c r="GJY53" s="66"/>
      <c r="GJZ53" s="66"/>
      <c r="GKA53" s="66"/>
      <c r="GKB53" s="66"/>
      <c r="GKC53" s="66"/>
      <c r="GKD53" s="66"/>
      <c r="GKE53" s="66"/>
      <c r="GKF53" s="66"/>
      <c r="GKG53" s="66"/>
      <c r="GKH53" s="66"/>
      <c r="GKI53" s="66"/>
      <c r="GKJ53" s="66"/>
      <c r="GKK53" s="66"/>
      <c r="GKL53" s="66"/>
      <c r="GKM53" s="66"/>
      <c r="GKN53" s="66"/>
      <c r="GKO53" s="66"/>
      <c r="GKP53" s="66"/>
      <c r="GKQ53" s="66"/>
      <c r="GKR53" s="66"/>
      <c r="GKS53" s="66"/>
      <c r="GKT53" s="66"/>
      <c r="GKU53" s="66"/>
      <c r="GKV53" s="66"/>
      <c r="GKW53" s="66"/>
      <c r="GKX53" s="66"/>
      <c r="GKY53" s="66"/>
      <c r="GKZ53" s="66"/>
      <c r="GLA53" s="66"/>
      <c r="GLB53" s="66"/>
      <c r="GLC53" s="66"/>
      <c r="GLD53" s="66"/>
      <c r="GLE53" s="66"/>
      <c r="GLF53" s="66"/>
      <c r="GLG53" s="66"/>
      <c r="GLH53" s="66"/>
      <c r="GLI53" s="66"/>
      <c r="GLJ53" s="66"/>
      <c r="GLK53" s="66"/>
      <c r="GLL53" s="66"/>
      <c r="GLM53" s="66"/>
      <c r="GLN53" s="66"/>
      <c r="GLO53" s="66"/>
      <c r="GLP53" s="66"/>
      <c r="GLQ53" s="66"/>
      <c r="GLR53" s="66"/>
      <c r="GLS53" s="66"/>
      <c r="GLT53" s="66"/>
      <c r="GLU53" s="66"/>
      <c r="GLV53" s="66"/>
      <c r="GLW53" s="66"/>
      <c r="GLX53" s="66"/>
      <c r="GLY53" s="66"/>
      <c r="GLZ53" s="66"/>
      <c r="GMA53" s="66"/>
      <c r="GMB53" s="66"/>
      <c r="GMC53" s="66"/>
      <c r="GMD53" s="66"/>
      <c r="GME53" s="66"/>
      <c r="GMF53" s="66"/>
      <c r="GMG53" s="66"/>
      <c r="GMH53" s="66"/>
      <c r="GMI53" s="66"/>
      <c r="GMJ53" s="66"/>
      <c r="GMK53" s="66"/>
      <c r="GML53" s="66"/>
      <c r="GMM53" s="66"/>
      <c r="GMN53" s="66"/>
      <c r="GMO53" s="66"/>
      <c r="GMP53" s="66"/>
      <c r="GMQ53" s="66"/>
      <c r="GMR53" s="66"/>
      <c r="GMS53" s="66"/>
      <c r="GMT53" s="66"/>
      <c r="GMU53" s="66"/>
      <c r="GMV53" s="66"/>
      <c r="GMW53" s="66"/>
      <c r="GMX53" s="66"/>
      <c r="GMY53" s="66"/>
      <c r="GMZ53" s="66"/>
      <c r="GNA53" s="66"/>
      <c r="GNB53" s="66"/>
      <c r="GNC53" s="66"/>
      <c r="GND53" s="66"/>
      <c r="GNE53" s="66"/>
      <c r="GNF53" s="66"/>
      <c r="GNG53" s="66"/>
      <c r="GNH53" s="66"/>
      <c r="GNI53" s="66"/>
      <c r="GNJ53" s="66"/>
      <c r="GNK53" s="66"/>
      <c r="GNL53" s="66"/>
      <c r="GNM53" s="66"/>
      <c r="GNN53" s="66"/>
      <c r="GNO53" s="66"/>
      <c r="GNP53" s="66"/>
      <c r="GNQ53" s="66"/>
      <c r="GNR53" s="66"/>
      <c r="GNS53" s="66"/>
      <c r="GNT53" s="66"/>
      <c r="GNU53" s="66"/>
      <c r="GNV53" s="66"/>
      <c r="GNW53" s="66"/>
      <c r="GNX53" s="66"/>
      <c r="GNY53" s="66"/>
      <c r="GNZ53" s="66"/>
      <c r="GOA53" s="66"/>
      <c r="GOB53" s="66"/>
      <c r="GOC53" s="66"/>
      <c r="GOD53" s="66"/>
      <c r="GOE53" s="66"/>
      <c r="GOF53" s="66"/>
      <c r="GOG53" s="66"/>
      <c r="GOH53" s="66"/>
      <c r="GOI53" s="66"/>
      <c r="GOJ53" s="66"/>
      <c r="GOK53" s="66"/>
      <c r="GOL53" s="66"/>
      <c r="GOM53" s="66"/>
      <c r="GON53" s="66"/>
      <c r="GOO53" s="66"/>
      <c r="GOP53" s="66"/>
      <c r="GOQ53" s="66"/>
      <c r="GOR53" s="66"/>
      <c r="GOS53" s="66"/>
      <c r="GOT53" s="66"/>
      <c r="GOU53" s="66"/>
      <c r="GOV53" s="66"/>
      <c r="GOW53" s="66"/>
      <c r="GOX53" s="66"/>
      <c r="GOY53" s="66"/>
      <c r="GOZ53" s="66"/>
      <c r="GPA53" s="66"/>
      <c r="GPB53" s="66"/>
      <c r="GPC53" s="66"/>
      <c r="GPD53" s="66"/>
      <c r="GPE53" s="66"/>
      <c r="GPF53" s="66"/>
      <c r="GPG53" s="66"/>
      <c r="GPH53" s="66"/>
      <c r="GPI53" s="66"/>
      <c r="GPJ53" s="66"/>
      <c r="GPK53" s="66"/>
      <c r="GPL53" s="66"/>
      <c r="GPM53" s="66"/>
      <c r="GPN53" s="66"/>
      <c r="GPO53" s="66"/>
      <c r="GPP53" s="66"/>
      <c r="GPQ53" s="66"/>
      <c r="GPR53" s="66"/>
      <c r="GPS53" s="66"/>
      <c r="GPT53" s="66"/>
      <c r="GPU53" s="66"/>
      <c r="GPV53" s="66"/>
      <c r="GPW53" s="66"/>
      <c r="GPX53" s="66"/>
      <c r="GPY53" s="66"/>
      <c r="GPZ53" s="66"/>
      <c r="GQA53" s="66"/>
      <c r="GQB53" s="66"/>
      <c r="GQC53" s="66"/>
      <c r="GQD53" s="66"/>
      <c r="GQE53" s="66"/>
      <c r="GQF53" s="66"/>
      <c r="GQG53" s="66"/>
      <c r="GQH53" s="66"/>
      <c r="GQI53" s="66"/>
      <c r="GQJ53" s="66"/>
      <c r="GQK53" s="66"/>
      <c r="GQL53" s="66"/>
      <c r="GQM53" s="66"/>
      <c r="GQN53" s="66"/>
      <c r="GQO53" s="66"/>
      <c r="GQP53" s="66"/>
      <c r="GQQ53" s="66"/>
      <c r="GQR53" s="66"/>
      <c r="GQS53" s="66"/>
      <c r="GQT53" s="66"/>
      <c r="GQU53" s="66"/>
      <c r="GQV53" s="66"/>
      <c r="GQW53" s="66"/>
      <c r="GQX53" s="66"/>
      <c r="GQY53" s="66"/>
      <c r="GQZ53" s="66"/>
      <c r="GRA53" s="66"/>
      <c r="GRB53" s="66"/>
      <c r="GRC53" s="66"/>
      <c r="GRD53" s="66"/>
      <c r="GRE53" s="66"/>
      <c r="GRF53" s="66"/>
      <c r="GRG53" s="66"/>
      <c r="GRH53" s="66"/>
      <c r="GRI53" s="66"/>
      <c r="GRJ53" s="66"/>
      <c r="GRK53" s="66"/>
      <c r="GRL53" s="66"/>
      <c r="GRM53" s="66"/>
      <c r="GRN53" s="66"/>
      <c r="GRO53" s="66"/>
      <c r="GRP53" s="66"/>
      <c r="GRQ53" s="66"/>
      <c r="GRR53" s="66"/>
      <c r="GRS53" s="66"/>
      <c r="GRT53" s="66"/>
      <c r="GRU53" s="66"/>
      <c r="GRV53" s="66"/>
      <c r="GRW53" s="66"/>
      <c r="GRX53" s="66"/>
      <c r="GRY53" s="66"/>
      <c r="GRZ53" s="66"/>
      <c r="GSA53" s="66"/>
      <c r="GSB53" s="66"/>
      <c r="GSC53" s="66"/>
      <c r="GSD53" s="66"/>
      <c r="GSE53" s="66"/>
      <c r="GSF53" s="66"/>
      <c r="GSG53" s="66"/>
      <c r="GSH53" s="66"/>
      <c r="GSI53" s="66"/>
      <c r="GSJ53" s="66"/>
      <c r="GSK53" s="66"/>
      <c r="GSL53" s="66"/>
      <c r="GSM53" s="66"/>
      <c r="GSN53" s="66"/>
      <c r="GSO53" s="66"/>
      <c r="GSP53" s="66"/>
      <c r="GSQ53" s="66"/>
      <c r="GSR53" s="66"/>
      <c r="GSS53" s="66"/>
      <c r="GST53" s="66"/>
      <c r="GSU53" s="66"/>
      <c r="GSV53" s="66"/>
      <c r="GSW53" s="66"/>
      <c r="GSX53" s="66"/>
      <c r="GSY53" s="66"/>
      <c r="GSZ53" s="66"/>
      <c r="GTA53" s="66"/>
      <c r="GTB53" s="66"/>
      <c r="GTC53" s="66"/>
      <c r="GTD53" s="66"/>
      <c r="GTE53" s="66"/>
      <c r="GTF53" s="66"/>
      <c r="GTG53" s="66"/>
      <c r="GTH53" s="66"/>
      <c r="GTI53" s="66"/>
      <c r="GTJ53" s="66"/>
      <c r="GTK53" s="66"/>
      <c r="GTL53" s="66"/>
      <c r="GTM53" s="66"/>
      <c r="GTN53" s="66"/>
      <c r="GTO53" s="66"/>
      <c r="GTP53" s="66"/>
      <c r="GTQ53" s="66"/>
      <c r="GTR53" s="66"/>
      <c r="GTS53" s="66"/>
      <c r="GTT53" s="66"/>
      <c r="GTU53" s="66"/>
      <c r="GTV53" s="66"/>
      <c r="GTW53" s="66"/>
      <c r="GTX53" s="66"/>
      <c r="GTY53" s="66"/>
      <c r="GTZ53" s="66"/>
      <c r="GUA53" s="66"/>
      <c r="GUB53" s="66"/>
      <c r="GUC53" s="66"/>
      <c r="GUD53" s="66"/>
      <c r="GUE53" s="66"/>
      <c r="GUF53" s="66"/>
      <c r="GUG53" s="66"/>
      <c r="GUH53" s="66"/>
      <c r="GUI53" s="66"/>
      <c r="GUJ53" s="66"/>
      <c r="GUK53" s="66"/>
      <c r="GUL53" s="66"/>
      <c r="GUM53" s="66"/>
      <c r="GUN53" s="66"/>
      <c r="GUO53" s="66"/>
      <c r="GUP53" s="66"/>
      <c r="GUQ53" s="66"/>
      <c r="GUR53" s="66"/>
      <c r="GUS53" s="66"/>
      <c r="GUT53" s="66"/>
      <c r="GUU53" s="66"/>
      <c r="GUV53" s="66"/>
      <c r="GUW53" s="66"/>
      <c r="GUX53" s="66"/>
      <c r="GUY53" s="66"/>
      <c r="GUZ53" s="66"/>
      <c r="GVA53" s="66"/>
      <c r="GVB53" s="66"/>
      <c r="GVC53" s="66"/>
      <c r="GVD53" s="66"/>
      <c r="GVE53" s="66"/>
      <c r="GVF53" s="66"/>
      <c r="GVG53" s="66"/>
      <c r="GVH53" s="66"/>
      <c r="GVI53" s="66"/>
      <c r="GVJ53" s="66"/>
      <c r="GVK53" s="66"/>
      <c r="GVL53" s="66"/>
      <c r="GVM53" s="66"/>
      <c r="GVN53" s="66"/>
      <c r="GVO53" s="66"/>
      <c r="GVP53" s="66"/>
      <c r="GVQ53" s="66"/>
      <c r="GVR53" s="66"/>
      <c r="GVS53" s="66"/>
      <c r="GVT53" s="66"/>
      <c r="GVU53" s="66"/>
      <c r="GVV53" s="66"/>
      <c r="GVW53" s="66"/>
      <c r="GVX53" s="66"/>
      <c r="GVY53" s="66"/>
      <c r="GVZ53" s="66"/>
      <c r="GWA53" s="66"/>
      <c r="GWB53" s="66"/>
      <c r="GWC53" s="66"/>
      <c r="GWD53" s="66"/>
      <c r="GWE53" s="66"/>
      <c r="GWF53" s="66"/>
      <c r="GWG53" s="66"/>
      <c r="GWH53" s="66"/>
      <c r="GWI53" s="66"/>
      <c r="GWJ53" s="66"/>
      <c r="GWK53" s="66"/>
      <c r="GWL53" s="66"/>
      <c r="GWM53" s="66"/>
      <c r="GWN53" s="66"/>
      <c r="GWO53" s="66"/>
      <c r="GWP53" s="66"/>
      <c r="GWQ53" s="66"/>
      <c r="GWR53" s="66"/>
      <c r="GWS53" s="66"/>
      <c r="GWT53" s="66"/>
      <c r="GWU53" s="66"/>
      <c r="GWV53" s="66"/>
      <c r="GWW53" s="66"/>
      <c r="GWX53" s="66"/>
      <c r="GWY53" s="66"/>
      <c r="GWZ53" s="66"/>
      <c r="GXA53" s="66"/>
      <c r="GXB53" s="66"/>
      <c r="GXC53" s="66"/>
      <c r="GXD53" s="66"/>
      <c r="GXE53" s="66"/>
      <c r="GXF53" s="66"/>
      <c r="GXG53" s="66"/>
      <c r="GXH53" s="66"/>
      <c r="GXI53" s="66"/>
      <c r="GXJ53" s="66"/>
      <c r="GXK53" s="66"/>
      <c r="GXL53" s="66"/>
      <c r="GXM53" s="66"/>
      <c r="GXN53" s="66"/>
      <c r="GXO53" s="66"/>
      <c r="GXP53" s="66"/>
      <c r="GXQ53" s="66"/>
      <c r="GXR53" s="66"/>
      <c r="GXS53" s="66"/>
      <c r="GXT53" s="66"/>
      <c r="GXU53" s="66"/>
      <c r="GXV53" s="66"/>
      <c r="GXW53" s="66"/>
      <c r="GXX53" s="66"/>
      <c r="GXY53" s="66"/>
      <c r="GXZ53" s="66"/>
      <c r="GYA53" s="66"/>
      <c r="GYB53" s="66"/>
      <c r="GYC53" s="66"/>
      <c r="GYD53" s="66"/>
      <c r="GYE53" s="66"/>
      <c r="GYF53" s="66"/>
      <c r="GYG53" s="66"/>
      <c r="GYH53" s="66"/>
      <c r="GYI53" s="66"/>
      <c r="GYJ53" s="66"/>
      <c r="GYK53" s="66"/>
      <c r="GYL53" s="66"/>
      <c r="GYM53" s="66"/>
      <c r="GYN53" s="66"/>
      <c r="GYO53" s="66"/>
      <c r="GYP53" s="66"/>
      <c r="GYQ53" s="66"/>
      <c r="GYR53" s="66"/>
      <c r="GYS53" s="66"/>
      <c r="GYT53" s="66"/>
      <c r="GYU53" s="66"/>
      <c r="GYV53" s="66"/>
      <c r="GYW53" s="66"/>
      <c r="GYX53" s="66"/>
      <c r="GYY53" s="66"/>
      <c r="GYZ53" s="66"/>
      <c r="GZA53" s="66"/>
      <c r="GZB53" s="66"/>
      <c r="GZC53" s="66"/>
      <c r="GZD53" s="66"/>
      <c r="GZE53" s="66"/>
      <c r="GZF53" s="66"/>
      <c r="GZG53" s="66"/>
      <c r="GZH53" s="66"/>
      <c r="GZI53" s="66"/>
      <c r="GZJ53" s="66"/>
      <c r="GZK53" s="66"/>
      <c r="GZL53" s="66"/>
      <c r="GZM53" s="66"/>
      <c r="GZN53" s="66"/>
      <c r="GZO53" s="66"/>
      <c r="GZP53" s="66"/>
      <c r="GZQ53" s="66"/>
      <c r="GZR53" s="66"/>
      <c r="GZS53" s="66"/>
      <c r="GZT53" s="66"/>
      <c r="GZU53" s="66"/>
      <c r="GZV53" s="66"/>
      <c r="GZW53" s="66"/>
      <c r="GZX53" s="66"/>
      <c r="GZY53" s="66"/>
      <c r="GZZ53" s="66"/>
      <c r="HAA53" s="66"/>
      <c r="HAB53" s="66"/>
      <c r="HAC53" s="66"/>
      <c r="HAD53" s="66"/>
      <c r="HAE53" s="66"/>
      <c r="HAF53" s="66"/>
      <c r="HAG53" s="66"/>
      <c r="HAH53" s="66"/>
      <c r="HAI53" s="66"/>
      <c r="HAJ53" s="66"/>
      <c r="HAK53" s="66"/>
      <c r="HAL53" s="66"/>
      <c r="HAM53" s="66"/>
      <c r="HAN53" s="66"/>
      <c r="HAO53" s="66"/>
      <c r="HAP53" s="66"/>
      <c r="HAQ53" s="66"/>
      <c r="HAR53" s="66"/>
      <c r="HAS53" s="66"/>
      <c r="HAT53" s="66"/>
      <c r="HAU53" s="66"/>
      <c r="HAV53" s="66"/>
      <c r="HAW53" s="66"/>
      <c r="HAX53" s="66"/>
      <c r="HAY53" s="66"/>
      <c r="HAZ53" s="66"/>
      <c r="HBA53" s="66"/>
      <c r="HBB53" s="66"/>
      <c r="HBC53" s="66"/>
      <c r="HBD53" s="66"/>
      <c r="HBE53" s="66"/>
      <c r="HBF53" s="66"/>
      <c r="HBG53" s="66"/>
      <c r="HBH53" s="66"/>
      <c r="HBI53" s="66"/>
      <c r="HBJ53" s="66"/>
      <c r="HBK53" s="66"/>
      <c r="HBL53" s="66"/>
      <c r="HBM53" s="66"/>
      <c r="HBN53" s="66"/>
      <c r="HBO53" s="66"/>
      <c r="HBP53" s="66"/>
      <c r="HBQ53" s="66"/>
      <c r="HBR53" s="66"/>
      <c r="HBS53" s="66"/>
      <c r="HBT53" s="66"/>
      <c r="HBU53" s="66"/>
      <c r="HBV53" s="66"/>
      <c r="HBW53" s="66"/>
      <c r="HBX53" s="66"/>
      <c r="HBY53" s="66"/>
      <c r="HBZ53" s="66"/>
      <c r="HCA53" s="66"/>
      <c r="HCB53" s="66"/>
      <c r="HCC53" s="66"/>
      <c r="HCD53" s="66"/>
      <c r="HCE53" s="66"/>
      <c r="HCF53" s="66"/>
      <c r="HCG53" s="66"/>
      <c r="HCH53" s="66"/>
      <c r="HCI53" s="66"/>
      <c r="HCJ53" s="66"/>
      <c r="HCK53" s="66"/>
      <c r="HCL53" s="66"/>
      <c r="HCM53" s="66"/>
      <c r="HCN53" s="66"/>
      <c r="HCO53" s="66"/>
      <c r="HCP53" s="66"/>
      <c r="HCQ53" s="66"/>
      <c r="HCR53" s="66"/>
      <c r="HCS53" s="66"/>
      <c r="HCT53" s="66"/>
      <c r="HCU53" s="66"/>
      <c r="HCV53" s="66"/>
      <c r="HCW53" s="66"/>
      <c r="HCX53" s="66"/>
      <c r="HCY53" s="66"/>
      <c r="HCZ53" s="66"/>
      <c r="HDA53" s="66"/>
      <c r="HDB53" s="66"/>
      <c r="HDC53" s="66"/>
      <c r="HDD53" s="66"/>
      <c r="HDE53" s="66"/>
      <c r="HDF53" s="66"/>
      <c r="HDG53" s="66"/>
      <c r="HDH53" s="66"/>
      <c r="HDI53" s="66"/>
      <c r="HDJ53" s="66"/>
      <c r="HDK53" s="66"/>
      <c r="HDL53" s="66"/>
      <c r="HDM53" s="66"/>
      <c r="HDN53" s="66"/>
      <c r="HDO53" s="66"/>
      <c r="HDP53" s="66"/>
      <c r="HDQ53" s="66"/>
      <c r="HDR53" s="66"/>
      <c r="HDS53" s="66"/>
      <c r="HDT53" s="66"/>
      <c r="HDU53" s="66"/>
      <c r="HDV53" s="66"/>
      <c r="HDW53" s="66"/>
      <c r="HDX53" s="66"/>
      <c r="HDY53" s="66"/>
      <c r="HDZ53" s="66"/>
      <c r="HEA53" s="66"/>
      <c r="HEB53" s="66"/>
      <c r="HEC53" s="66"/>
      <c r="HED53" s="66"/>
      <c r="HEE53" s="66"/>
      <c r="HEF53" s="66"/>
      <c r="HEG53" s="66"/>
      <c r="HEH53" s="66"/>
      <c r="HEI53" s="66"/>
      <c r="HEJ53" s="66"/>
      <c r="HEK53" s="66"/>
      <c r="HEL53" s="66"/>
      <c r="HEM53" s="66"/>
      <c r="HEN53" s="66"/>
      <c r="HEO53" s="66"/>
      <c r="HEP53" s="66"/>
      <c r="HEQ53" s="66"/>
      <c r="HER53" s="66"/>
      <c r="HES53" s="66"/>
      <c r="HET53" s="66"/>
      <c r="HEU53" s="66"/>
      <c r="HEV53" s="66"/>
      <c r="HEW53" s="66"/>
      <c r="HEX53" s="66"/>
      <c r="HEY53" s="66"/>
      <c r="HEZ53" s="66"/>
      <c r="HFA53" s="66"/>
      <c r="HFB53" s="66"/>
      <c r="HFC53" s="66"/>
      <c r="HFD53" s="66"/>
      <c r="HFE53" s="66"/>
      <c r="HFF53" s="66"/>
      <c r="HFG53" s="66"/>
      <c r="HFH53" s="66"/>
      <c r="HFI53" s="66"/>
      <c r="HFJ53" s="66"/>
      <c r="HFK53" s="66"/>
      <c r="HFL53" s="66"/>
      <c r="HFM53" s="66"/>
      <c r="HFN53" s="66"/>
      <c r="HFO53" s="66"/>
      <c r="HFP53" s="66"/>
      <c r="HFQ53" s="66"/>
      <c r="HFR53" s="66"/>
      <c r="HFS53" s="66"/>
      <c r="HFT53" s="66"/>
      <c r="HFU53" s="66"/>
      <c r="HFV53" s="66"/>
      <c r="HFW53" s="66"/>
      <c r="HFX53" s="66"/>
      <c r="HFY53" s="66"/>
      <c r="HFZ53" s="66"/>
      <c r="HGA53" s="66"/>
      <c r="HGB53" s="66"/>
      <c r="HGC53" s="66"/>
      <c r="HGD53" s="66"/>
      <c r="HGE53" s="66"/>
      <c r="HGF53" s="66"/>
      <c r="HGG53" s="66"/>
      <c r="HGH53" s="66"/>
      <c r="HGI53" s="66"/>
      <c r="HGJ53" s="66"/>
      <c r="HGK53" s="66"/>
      <c r="HGL53" s="66"/>
      <c r="HGM53" s="66"/>
      <c r="HGN53" s="66"/>
      <c r="HGO53" s="66"/>
      <c r="HGP53" s="66"/>
      <c r="HGQ53" s="66"/>
      <c r="HGR53" s="66"/>
      <c r="HGS53" s="66"/>
      <c r="HGT53" s="66"/>
      <c r="HGU53" s="66"/>
      <c r="HGV53" s="66"/>
      <c r="HGW53" s="66"/>
      <c r="HGX53" s="66"/>
      <c r="HGY53" s="66"/>
      <c r="HGZ53" s="66"/>
      <c r="HHA53" s="66"/>
      <c r="HHB53" s="66"/>
      <c r="HHC53" s="66"/>
      <c r="HHD53" s="66"/>
      <c r="HHE53" s="66"/>
      <c r="HHF53" s="66"/>
      <c r="HHG53" s="66"/>
      <c r="HHH53" s="66"/>
      <c r="HHI53" s="66"/>
      <c r="HHJ53" s="66"/>
      <c r="HHK53" s="66"/>
      <c r="HHL53" s="66"/>
      <c r="HHM53" s="66"/>
      <c r="HHN53" s="66"/>
      <c r="HHO53" s="66"/>
      <c r="HHP53" s="66"/>
      <c r="HHQ53" s="66"/>
      <c r="HHR53" s="66"/>
      <c r="HHS53" s="66"/>
      <c r="HHT53" s="66"/>
      <c r="HHU53" s="66"/>
      <c r="HHV53" s="66"/>
      <c r="HHW53" s="66"/>
      <c r="HHX53" s="66"/>
      <c r="HHY53" s="66"/>
      <c r="HHZ53" s="66"/>
      <c r="HIA53" s="66"/>
      <c r="HIB53" s="66"/>
      <c r="HIC53" s="66"/>
      <c r="HID53" s="66"/>
      <c r="HIE53" s="66"/>
      <c r="HIF53" s="66"/>
      <c r="HIG53" s="66"/>
      <c r="HIH53" s="66"/>
      <c r="HII53" s="66"/>
      <c r="HIJ53" s="66"/>
      <c r="HIK53" s="66"/>
      <c r="HIL53" s="66"/>
      <c r="HIM53" s="66"/>
      <c r="HIN53" s="66"/>
      <c r="HIO53" s="66"/>
      <c r="HIP53" s="66"/>
      <c r="HIQ53" s="66"/>
      <c r="HIR53" s="66"/>
      <c r="HIS53" s="66"/>
      <c r="HIT53" s="66"/>
      <c r="HIU53" s="66"/>
      <c r="HIV53" s="66"/>
      <c r="HIW53" s="66"/>
      <c r="HIX53" s="66"/>
      <c r="HIY53" s="66"/>
      <c r="HIZ53" s="66"/>
      <c r="HJA53" s="66"/>
      <c r="HJB53" s="66"/>
      <c r="HJC53" s="66"/>
      <c r="HJD53" s="66"/>
      <c r="HJE53" s="66"/>
      <c r="HJF53" s="66"/>
      <c r="HJG53" s="66"/>
      <c r="HJH53" s="66"/>
      <c r="HJI53" s="66"/>
      <c r="HJJ53" s="66"/>
      <c r="HJK53" s="66"/>
      <c r="HJL53" s="66"/>
      <c r="HJM53" s="66"/>
      <c r="HJN53" s="66"/>
      <c r="HJO53" s="66"/>
      <c r="HJP53" s="66"/>
      <c r="HJQ53" s="66"/>
      <c r="HJR53" s="66"/>
      <c r="HJS53" s="66"/>
      <c r="HJT53" s="66"/>
      <c r="HJU53" s="66"/>
      <c r="HJV53" s="66"/>
      <c r="HJW53" s="66"/>
      <c r="HJX53" s="66"/>
      <c r="HJY53" s="66"/>
      <c r="HJZ53" s="66"/>
      <c r="HKA53" s="66"/>
      <c r="HKB53" s="66"/>
      <c r="HKC53" s="66"/>
      <c r="HKD53" s="66"/>
      <c r="HKE53" s="66"/>
      <c r="HKF53" s="66"/>
      <c r="HKG53" s="66"/>
      <c r="HKH53" s="66"/>
      <c r="HKI53" s="66"/>
      <c r="HKJ53" s="66"/>
      <c r="HKK53" s="66"/>
      <c r="HKL53" s="66"/>
      <c r="HKM53" s="66"/>
      <c r="HKN53" s="66"/>
      <c r="HKO53" s="66"/>
      <c r="HKP53" s="66"/>
      <c r="HKQ53" s="66"/>
      <c r="HKR53" s="66"/>
      <c r="HKS53" s="66"/>
      <c r="HKT53" s="66"/>
      <c r="HKU53" s="66"/>
      <c r="HKV53" s="66"/>
      <c r="HKW53" s="66"/>
      <c r="HKX53" s="66"/>
      <c r="HKY53" s="66"/>
      <c r="HKZ53" s="66"/>
      <c r="HLA53" s="66"/>
      <c r="HLB53" s="66"/>
      <c r="HLC53" s="66"/>
      <c r="HLD53" s="66"/>
      <c r="HLE53" s="66"/>
      <c r="HLF53" s="66"/>
      <c r="HLG53" s="66"/>
      <c r="HLH53" s="66"/>
      <c r="HLI53" s="66"/>
      <c r="HLJ53" s="66"/>
      <c r="HLK53" s="66"/>
      <c r="HLL53" s="66"/>
      <c r="HLM53" s="66"/>
      <c r="HLN53" s="66"/>
      <c r="HLO53" s="66"/>
      <c r="HLP53" s="66"/>
      <c r="HLQ53" s="66"/>
      <c r="HLR53" s="66"/>
      <c r="HLS53" s="66"/>
      <c r="HLT53" s="66"/>
      <c r="HLU53" s="66"/>
      <c r="HLV53" s="66"/>
      <c r="HLW53" s="66"/>
      <c r="HLX53" s="66"/>
      <c r="HLY53" s="66"/>
      <c r="HLZ53" s="66"/>
      <c r="HMA53" s="66"/>
      <c r="HMB53" s="66"/>
      <c r="HMC53" s="66"/>
      <c r="HMD53" s="66"/>
      <c r="HME53" s="66"/>
      <c r="HMF53" s="66"/>
      <c r="HMG53" s="66"/>
      <c r="HMH53" s="66"/>
      <c r="HMI53" s="66"/>
      <c r="HMJ53" s="66"/>
      <c r="HMK53" s="66"/>
      <c r="HML53" s="66"/>
      <c r="HMM53" s="66"/>
      <c r="HMN53" s="66"/>
      <c r="HMO53" s="66"/>
      <c r="HMP53" s="66"/>
      <c r="HMQ53" s="66"/>
      <c r="HMR53" s="66"/>
      <c r="HMS53" s="66"/>
      <c r="HMT53" s="66"/>
      <c r="HMU53" s="66"/>
      <c r="HMV53" s="66"/>
      <c r="HMW53" s="66"/>
      <c r="HMX53" s="66"/>
      <c r="HMY53" s="66"/>
      <c r="HMZ53" s="66"/>
      <c r="HNA53" s="66"/>
      <c r="HNB53" s="66"/>
      <c r="HNC53" s="66"/>
      <c r="HND53" s="66"/>
      <c r="HNE53" s="66"/>
      <c r="HNF53" s="66"/>
      <c r="HNG53" s="66"/>
      <c r="HNH53" s="66"/>
      <c r="HNI53" s="66"/>
      <c r="HNJ53" s="66"/>
      <c r="HNK53" s="66"/>
      <c r="HNL53" s="66"/>
      <c r="HNM53" s="66"/>
      <c r="HNN53" s="66"/>
      <c r="HNO53" s="66"/>
      <c r="HNP53" s="66"/>
      <c r="HNQ53" s="66"/>
      <c r="HNR53" s="66"/>
      <c r="HNS53" s="66"/>
      <c r="HNT53" s="66"/>
      <c r="HNU53" s="66"/>
      <c r="HNV53" s="66"/>
      <c r="HNW53" s="66"/>
      <c r="HNX53" s="66"/>
      <c r="HNY53" s="66"/>
      <c r="HNZ53" s="66"/>
      <c r="HOA53" s="66"/>
      <c r="HOB53" s="66"/>
      <c r="HOC53" s="66"/>
      <c r="HOD53" s="66"/>
      <c r="HOE53" s="66"/>
      <c r="HOF53" s="66"/>
      <c r="HOG53" s="66"/>
      <c r="HOH53" s="66"/>
      <c r="HOI53" s="66"/>
      <c r="HOJ53" s="66"/>
      <c r="HOK53" s="66"/>
      <c r="HOL53" s="66"/>
      <c r="HOM53" s="66"/>
      <c r="HON53" s="66"/>
      <c r="HOO53" s="66"/>
      <c r="HOP53" s="66"/>
      <c r="HOQ53" s="66"/>
      <c r="HOR53" s="66"/>
      <c r="HOS53" s="66"/>
      <c r="HOT53" s="66"/>
      <c r="HOU53" s="66"/>
      <c r="HOV53" s="66"/>
      <c r="HOW53" s="66"/>
      <c r="HOX53" s="66"/>
      <c r="HOY53" s="66"/>
      <c r="HOZ53" s="66"/>
      <c r="HPA53" s="66"/>
      <c r="HPB53" s="66"/>
      <c r="HPC53" s="66"/>
      <c r="HPD53" s="66"/>
      <c r="HPE53" s="66"/>
      <c r="HPF53" s="66"/>
      <c r="HPG53" s="66"/>
      <c r="HPH53" s="66"/>
      <c r="HPI53" s="66"/>
      <c r="HPJ53" s="66"/>
      <c r="HPK53" s="66"/>
      <c r="HPL53" s="66"/>
      <c r="HPM53" s="66"/>
      <c r="HPN53" s="66"/>
      <c r="HPO53" s="66"/>
      <c r="HPP53" s="66"/>
      <c r="HPQ53" s="66"/>
      <c r="HPR53" s="66"/>
      <c r="HPS53" s="66"/>
      <c r="HPT53" s="66"/>
      <c r="HPU53" s="66"/>
      <c r="HPV53" s="66"/>
      <c r="HPW53" s="66"/>
      <c r="HPX53" s="66"/>
      <c r="HPY53" s="66"/>
      <c r="HPZ53" s="66"/>
      <c r="HQA53" s="66"/>
      <c r="HQB53" s="66"/>
      <c r="HQC53" s="66"/>
      <c r="HQD53" s="66"/>
      <c r="HQE53" s="66"/>
      <c r="HQF53" s="66"/>
      <c r="HQG53" s="66"/>
      <c r="HQH53" s="66"/>
      <c r="HQI53" s="66"/>
      <c r="HQJ53" s="66"/>
      <c r="HQK53" s="66"/>
      <c r="HQL53" s="66"/>
      <c r="HQM53" s="66"/>
      <c r="HQN53" s="66"/>
      <c r="HQO53" s="66"/>
      <c r="HQP53" s="66"/>
      <c r="HQQ53" s="66"/>
      <c r="HQR53" s="66"/>
      <c r="HQS53" s="66"/>
      <c r="HQT53" s="66"/>
      <c r="HQU53" s="66"/>
      <c r="HQV53" s="66"/>
      <c r="HQW53" s="66"/>
      <c r="HQX53" s="66"/>
      <c r="HQY53" s="66"/>
      <c r="HQZ53" s="66"/>
      <c r="HRA53" s="66"/>
      <c r="HRB53" s="66"/>
      <c r="HRC53" s="66"/>
      <c r="HRD53" s="66"/>
      <c r="HRE53" s="66"/>
      <c r="HRF53" s="66"/>
      <c r="HRG53" s="66"/>
      <c r="HRH53" s="66"/>
      <c r="HRI53" s="66"/>
      <c r="HRJ53" s="66"/>
      <c r="HRK53" s="66"/>
      <c r="HRL53" s="66"/>
      <c r="HRM53" s="66"/>
      <c r="HRN53" s="66"/>
      <c r="HRO53" s="66"/>
      <c r="HRP53" s="66"/>
      <c r="HRQ53" s="66"/>
      <c r="HRR53" s="66"/>
      <c r="HRS53" s="66"/>
      <c r="HRT53" s="66"/>
      <c r="HRU53" s="66"/>
      <c r="HRV53" s="66"/>
      <c r="HRW53" s="66"/>
      <c r="HRX53" s="66"/>
      <c r="HRY53" s="66"/>
      <c r="HRZ53" s="66"/>
      <c r="HSA53" s="66"/>
      <c r="HSB53" s="66"/>
      <c r="HSC53" s="66"/>
      <c r="HSD53" s="66"/>
      <c r="HSE53" s="66"/>
      <c r="HSF53" s="66"/>
      <c r="HSG53" s="66"/>
      <c r="HSH53" s="66"/>
      <c r="HSI53" s="66"/>
      <c r="HSJ53" s="66"/>
      <c r="HSK53" s="66"/>
      <c r="HSL53" s="66"/>
      <c r="HSM53" s="66"/>
      <c r="HSN53" s="66"/>
      <c r="HSO53" s="66"/>
      <c r="HSP53" s="66"/>
      <c r="HSQ53" s="66"/>
      <c r="HSR53" s="66"/>
      <c r="HSS53" s="66"/>
      <c r="HST53" s="66"/>
      <c r="HSU53" s="66"/>
      <c r="HSV53" s="66"/>
      <c r="HSW53" s="66"/>
      <c r="HSX53" s="66"/>
      <c r="HSY53" s="66"/>
      <c r="HSZ53" s="66"/>
      <c r="HTA53" s="66"/>
      <c r="HTB53" s="66"/>
      <c r="HTC53" s="66"/>
      <c r="HTD53" s="66"/>
      <c r="HTE53" s="66"/>
      <c r="HTF53" s="66"/>
      <c r="HTG53" s="66"/>
      <c r="HTH53" s="66"/>
      <c r="HTI53" s="66"/>
      <c r="HTJ53" s="66"/>
      <c r="HTK53" s="66"/>
      <c r="HTL53" s="66"/>
      <c r="HTM53" s="66"/>
      <c r="HTN53" s="66"/>
      <c r="HTO53" s="66"/>
      <c r="HTP53" s="66"/>
      <c r="HTQ53" s="66"/>
      <c r="HTR53" s="66"/>
      <c r="HTS53" s="66"/>
      <c r="HTT53" s="66"/>
      <c r="HTU53" s="66"/>
      <c r="HTV53" s="66"/>
      <c r="HTW53" s="66"/>
      <c r="HTX53" s="66"/>
      <c r="HTY53" s="66"/>
      <c r="HTZ53" s="66"/>
      <c r="HUA53" s="66"/>
      <c r="HUB53" s="66"/>
      <c r="HUC53" s="66"/>
      <c r="HUD53" s="66"/>
      <c r="HUE53" s="66"/>
      <c r="HUF53" s="66"/>
      <c r="HUG53" s="66"/>
      <c r="HUH53" s="66"/>
      <c r="HUI53" s="66"/>
      <c r="HUJ53" s="66"/>
      <c r="HUK53" s="66"/>
      <c r="HUL53" s="66"/>
      <c r="HUM53" s="66"/>
      <c r="HUN53" s="66"/>
      <c r="HUO53" s="66"/>
      <c r="HUP53" s="66"/>
      <c r="HUQ53" s="66"/>
      <c r="HUR53" s="66"/>
      <c r="HUS53" s="66"/>
      <c r="HUT53" s="66"/>
      <c r="HUU53" s="66"/>
      <c r="HUV53" s="66"/>
      <c r="HUW53" s="66"/>
      <c r="HUX53" s="66"/>
      <c r="HUY53" s="66"/>
      <c r="HUZ53" s="66"/>
      <c r="HVA53" s="66"/>
      <c r="HVB53" s="66"/>
      <c r="HVC53" s="66"/>
      <c r="HVD53" s="66"/>
      <c r="HVE53" s="66"/>
      <c r="HVF53" s="66"/>
      <c r="HVG53" s="66"/>
      <c r="HVH53" s="66"/>
      <c r="HVI53" s="66"/>
      <c r="HVJ53" s="66"/>
      <c r="HVK53" s="66"/>
      <c r="HVL53" s="66"/>
      <c r="HVM53" s="66"/>
      <c r="HVN53" s="66"/>
      <c r="HVO53" s="66"/>
      <c r="HVP53" s="66"/>
      <c r="HVQ53" s="66"/>
      <c r="HVR53" s="66"/>
      <c r="HVS53" s="66"/>
      <c r="HVT53" s="66"/>
      <c r="HVU53" s="66"/>
      <c r="HVV53" s="66"/>
      <c r="HVW53" s="66"/>
      <c r="HVX53" s="66"/>
      <c r="HVY53" s="66"/>
      <c r="HVZ53" s="66"/>
      <c r="HWA53" s="66"/>
      <c r="HWB53" s="66"/>
      <c r="HWC53" s="66"/>
      <c r="HWD53" s="66"/>
      <c r="HWE53" s="66"/>
      <c r="HWF53" s="66"/>
      <c r="HWG53" s="66"/>
      <c r="HWH53" s="66"/>
      <c r="HWI53" s="66"/>
      <c r="HWJ53" s="66"/>
      <c r="HWK53" s="66"/>
      <c r="HWL53" s="66"/>
      <c r="HWM53" s="66"/>
      <c r="HWN53" s="66"/>
      <c r="HWO53" s="66"/>
      <c r="HWP53" s="66"/>
      <c r="HWQ53" s="66"/>
      <c r="HWR53" s="66"/>
      <c r="HWS53" s="66"/>
      <c r="HWT53" s="66"/>
      <c r="HWU53" s="66"/>
      <c r="HWV53" s="66"/>
      <c r="HWW53" s="66"/>
      <c r="HWX53" s="66"/>
      <c r="HWY53" s="66"/>
      <c r="HWZ53" s="66"/>
      <c r="HXA53" s="66"/>
      <c r="HXB53" s="66"/>
      <c r="HXC53" s="66"/>
      <c r="HXD53" s="66"/>
      <c r="HXE53" s="66"/>
      <c r="HXF53" s="66"/>
      <c r="HXG53" s="66"/>
      <c r="HXH53" s="66"/>
      <c r="HXI53" s="66"/>
      <c r="HXJ53" s="66"/>
      <c r="HXK53" s="66"/>
      <c r="HXL53" s="66"/>
      <c r="HXM53" s="66"/>
      <c r="HXN53" s="66"/>
      <c r="HXO53" s="66"/>
      <c r="HXP53" s="66"/>
      <c r="HXQ53" s="66"/>
      <c r="HXR53" s="66"/>
      <c r="HXS53" s="66"/>
      <c r="HXT53" s="66"/>
      <c r="HXU53" s="66"/>
      <c r="HXV53" s="66"/>
      <c r="HXW53" s="66"/>
      <c r="HXX53" s="66"/>
      <c r="HXY53" s="66"/>
      <c r="HXZ53" s="66"/>
      <c r="HYA53" s="66"/>
      <c r="HYB53" s="66"/>
      <c r="HYC53" s="66"/>
      <c r="HYD53" s="66"/>
      <c r="HYE53" s="66"/>
      <c r="HYF53" s="66"/>
      <c r="HYG53" s="66"/>
      <c r="HYH53" s="66"/>
      <c r="HYI53" s="66"/>
      <c r="HYJ53" s="66"/>
      <c r="HYK53" s="66"/>
      <c r="HYL53" s="66"/>
      <c r="HYM53" s="66"/>
      <c r="HYN53" s="66"/>
      <c r="HYO53" s="66"/>
      <c r="HYP53" s="66"/>
      <c r="HYQ53" s="66"/>
      <c r="HYR53" s="66"/>
      <c r="HYS53" s="66"/>
      <c r="HYT53" s="66"/>
      <c r="HYU53" s="66"/>
      <c r="HYV53" s="66"/>
      <c r="HYW53" s="66"/>
      <c r="HYX53" s="66"/>
      <c r="HYY53" s="66"/>
      <c r="HYZ53" s="66"/>
      <c r="HZA53" s="66"/>
      <c r="HZB53" s="66"/>
      <c r="HZC53" s="66"/>
      <c r="HZD53" s="66"/>
      <c r="HZE53" s="66"/>
      <c r="HZF53" s="66"/>
      <c r="HZG53" s="66"/>
      <c r="HZH53" s="66"/>
      <c r="HZI53" s="66"/>
      <c r="HZJ53" s="66"/>
      <c r="HZK53" s="66"/>
      <c r="HZL53" s="66"/>
      <c r="HZM53" s="66"/>
      <c r="HZN53" s="66"/>
      <c r="HZO53" s="66"/>
      <c r="HZP53" s="66"/>
      <c r="HZQ53" s="66"/>
      <c r="HZR53" s="66"/>
      <c r="HZS53" s="66"/>
      <c r="HZT53" s="66"/>
      <c r="HZU53" s="66"/>
      <c r="HZV53" s="66"/>
      <c r="HZW53" s="66"/>
      <c r="HZX53" s="66"/>
      <c r="HZY53" s="66"/>
      <c r="HZZ53" s="66"/>
      <c r="IAA53" s="66"/>
      <c r="IAB53" s="66"/>
      <c r="IAC53" s="66"/>
      <c r="IAD53" s="66"/>
      <c r="IAE53" s="66"/>
      <c r="IAF53" s="66"/>
      <c r="IAG53" s="66"/>
      <c r="IAH53" s="66"/>
      <c r="IAI53" s="66"/>
      <c r="IAJ53" s="66"/>
      <c r="IAK53" s="66"/>
      <c r="IAL53" s="66"/>
      <c r="IAM53" s="66"/>
      <c r="IAN53" s="66"/>
      <c r="IAO53" s="66"/>
      <c r="IAP53" s="66"/>
      <c r="IAQ53" s="66"/>
      <c r="IAR53" s="66"/>
      <c r="IAS53" s="66"/>
      <c r="IAT53" s="66"/>
      <c r="IAU53" s="66"/>
      <c r="IAV53" s="66"/>
      <c r="IAW53" s="66"/>
      <c r="IAX53" s="66"/>
      <c r="IAY53" s="66"/>
      <c r="IAZ53" s="66"/>
      <c r="IBA53" s="66"/>
      <c r="IBB53" s="66"/>
      <c r="IBC53" s="66"/>
      <c r="IBD53" s="66"/>
      <c r="IBE53" s="66"/>
      <c r="IBF53" s="66"/>
      <c r="IBG53" s="66"/>
      <c r="IBH53" s="66"/>
      <c r="IBI53" s="66"/>
      <c r="IBJ53" s="66"/>
      <c r="IBK53" s="66"/>
      <c r="IBL53" s="66"/>
      <c r="IBM53" s="66"/>
      <c r="IBN53" s="66"/>
      <c r="IBO53" s="66"/>
      <c r="IBP53" s="66"/>
      <c r="IBQ53" s="66"/>
      <c r="IBR53" s="66"/>
      <c r="IBS53" s="66"/>
      <c r="IBT53" s="66"/>
      <c r="IBU53" s="66"/>
      <c r="IBV53" s="66"/>
      <c r="IBW53" s="66"/>
      <c r="IBX53" s="66"/>
      <c r="IBY53" s="66"/>
      <c r="IBZ53" s="66"/>
      <c r="ICA53" s="66"/>
      <c r="ICB53" s="66"/>
      <c r="ICC53" s="66"/>
      <c r="ICD53" s="66"/>
      <c r="ICE53" s="66"/>
      <c r="ICF53" s="66"/>
      <c r="ICG53" s="66"/>
      <c r="ICH53" s="66"/>
      <c r="ICI53" s="66"/>
      <c r="ICJ53" s="66"/>
      <c r="ICK53" s="66"/>
      <c r="ICL53" s="66"/>
      <c r="ICM53" s="66"/>
      <c r="ICN53" s="66"/>
      <c r="ICO53" s="66"/>
      <c r="ICP53" s="66"/>
      <c r="ICQ53" s="66"/>
      <c r="ICR53" s="66"/>
      <c r="ICS53" s="66"/>
      <c r="ICT53" s="66"/>
      <c r="ICU53" s="66"/>
      <c r="ICV53" s="66"/>
      <c r="ICW53" s="66"/>
      <c r="ICX53" s="66"/>
      <c r="ICY53" s="66"/>
      <c r="ICZ53" s="66"/>
      <c r="IDA53" s="66"/>
      <c r="IDB53" s="66"/>
      <c r="IDC53" s="66"/>
      <c r="IDD53" s="66"/>
      <c r="IDE53" s="66"/>
      <c r="IDF53" s="66"/>
      <c r="IDG53" s="66"/>
      <c r="IDH53" s="66"/>
      <c r="IDI53" s="66"/>
      <c r="IDJ53" s="66"/>
      <c r="IDK53" s="66"/>
      <c r="IDL53" s="66"/>
      <c r="IDM53" s="66"/>
      <c r="IDN53" s="66"/>
      <c r="IDO53" s="66"/>
      <c r="IDP53" s="66"/>
      <c r="IDQ53" s="66"/>
      <c r="IDR53" s="66"/>
      <c r="IDS53" s="66"/>
      <c r="IDT53" s="66"/>
      <c r="IDU53" s="66"/>
      <c r="IDV53" s="66"/>
      <c r="IDW53" s="66"/>
      <c r="IDX53" s="66"/>
      <c r="IDY53" s="66"/>
      <c r="IDZ53" s="66"/>
      <c r="IEA53" s="66"/>
      <c r="IEB53" s="66"/>
      <c r="IEC53" s="66"/>
      <c r="IED53" s="66"/>
      <c r="IEE53" s="66"/>
      <c r="IEF53" s="66"/>
      <c r="IEG53" s="66"/>
      <c r="IEH53" s="66"/>
      <c r="IEI53" s="66"/>
      <c r="IEJ53" s="66"/>
      <c r="IEK53" s="66"/>
      <c r="IEL53" s="66"/>
      <c r="IEM53" s="66"/>
      <c r="IEN53" s="66"/>
      <c r="IEO53" s="66"/>
      <c r="IEP53" s="66"/>
      <c r="IEQ53" s="66"/>
      <c r="IER53" s="66"/>
      <c r="IES53" s="66"/>
      <c r="IET53" s="66"/>
      <c r="IEU53" s="66"/>
      <c r="IEV53" s="66"/>
      <c r="IEW53" s="66"/>
      <c r="IEX53" s="66"/>
      <c r="IEY53" s="66"/>
      <c r="IEZ53" s="66"/>
      <c r="IFA53" s="66"/>
      <c r="IFB53" s="66"/>
      <c r="IFC53" s="66"/>
      <c r="IFD53" s="66"/>
      <c r="IFE53" s="66"/>
      <c r="IFF53" s="66"/>
      <c r="IFG53" s="66"/>
      <c r="IFH53" s="66"/>
      <c r="IFI53" s="66"/>
      <c r="IFJ53" s="66"/>
      <c r="IFK53" s="66"/>
      <c r="IFL53" s="66"/>
      <c r="IFM53" s="66"/>
      <c r="IFN53" s="66"/>
      <c r="IFO53" s="66"/>
      <c r="IFP53" s="66"/>
      <c r="IFQ53" s="66"/>
      <c r="IFR53" s="66"/>
      <c r="IFS53" s="66"/>
      <c r="IFT53" s="66"/>
      <c r="IFU53" s="66"/>
      <c r="IFV53" s="66"/>
      <c r="IFW53" s="66"/>
      <c r="IFX53" s="66"/>
      <c r="IFY53" s="66"/>
      <c r="IFZ53" s="66"/>
      <c r="IGA53" s="66"/>
      <c r="IGB53" s="66"/>
      <c r="IGC53" s="66"/>
      <c r="IGD53" s="66"/>
      <c r="IGE53" s="66"/>
      <c r="IGF53" s="66"/>
      <c r="IGG53" s="66"/>
      <c r="IGH53" s="66"/>
      <c r="IGI53" s="66"/>
      <c r="IGJ53" s="66"/>
      <c r="IGK53" s="66"/>
      <c r="IGL53" s="66"/>
      <c r="IGM53" s="66"/>
      <c r="IGN53" s="66"/>
      <c r="IGO53" s="66"/>
      <c r="IGP53" s="66"/>
      <c r="IGQ53" s="66"/>
      <c r="IGR53" s="66"/>
      <c r="IGS53" s="66"/>
      <c r="IGT53" s="66"/>
      <c r="IGU53" s="66"/>
      <c r="IGV53" s="66"/>
      <c r="IGW53" s="66"/>
      <c r="IGX53" s="66"/>
      <c r="IGY53" s="66"/>
      <c r="IGZ53" s="66"/>
      <c r="IHA53" s="66"/>
      <c r="IHB53" s="66"/>
      <c r="IHC53" s="66"/>
      <c r="IHD53" s="66"/>
      <c r="IHE53" s="66"/>
      <c r="IHF53" s="66"/>
      <c r="IHG53" s="66"/>
      <c r="IHH53" s="66"/>
      <c r="IHI53" s="66"/>
      <c r="IHJ53" s="66"/>
      <c r="IHK53" s="66"/>
      <c r="IHL53" s="66"/>
      <c r="IHM53" s="66"/>
      <c r="IHN53" s="66"/>
      <c r="IHO53" s="66"/>
      <c r="IHP53" s="66"/>
      <c r="IHQ53" s="66"/>
      <c r="IHR53" s="66"/>
      <c r="IHS53" s="66"/>
      <c r="IHT53" s="66"/>
      <c r="IHU53" s="66"/>
      <c r="IHV53" s="66"/>
      <c r="IHW53" s="66"/>
      <c r="IHX53" s="66"/>
      <c r="IHY53" s="66"/>
      <c r="IHZ53" s="66"/>
      <c r="IIA53" s="66"/>
      <c r="IIB53" s="66"/>
      <c r="IIC53" s="66"/>
      <c r="IID53" s="66"/>
      <c r="IIE53" s="66"/>
      <c r="IIF53" s="66"/>
      <c r="IIG53" s="66"/>
      <c r="IIH53" s="66"/>
      <c r="III53" s="66"/>
      <c r="IIJ53" s="66"/>
      <c r="IIK53" s="66"/>
      <c r="IIL53" s="66"/>
      <c r="IIM53" s="66"/>
      <c r="IIN53" s="66"/>
      <c r="IIO53" s="66"/>
      <c r="IIP53" s="66"/>
      <c r="IIQ53" s="66"/>
      <c r="IIR53" s="66"/>
      <c r="IIS53" s="66"/>
      <c r="IIT53" s="66"/>
      <c r="IIU53" s="66"/>
      <c r="IIV53" s="66"/>
      <c r="IIW53" s="66"/>
      <c r="IIX53" s="66"/>
      <c r="IIY53" s="66"/>
      <c r="IIZ53" s="66"/>
      <c r="IJA53" s="66"/>
      <c r="IJB53" s="66"/>
      <c r="IJC53" s="66"/>
      <c r="IJD53" s="66"/>
      <c r="IJE53" s="66"/>
      <c r="IJF53" s="66"/>
      <c r="IJG53" s="66"/>
      <c r="IJH53" s="66"/>
      <c r="IJI53" s="66"/>
      <c r="IJJ53" s="66"/>
      <c r="IJK53" s="66"/>
      <c r="IJL53" s="66"/>
      <c r="IJM53" s="66"/>
      <c r="IJN53" s="66"/>
      <c r="IJO53" s="66"/>
      <c r="IJP53" s="66"/>
      <c r="IJQ53" s="66"/>
      <c r="IJR53" s="66"/>
      <c r="IJS53" s="66"/>
      <c r="IJT53" s="66"/>
      <c r="IJU53" s="66"/>
      <c r="IJV53" s="66"/>
      <c r="IJW53" s="66"/>
      <c r="IJX53" s="66"/>
      <c r="IJY53" s="66"/>
      <c r="IJZ53" s="66"/>
      <c r="IKA53" s="66"/>
      <c r="IKB53" s="66"/>
      <c r="IKC53" s="66"/>
      <c r="IKD53" s="66"/>
      <c r="IKE53" s="66"/>
      <c r="IKF53" s="66"/>
      <c r="IKG53" s="66"/>
      <c r="IKH53" s="66"/>
      <c r="IKI53" s="66"/>
      <c r="IKJ53" s="66"/>
      <c r="IKK53" s="66"/>
      <c r="IKL53" s="66"/>
      <c r="IKM53" s="66"/>
      <c r="IKN53" s="66"/>
      <c r="IKO53" s="66"/>
      <c r="IKP53" s="66"/>
      <c r="IKQ53" s="66"/>
      <c r="IKR53" s="66"/>
      <c r="IKS53" s="66"/>
      <c r="IKT53" s="66"/>
      <c r="IKU53" s="66"/>
      <c r="IKV53" s="66"/>
      <c r="IKW53" s="66"/>
      <c r="IKX53" s="66"/>
      <c r="IKY53" s="66"/>
      <c r="IKZ53" s="66"/>
      <c r="ILA53" s="66"/>
      <c r="ILB53" s="66"/>
      <c r="ILC53" s="66"/>
      <c r="ILD53" s="66"/>
      <c r="ILE53" s="66"/>
      <c r="ILF53" s="66"/>
      <c r="ILG53" s="66"/>
      <c r="ILH53" s="66"/>
      <c r="ILI53" s="66"/>
      <c r="ILJ53" s="66"/>
      <c r="ILK53" s="66"/>
      <c r="ILL53" s="66"/>
      <c r="ILM53" s="66"/>
      <c r="ILN53" s="66"/>
      <c r="ILO53" s="66"/>
      <c r="ILP53" s="66"/>
      <c r="ILQ53" s="66"/>
      <c r="ILR53" s="66"/>
      <c r="ILS53" s="66"/>
      <c r="ILT53" s="66"/>
      <c r="ILU53" s="66"/>
      <c r="ILV53" s="66"/>
      <c r="ILW53" s="66"/>
      <c r="ILX53" s="66"/>
      <c r="ILY53" s="66"/>
      <c r="ILZ53" s="66"/>
      <c r="IMA53" s="66"/>
      <c r="IMB53" s="66"/>
      <c r="IMC53" s="66"/>
      <c r="IMD53" s="66"/>
      <c r="IME53" s="66"/>
      <c r="IMF53" s="66"/>
      <c r="IMG53" s="66"/>
      <c r="IMH53" s="66"/>
      <c r="IMI53" s="66"/>
      <c r="IMJ53" s="66"/>
      <c r="IMK53" s="66"/>
      <c r="IML53" s="66"/>
      <c r="IMM53" s="66"/>
      <c r="IMN53" s="66"/>
      <c r="IMO53" s="66"/>
      <c r="IMP53" s="66"/>
      <c r="IMQ53" s="66"/>
      <c r="IMR53" s="66"/>
      <c r="IMS53" s="66"/>
      <c r="IMT53" s="66"/>
      <c r="IMU53" s="66"/>
      <c r="IMV53" s="66"/>
      <c r="IMW53" s="66"/>
      <c r="IMX53" s="66"/>
      <c r="IMY53" s="66"/>
      <c r="IMZ53" s="66"/>
      <c r="INA53" s="66"/>
      <c r="INB53" s="66"/>
      <c r="INC53" s="66"/>
      <c r="IND53" s="66"/>
      <c r="INE53" s="66"/>
      <c r="INF53" s="66"/>
      <c r="ING53" s="66"/>
      <c r="INH53" s="66"/>
      <c r="INI53" s="66"/>
      <c r="INJ53" s="66"/>
      <c r="INK53" s="66"/>
      <c r="INL53" s="66"/>
      <c r="INM53" s="66"/>
      <c r="INN53" s="66"/>
      <c r="INO53" s="66"/>
      <c r="INP53" s="66"/>
      <c r="INQ53" s="66"/>
      <c r="INR53" s="66"/>
      <c r="INS53" s="66"/>
      <c r="INT53" s="66"/>
      <c r="INU53" s="66"/>
      <c r="INV53" s="66"/>
      <c r="INW53" s="66"/>
      <c r="INX53" s="66"/>
      <c r="INY53" s="66"/>
      <c r="INZ53" s="66"/>
      <c r="IOA53" s="66"/>
      <c r="IOB53" s="66"/>
      <c r="IOC53" s="66"/>
      <c r="IOD53" s="66"/>
      <c r="IOE53" s="66"/>
      <c r="IOF53" s="66"/>
      <c r="IOG53" s="66"/>
      <c r="IOH53" s="66"/>
      <c r="IOI53" s="66"/>
      <c r="IOJ53" s="66"/>
      <c r="IOK53" s="66"/>
      <c r="IOL53" s="66"/>
      <c r="IOM53" s="66"/>
      <c r="ION53" s="66"/>
      <c r="IOO53" s="66"/>
      <c r="IOP53" s="66"/>
      <c r="IOQ53" s="66"/>
      <c r="IOR53" s="66"/>
      <c r="IOS53" s="66"/>
      <c r="IOT53" s="66"/>
      <c r="IOU53" s="66"/>
      <c r="IOV53" s="66"/>
      <c r="IOW53" s="66"/>
      <c r="IOX53" s="66"/>
      <c r="IOY53" s="66"/>
      <c r="IOZ53" s="66"/>
      <c r="IPA53" s="66"/>
      <c r="IPB53" s="66"/>
      <c r="IPC53" s="66"/>
      <c r="IPD53" s="66"/>
      <c r="IPE53" s="66"/>
      <c r="IPF53" s="66"/>
      <c r="IPG53" s="66"/>
      <c r="IPH53" s="66"/>
      <c r="IPI53" s="66"/>
      <c r="IPJ53" s="66"/>
      <c r="IPK53" s="66"/>
      <c r="IPL53" s="66"/>
      <c r="IPM53" s="66"/>
      <c r="IPN53" s="66"/>
      <c r="IPO53" s="66"/>
      <c r="IPP53" s="66"/>
      <c r="IPQ53" s="66"/>
      <c r="IPR53" s="66"/>
      <c r="IPS53" s="66"/>
      <c r="IPT53" s="66"/>
      <c r="IPU53" s="66"/>
      <c r="IPV53" s="66"/>
      <c r="IPW53" s="66"/>
      <c r="IPX53" s="66"/>
      <c r="IPY53" s="66"/>
      <c r="IPZ53" s="66"/>
      <c r="IQA53" s="66"/>
      <c r="IQB53" s="66"/>
      <c r="IQC53" s="66"/>
      <c r="IQD53" s="66"/>
      <c r="IQE53" s="66"/>
      <c r="IQF53" s="66"/>
      <c r="IQG53" s="66"/>
      <c r="IQH53" s="66"/>
      <c r="IQI53" s="66"/>
      <c r="IQJ53" s="66"/>
      <c r="IQK53" s="66"/>
      <c r="IQL53" s="66"/>
      <c r="IQM53" s="66"/>
      <c r="IQN53" s="66"/>
      <c r="IQO53" s="66"/>
      <c r="IQP53" s="66"/>
      <c r="IQQ53" s="66"/>
      <c r="IQR53" s="66"/>
      <c r="IQS53" s="66"/>
      <c r="IQT53" s="66"/>
      <c r="IQU53" s="66"/>
      <c r="IQV53" s="66"/>
      <c r="IQW53" s="66"/>
      <c r="IQX53" s="66"/>
      <c r="IQY53" s="66"/>
      <c r="IQZ53" s="66"/>
      <c r="IRA53" s="66"/>
      <c r="IRB53" s="66"/>
      <c r="IRC53" s="66"/>
      <c r="IRD53" s="66"/>
      <c r="IRE53" s="66"/>
      <c r="IRF53" s="66"/>
      <c r="IRG53" s="66"/>
      <c r="IRH53" s="66"/>
      <c r="IRI53" s="66"/>
      <c r="IRJ53" s="66"/>
      <c r="IRK53" s="66"/>
      <c r="IRL53" s="66"/>
      <c r="IRM53" s="66"/>
      <c r="IRN53" s="66"/>
      <c r="IRO53" s="66"/>
      <c r="IRP53" s="66"/>
      <c r="IRQ53" s="66"/>
      <c r="IRR53" s="66"/>
      <c r="IRS53" s="66"/>
      <c r="IRT53" s="66"/>
      <c r="IRU53" s="66"/>
      <c r="IRV53" s="66"/>
      <c r="IRW53" s="66"/>
      <c r="IRX53" s="66"/>
      <c r="IRY53" s="66"/>
      <c r="IRZ53" s="66"/>
      <c r="ISA53" s="66"/>
      <c r="ISB53" s="66"/>
      <c r="ISC53" s="66"/>
      <c r="ISD53" s="66"/>
      <c r="ISE53" s="66"/>
      <c r="ISF53" s="66"/>
      <c r="ISG53" s="66"/>
      <c r="ISH53" s="66"/>
      <c r="ISI53" s="66"/>
      <c r="ISJ53" s="66"/>
      <c r="ISK53" s="66"/>
      <c r="ISL53" s="66"/>
      <c r="ISM53" s="66"/>
      <c r="ISN53" s="66"/>
      <c r="ISO53" s="66"/>
      <c r="ISP53" s="66"/>
      <c r="ISQ53" s="66"/>
      <c r="ISR53" s="66"/>
      <c r="ISS53" s="66"/>
      <c r="IST53" s="66"/>
      <c r="ISU53" s="66"/>
      <c r="ISV53" s="66"/>
      <c r="ISW53" s="66"/>
      <c r="ISX53" s="66"/>
      <c r="ISY53" s="66"/>
      <c r="ISZ53" s="66"/>
      <c r="ITA53" s="66"/>
      <c r="ITB53" s="66"/>
      <c r="ITC53" s="66"/>
      <c r="ITD53" s="66"/>
      <c r="ITE53" s="66"/>
      <c r="ITF53" s="66"/>
      <c r="ITG53" s="66"/>
      <c r="ITH53" s="66"/>
      <c r="ITI53" s="66"/>
      <c r="ITJ53" s="66"/>
      <c r="ITK53" s="66"/>
      <c r="ITL53" s="66"/>
      <c r="ITM53" s="66"/>
      <c r="ITN53" s="66"/>
      <c r="ITO53" s="66"/>
      <c r="ITP53" s="66"/>
      <c r="ITQ53" s="66"/>
      <c r="ITR53" s="66"/>
      <c r="ITS53" s="66"/>
      <c r="ITT53" s="66"/>
      <c r="ITU53" s="66"/>
      <c r="ITV53" s="66"/>
      <c r="ITW53" s="66"/>
      <c r="ITX53" s="66"/>
      <c r="ITY53" s="66"/>
      <c r="ITZ53" s="66"/>
      <c r="IUA53" s="66"/>
      <c r="IUB53" s="66"/>
      <c r="IUC53" s="66"/>
      <c r="IUD53" s="66"/>
      <c r="IUE53" s="66"/>
      <c r="IUF53" s="66"/>
      <c r="IUG53" s="66"/>
      <c r="IUH53" s="66"/>
      <c r="IUI53" s="66"/>
      <c r="IUJ53" s="66"/>
      <c r="IUK53" s="66"/>
      <c r="IUL53" s="66"/>
      <c r="IUM53" s="66"/>
      <c r="IUN53" s="66"/>
      <c r="IUO53" s="66"/>
      <c r="IUP53" s="66"/>
      <c r="IUQ53" s="66"/>
      <c r="IUR53" s="66"/>
      <c r="IUS53" s="66"/>
      <c r="IUT53" s="66"/>
      <c r="IUU53" s="66"/>
      <c r="IUV53" s="66"/>
      <c r="IUW53" s="66"/>
      <c r="IUX53" s="66"/>
      <c r="IUY53" s="66"/>
      <c r="IUZ53" s="66"/>
      <c r="IVA53" s="66"/>
      <c r="IVB53" s="66"/>
      <c r="IVC53" s="66"/>
      <c r="IVD53" s="66"/>
      <c r="IVE53" s="66"/>
      <c r="IVF53" s="66"/>
      <c r="IVG53" s="66"/>
      <c r="IVH53" s="66"/>
      <c r="IVI53" s="66"/>
      <c r="IVJ53" s="66"/>
      <c r="IVK53" s="66"/>
      <c r="IVL53" s="66"/>
      <c r="IVM53" s="66"/>
      <c r="IVN53" s="66"/>
      <c r="IVO53" s="66"/>
      <c r="IVP53" s="66"/>
      <c r="IVQ53" s="66"/>
      <c r="IVR53" s="66"/>
      <c r="IVS53" s="66"/>
      <c r="IVT53" s="66"/>
      <c r="IVU53" s="66"/>
      <c r="IVV53" s="66"/>
      <c r="IVW53" s="66"/>
      <c r="IVX53" s="66"/>
      <c r="IVY53" s="66"/>
      <c r="IVZ53" s="66"/>
      <c r="IWA53" s="66"/>
      <c r="IWB53" s="66"/>
      <c r="IWC53" s="66"/>
      <c r="IWD53" s="66"/>
      <c r="IWE53" s="66"/>
      <c r="IWF53" s="66"/>
      <c r="IWG53" s="66"/>
      <c r="IWH53" s="66"/>
      <c r="IWI53" s="66"/>
      <c r="IWJ53" s="66"/>
      <c r="IWK53" s="66"/>
      <c r="IWL53" s="66"/>
      <c r="IWM53" s="66"/>
      <c r="IWN53" s="66"/>
      <c r="IWO53" s="66"/>
      <c r="IWP53" s="66"/>
      <c r="IWQ53" s="66"/>
      <c r="IWR53" s="66"/>
      <c r="IWS53" s="66"/>
      <c r="IWT53" s="66"/>
      <c r="IWU53" s="66"/>
      <c r="IWV53" s="66"/>
      <c r="IWW53" s="66"/>
      <c r="IWX53" s="66"/>
      <c r="IWY53" s="66"/>
      <c r="IWZ53" s="66"/>
      <c r="IXA53" s="66"/>
      <c r="IXB53" s="66"/>
      <c r="IXC53" s="66"/>
      <c r="IXD53" s="66"/>
      <c r="IXE53" s="66"/>
      <c r="IXF53" s="66"/>
      <c r="IXG53" s="66"/>
      <c r="IXH53" s="66"/>
      <c r="IXI53" s="66"/>
      <c r="IXJ53" s="66"/>
      <c r="IXK53" s="66"/>
      <c r="IXL53" s="66"/>
      <c r="IXM53" s="66"/>
      <c r="IXN53" s="66"/>
      <c r="IXO53" s="66"/>
      <c r="IXP53" s="66"/>
      <c r="IXQ53" s="66"/>
      <c r="IXR53" s="66"/>
      <c r="IXS53" s="66"/>
      <c r="IXT53" s="66"/>
      <c r="IXU53" s="66"/>
      <c r="IXV53" s="66"/>
      <c r="IXW53" s="66"/>
      <c r="IXX53" s="66"/>
      <c r="IXY53" s="66"/>
      <c r="IXZ53" s="66"/>
      <c r="IYA53" s="66"/>
      <c r="IYB53" s="66"/>
      <c r="IYC53" s="66"/>
      <c r="IYD53" s="66"/>
      <c r="IYE53" s="66"/>
      <c r="IYF53" s="66"/>
      <c r="IYG53" s="66"/>
      <c r="IYH53" s="66"/>
      <c r="IYI53" s="66"/>
      <c r="IYJ53" s="66"/>
      <c r="IYK53" s="66"/>
      <c r="IYL53" s="66"/>
      <c r="IYM53" s="66"/>
      <c r="IYN53" s="66"/>
      <c r="IYO53" s="66"/>
      <c r="IYP53" s="66"/>
      <c r="IYQ53" s="66"/>
      <c r="IYR53" s="66"/>
      <c r="IYS53" s="66"/>
      <c r="IYT53" s="66"/>
      <c r="IYU53" s="66"/>
      <c r="IYV53" s="66"/>
      <c r="IYW53" s="66"/>
      <c r="IYX53" s="66"/>
      <c r="IYY53" s="66"/>
      <c r="IYZ53" s="66"/>
      <c r="IZA53" s="66"/>
      <c r="IZB53" s="66"/>
      <c r="IZC53" s="66"/>
      <c r="IZD53" s="66"/>
      <c r="IZE53" s="66"/>
      <c r="IZF53" s="66"/>
      <c r="IZG53" s="66"/>
      <c r="IZH53" s="66"/>
      <c r="IZI53" s="66"/>
      <c r="IZJ53" s="66"/>
      <c r="IZK53" s="66"/>
      <c r="IZL53" s="66"/>
      <c r="IZM53" s="66"/>
      <c r="IZN53" s="66"/>
      <c r="IZO53" s="66"/>
      <c r="IZP53" s="66"/>
      <c r="IZQ53" s="66"/>
      <c r="IZR53" s="66"/>
      <c r="IZS53" s="66"/>
      <c r="IZT53" s="66"/>
      <c r="IZU53" s="66"/>
      <c r="IZV53" s="66"/>
      <c r="IZW53" s="66"/>
      <c r="IZX53" s="66"/>
      <c r="IZY53" s="66"/>
      <c r="IZZ53" s="66"/>
      <c r="JAA53" s="66"/>
      <c r="JAB53" s="66"/>
      <c r="JAC53" s="66"/>
      <c r="JAD53" s="66"/>
      <c r="JAE53" s="66"/>
      <c r="JAF53" s="66"/>
      <c r="JAG53" s="66"/>
      <c r="JAH53" s="66"/>
      <c r="JAI53" s="66"/>
      <c r="JAJ53" s="66"/>
      <c r="JAK53" s="66"/>
      <c r="JAL53" s="66"/>
      <c r="JAM53" s="66"/>
      <c r="JAN53" s="66"/>
      <c r="JAO53" s="66"/>
      <c r="JAP53" s="66"/>
      <c r="JAQ53" s="66"/>
      <c r="JAR53" s="66"/>
      <c r="JAS53" s="66"/>
      <c r="JAT53" s="66"/>
      <c r="JAU53" s="66"/>
      <c r="JAV53" s="66"/>
      <c r="JAW53" s="66"/>
      <c r="JAX53" s="66"/>
      <c r="JAY53" s="66"/>
      <c r="JAZ53" s="66"/>
      <c r="JBA53" s="66"/>
      <c r="JBB53" s="66"/>
      <c r="JBC53" s="66"/>
      <c r="JBD53" s="66"/>
      <c r="JBE53" s="66"/>
      <c r="JBF53" s="66"/>
      <c r="JBG53" s="66"/>
      <c r="JBH53" s="66"/>
      <c r="JBI53" s="66"/>
      <c r="JBJ53" s="66"/>
      <c r="JBK53" s="66"/>
      <c r="JBL53" s="66"/>
      <c r="JBM53" s="66"/>
      <c r="JBN53" s="66"/>
      <c r="JBO53" s="66"/>
      <c r="JBP53" s="66"/>
      <c r="JBQ53" s="66"/>
      <c r="JBR53" s="66"/>
      <c r="JBS53" s="66"/>
      <c r="JBT53" s="66"/>
      <c r="JBU53" s="66"/>
      <c r="JBV53" s="66"/>
      <c r="JBW53" s="66"/>
      <c r="JBX53" s="66"/>
      <c r="JBY53" s="66"/>
      <c r="JBZ53" s="66"/>
      <c r="JCA53" s="66"/>
      <c r="JCB53" s="66"/>
      <c r="JCC53" s="66"/>
      <c r="JCD53" s="66"/>
      <c r="JCE53" s="66"/>
      <c r="JCF53" s="66"/>
      <c r="JCG53" s="66"/>
      <c r="JCH53" s="66"/>
      <c r="JCI53" s="66"/>
      <c r="JCJ53" s="66"/>
      <c r="JCK53" s="66"/>
      <c r="JCL53" s="66"/>
      <c r="JCM53" s="66"/>
      <c r="JCN53" s="66"/>
      <c r="JCO53" s="66"/>
      <c r="JCP53" s="66"/>
      <c r="JCQ53" s="66"/>
      <c r="JCR53" s="66"/>
      <c r="JCS53" s="66"/>
      <c r="JCT53" s="66"/>
      <c r="JCU53" s="66"/>
      <c r="JCV53" s="66"/>
      <c r="JCW53" s="66"/>
      <c r="JCX53" s="66"/>
      <c r="JCY53" s="66"/>
      <c r="JCZ53" s="66"/>
      <c r="JDA53" s="66"/>
      <c r="JDB53" s="66"/>
      <c r="JDC53" s="66"/>
      <c r="JDD53" s="66"/>
      <c r="JDE53" s="66"/>
      <c r="JDF53" s="66"/>
      <c r="JDG53" s="66"/>
      <c r="JDH53" s="66"/>
      <c r="JDI53" s="66"/>
      <c r="JDJ53" s="66"/>
      <c r="JDK53" s="66"/>
      <c r="JDL53" s="66"/>
      <c r="JDM53" s="66"/>
      <c r="JDN53" s="66"/>
      <c r="JDO53" s="66"/>
      <c r="JDP53" s="66"/>
      <c r="JDQ53" s="66"/>
      <c r="JDR53" s="66"/>
      <c r="JDS53" s="66"/>
      <c r="JDT53" s="66"/>
      <c r="JDU53" s="66"/>
      <c r="JDV53" s="66"/>
      <c r="JDW53" s="66"/>
      <c r="JDX53" s="66"/>
      <c r="JDY53" s="66"/>
      <c r="JDZ53" s="66"/>
      <c r="JEA53" s="66"/>
      <c r="JEB53" s="66"/>
      <c r="JEC53" s="66"/>
      <c r="JED53" s="66"/>
      <c r="JEE53" s="66"/>
      <c r="JEF53" s="66"/>
      <c r="JEG53" s="66"/>
      <c r="JEH53" s="66"/>
      <c r="JEI53" s="66"/>
      <c r="JEJ53" s="66"/>
      <c r="JEK53" s="66"/>
      <c r="JEL53" s="66"/>
      <c r="JEM53" s="66"/>
      <c r="JEN53" s="66"/>
      <c r="JEO53" s="66"/>
      <c r="JEP53" s="66"/>
      <c r="JEQ53" s="66"/>
      <c r="JER53" s="66"/>
      <c r="JES53" s="66"/>
      <c r="JET53" s="66"/>
      <c r="JEU53" s="66"/>
      <c r="JEV53" s="66"/>
      <c r="JEW53" s="66"/>
      <c r="JEX53" s="66"/>
      <c r="JEY53" s="66"/>
      <c r="JEZ53" s="66"/>
      <c r="JFA53" s="66"/>
      <c r="JFB53" s="66"/>
      <c r="JFC53" s="66"/>
      <c r="JFD53" s="66"/>
      <c r="JFE53" s="66"/>
      <c r="JFF53" s="66"/>
      <c r="JFG53" s="66"/>
      <c r="JFH53" s="66"/>
      <c r="JFI53" s="66"/>
      <c r="JFJ53" s="66"/>
      <c r="JFK53" s="66"/>
      <c r="JFL53" s="66"/>
      <c r="JFM53" s="66"/>
      <c r="JFN53" s="66"/>
      <c r="JFO53" s="66"/>
      <c r="JFP53" s="66"/>
      <c r="JFQ53" s="66"/>
      <c r="JFR53" s="66"/>
      <c r="JFS53" s="66"/>
      <c r="JFT53" s="66"/>
      <c r="JFU53" s="66"/>
      <c r="JFV53" s="66"/>
      <c r="JFW53" s="66"/>
      <c r="JFX53" s="66"/>
      <c r="JFY53" s="66"/>
      <c r="JFZ53" s="66"/>
      <c r="JGA53" s="66"/>
      <c r="JGB53" s="66"/>
      <c r="JGC53" s="66"/>
      <c r="JGD53" s="66"/>
      <c r="JGE53" s="66"/>
      <c r="JGF53" s="66"/>
      <c r="JGG53" s="66"/>
      <c r="JGH53" s="66"/>
      <c r="JGI53" s="66"/>
      <c r="JGJ53" s="66"/>
      <c r="JGK53" s="66"/>
      <c r="JGL53" s="66"/>
      <c r="JGM53" s="66"/>
      <c r="JGN53" s="66"/>
      <c r="JGO53" s="66"/>
      <c r="JGP53" s="66"/>
      <c r="JGQ53" s="66"/>
      <c r="JGR53" s="66"/>
      <c r="JGS53" s="66"/>
      <c r="JGT53" s="66"/>
      <c r="JGU53" s="66"/>
      <c r="JGV53" s="66"/>
      <c r="JGW53" s="66"/>
      <c r="JGX53" s="66"/>
      <c r="JGY53" s="66"/>
      <c r="JGZ53" s="66"/>
      <c r="JHA53" s="66"/>
      <c r="JHB53" s="66"/>
      <c r="JHC53" s="66"/>
      <c r="JHD53" s="66"/>
      <c r="JHE53" s="66"/>
      <c r="JHF53" s="66"/>
      <c r="JHG53" s="66"/>
      <c r="JHH53" s="66"/>
      <c r="JHI53" s="66"/>
      <c r="JHJ53" s="66"/>
      <c r="JHK53" s="66"/>
      <c r="JHL53" s="66"/>
      <c r="JHM53" s="66"/>
      <c r="JHN53" s="66"/>
      <c r="JHO53" s="66"/>
      <c r="JHP53" s="66"/>
      <c r="JHQ53" s="66"/>
      <c r="JHR53" s="66"/>
      <c r="JHS53" s="66"/>
      <c r="JHT53" s="66"/>
      <c r="JHU53" s="66"/>
      <c r="JHV53" s="66"/>
      <c r="JHW53" s="66"/>
      <c r="JHX53" s="66"/>
      <c r="JHY53" s="66"/>
      <c r="JHZ53" s="66"/>
      <c r="JIA53" s="66"/>
      <c r="JIB53" s="66"/>
      <c r="JIC53" s="66"/>
      <c r="JID53" s="66"/>
      <c r="JIE53" s="66"/>
      <c r="JIF53" s="66"/>
      <c r="JIG53" s="66"/>
      <c r="JIH53" s="66"/>
      <c r="JII53" s="66"/>
      <c r="JIJ53" s="66"/>
      <c r="JIK53" s="66"/>
      <c r="JIL53" s="66"/>
      <c r="JIM53" s="66"/>
      <c r="JIN53" s="66"/>
      <c r="JIO53" s="66"/>
      <c r="JIP53" s="66"/>
      <c r="JIQ53" s="66"/>
      <c r="JIR53" s="66"/>
      <c r="JIS53" s="66"/>
      <c r="JIT53" s="66"/>
      <c r="JIU53" s="66"/>
      <c r="JIV53" s="66"/>
      <c r="JIW53" s="66"/>
      <c r="JIX53" s="66"/>
      <c r="JIY53" s="66"/>
      <c r="JIZ53" s="66"/>
      <c r="JJA53" s="66"/>
      <c r="JJB53" s="66"/>
      <c r="JJC53" s="66"/>
      <c r="JJD53" s="66"/>
      <c r="JJE53" s="66"/>
      <c r="JJF53" s="66"/>
      <c r="JJG53" s="66"/>
      <c r="JJH53" s="66"/>
      <c r="JJI53" s="66"/>
      <c r="JJJ53" s="66"/>
      <c r="JJK53" s="66"/>
      <c r="JJL53" s="66"/>
      <c r="JJM53" s="66"/>
      <c r="JJN53" s="66"/>
      <c r="JJO53" s="66"/>
      <c r="JJP53" s="66"/>
      <c r="JJQ53" s="66"/>
      <c r="JJR53" s="66"/>
      <c r="JJS53" s="66"/>
      <c r="JJT53" s="66"/>
      <c r="JJU53" s="66"/>
      <c r="JJV53" s="66"/>
      <c r="JJW53" s="66"/>
      <c r="JJX53" s="66"/>
      <c r="JJY53" s="66"/>
      <c r="JJZ53" s="66"/>
      <c r="JKA53" s="66"/>
      <c r="JKB53" s="66"/>
      <c r="JKC53" s="66"/>
      <c r="JKD53" s="66"/>
      <c r="JKE53" s="66"/>
      <c r="JKF53" s="66"/>
      <c r="JKG53" s="66"/>
      <c r="JKH53" s="66"/>
      <c r="JKI53" s="66"/>
      <c r="JKJ53" s="66"/>
      <c r="JKK53" s="66"/>
      <c r="JKL53" s="66"/>
      <c r="JKM53" s="66"/>
      <c r="JKN53" s="66"/>
      <c r="JKO53" s="66"/>
      <c r="JKP53" s="66"/>
      <c r="JKQ53" s="66"/>
      <c r="JKR53" s="66"/>
      <c r="JKS53" s="66"/>
      <c r="JKT53" s="66"/>
      <c r="JKU53" s="66"/>
      <c r="JKV53" s="66"/>
      <c r="JKW53" s="66"/>
      <c r="JKX53" s="66"/>
      <c r="JKY53" s="66"/>
      <c r="JKZ53" s="66"/>
      <c r="JLA53" s="66"/>
      <c r="JLB53" s="66"/>
      <c r="JLC53" s="66"/>
      <c r="JLD53" s="66"/>
      <c r="JLE53" s="66"/>
      <c r="JLF53" s="66"/>
      <c r="JLG53" s="66"/>
      <c r="JLH53" s="66"/>
      <c r="JLI53" s="66"/>
      <c r="JLJ53" s="66"/>
      <c r="JLK53" s="66"/>
      <c r="JLL53" s="66"/>
      <c r="JLM53" s="66"/>
      <c r="JLN53" s="66"/>
      <c r="JLO53" s="66"/>
      <c r="JLP53" s="66"/>
      <c r="JLQ53" s="66"/>
      <c r="JLR53" s="66"/>
      <c r="JLS53" s="66"/>
      <c r="JLT53" s="66"/>
      <c r="JLU53" s="66"/>
      <c r="JLV53" s="66"/>
      <c r="JLW53" s="66"/>
      <c r="JLX53" s="66"/>
      <c r="JLY53" s="66"/>
      <c r="JLZ53" s="66"/>
      <c r="JMA53" s="66"/>
      <c r="JMB53" s="66"/>
      <c r="JMC53" s="66"/>
      <c r="JMD53" s="66"/>
      <c r="JME53" s="66"/>
      <c r="JMF53" s="66"/>
      <c r="JMG53" s="66"/>
      <c r="JMH53" s="66"/>
      <c r="JMI53" s="66"/>
      <c r="JMJ53" s="66"/>
      <c r="JMK53" s="66"/>
      <c r="JML53" s="66"/>
      <c r="JMM53" s="66"/>
      <c r="JMN53" s="66"/>
      <c r="JMO53" s="66"/>
      <c r="JMP53" s="66"/>
      <c r="JMQ53" s="66"/>
      <c r="JMR53" s="66"/>
      <c r="JMS53" s="66"/>
      <c r="JMT53" s="66"/>
      <c r="JMU53" s="66"/>
      <c r="JMV53" s="66"/>
      <c r="JMW53" s="66"/>
      <c r="JMX53" s="66"/>
      <c r="JMY53" s="66"/>
      <c r="JMZ53" s="66"/>
      <c r="JNA53" s="66"/>
      <c r="JNB53" s="66"/>
      <c r="JNC53" s="66"/>
      <c r="JND53" s="66"/>
      <c r="JNE53" s="66"/>
      <c r="JNF53" s="66"/>
      <c r="JNG53" s="66"/>
      <c r="JNH53" s="66"/>
      <c r="JNI53" s="66"/>
      <c r="JNJ53" s="66"/>
      <c r="JNK53" s="66"/>
      <c r="JNL53" s="66"/>
      <c r="JNM53" s="66"/>
      <c r="JNN53" s="66"/>
      <c r="JNO53" s="66"/>
      <c r="JNP53" s="66"/>
      <c r="JNQ53" s="66"/>
      <c r="JNR53" s="66"/>
      <c r="JNS53" s="66"/>
      <c r="JNT53" s="66"/>
      <c r="JNU53" s="66"/>
      <c r="JNV53" s="66"/>
      <c r="JNW53" s="66"/>
      <c r="JNX53" s="66"/>
      <c r="JNY53" s="66"/>
      <c r="JNZ53" s="66"/>
      <c r="JOA53" s="66"/>
      <c r="JOB53" s="66"/>
      <c r="JOC53" s="66"/>
      <c r="JOD53" s="66"/>
      <c r="JOE53" s="66"/>
      <c r="JOF53" s="66"/>
      <c r="JOG53" s="66"/>
      <c r="JOH53" s="66"/>
      <c r="JOI53" s="66"/>
      <c r="JOJ53" s="66"/>
      <c r="JOK53" s="66"/>
      <c r="JOL53" s="66"/>
      <c r="JOM53" s="66"/>
      <c r="JON53" s="66"/>
      <c r="JOO53" s="66"/>
      <c r="JOP53" s="66"/>
      <c r="JOQ53" s="66"/>
      <c r="JOR53" s="66"/>
      <c r="JOS53" s="66"/>
      <c r="JOT53" s="66"/>
      <c r="JOU53" s="66"/>
      <c r="JOV53" s="66"/>
      <c r="JOW53" s="66"/>
      <c r="JOX53" s="66"/>
      <c r="JOY53" s="66"/>
      <c r="JOZ53" s="66"/>
      <c r="JPA53" s="66"/>
      <c r="JPB53" s="66"/>
      <c r="JPC53" s="66"/>
      <c r="JPD53" s="66"/>
      <c r="JPE53" s="66"/>
      <c r="JPF53" s="66"/>
      <c r="JPG53" s="66"/>
      <c r="JPH53" s="66"/>
      <c r="JPI53" s="66"/>
      <c r="JPJ53" s="66"/>
      <c r="JPK53" s="66"/>
      <c r="JPL53" s="66"/>
      <c r="JPM53" s="66"/>
      <c r="JPN53" s="66"/>
      <c r="JPO53" s="66"/>
      <c r="JPP53" s="66"/>
      <c r="JPQ53" s="66"/>
      <c r="JPR53" s="66"/>
      <c r="JPS53" s="66"/>
      <c r="JPT53" s="66"/>
      <c r="JPU53" s="66"/>
      <c r="JPV53" s="66"/>
      <c r="JPW53" s="66"/>
      <c r="JPX53" s="66"/>
      <c r="JPY53" s="66"/>
      <c r="JPZ53" s="66"/>
      <c r="JQA53" s="66"/>
      <c r="JQB53" s="66"/>
      <c r="JQC53" s="66"/>
      <c r="JQD53" s="66"/>
      <c r="JQE53" s="66"/>
      <c r="JQF53" s="66"/>
      <c r="JQG53" s="66"/>
      <c r="JQH53" s="66"/>
      <c r="JQI53" s="66"/>
      <c r="JQJ53" s="66"/>
      <c r="JQK53" s="66"/>
      <c r="JQL53" s="66"/>
      <c r="JQM53" s="66"/>
      <c r="JQN53" s="66"/>
      <c r="JQO53" s="66"/>
      <c r="JQP53" s="66"/>
      <c r="JQQ53" s="66"/>
      <c r="JQR53" s="66"/>
      <c r="JQS53" s="66"/>
      <c r="JQT53" s="66"/>
      <c r="JQU53" s="66"/>
      <c r="JQV53" s="66"/>
      <c r="JQW53" s="66"/>
      <c r="JQX53" s="66"/>
      <c r="JQY53" s="66"/>
      <c r="JQZ53" s="66"/>
      <c r="JRA53" s="66"/>
      <c r="JRB53" s="66"/>
      <c r="JRC53" s="66"/>
      <c r="JRD53" s="66"/>
      <c r="JRE53" s="66"/>
      <c r="JRF53" s="66"/>
      <c r="JRG53" s="66"/>
      <c r="JRH53" s="66"/>
      <c r="JRI53" s="66"/>
      <c r="JRJ53" s="66"/>
      <c r="JRK53" s="66"/>
      <c r="JRL53" s="66"/>
      <c r="JRM53" s="66"/>
      <c r="JRN53" s="66"/>
      <c r="JRO53" s="66"/>
      <c r="JRP53" s="66"/>
      <c r="JRQ53" s="66"/>
      <c r="JRR53" s="66"/>
      <c r="JRS53" s="66"/>
      <c r="JRT53" s="66"/>
      <c r="JRU53" s="66"/>
      <c r="JRV53" s="66"/>
      <c r="JRW53" s="66"/>
      <c r="JRX53" s="66"/>
      <c r="JRY53" s="66"/>
      <c r="JRZ53" s="66"/>
      <c r="JSA53" s="66"/>
      <c r="JSB53" s="66"/>
      <c r="JSC53" s="66"/>
      <c r="JSD53" s="66"/>
      <c r="JSE53" s="66"/>
      <c r="JSF53" s="66"/>
      <c r="JSG53" s="66"/>
      <c r="JSH53" s="66"/>
      <c r="JSI53" s="66"/>
      <c r="JSJ53" s="66"/>
      <c r="JSK53" s="66"/>
      <c r="JSL53" s="66"/>
      <c r="JSM53" s="66"/>
      <c r="JSN53" s="66"/>
      <c r="JSO53" s="66"/>
      <c r="JSP53" s="66"/>
      <c r="JSQ53" s="66"/>
      <c r="JSR53" s="66"/>
      <c r="JSS53" s="66"/>
      <c r="JST53" s="66"/>
      <c r="JSU53" s="66"/>
      <c r="JSV53" s="66"/>
      <c r="JSW53" s="66"/>
      <c r="JSX53" s="66"/>
      <c r="JSY53" s="66"/>
      <c r="JSZ53" s="66"/>
      <c r="JTA53" s="66"/>
      <c r="JTB53" s="66"/>
      <c r="JTC53" s="66"/>
      <c r="JTD53" s="66"/>
      <c r="JTE53" s="66"/>
      <c r="JTF53" s="66"/>
      <c r="JTG53" s="66"/>
      <c r="JTH53" s="66"/>
      <c r="JTI53" s="66"/>
      <c r="JTJ53" s="66"/>
      <c r="JTK53" s="66"/>
      <c r="JTL53" s="66"/>
      <c r="JTM53" s="66"/>
      <c r="JTN53" s="66"/>
      <c r="JTO53" s="66"/>
      <c r="JTP53" s="66"/>
      <c r="JTQ53" s="66"/>
      <c r="JTR53" s="66"/>
      <c r="JTS53" s="66"/>
      <c r="JTT53" s="66"/>
      <c r="JTU53" s="66"/>
      <c r="JTV53" s="66"/>
      <c r="JTW53" s="66"/>
      <c r="JTX53" s="66"/>
      <c r="JTY53" s="66"/>
      <c r="JTZ53" s="66"/>
      <c r="JUA53" s="66"/>
      <c r="JUB53" s="66"/>
      <c r="JUC53" s="66"/>
      <c r="JUD53" s="66"/>
      <c r="JUE53" s="66"/>
      <c r="JUF53" s="66"/>
      <c r="JUG53" s="66"/>
      <c r="JUH53" s="66"/>
      <c r="JUI53" s="66"/>
      <c r="JUJ53" s="66"/>
      <c r="JUK53" s="66"/>
      <c r="JUL53" s="66"/>
      <c r="JUM53" s="66"/>
      <c r="JUN53" s="66"/>
      <c r="JUO53" s="66"/>
      <c r="JUP53" s="66"/>
      <c r="JUQ53" s="66"/>
      <c r="JUR53" s="66"/>
      <c r="JUS53" s="66"/>
      <c r="JUT53" s="66"/>
      <c r="JUU53" s="66"/>
      <c r="JUV53" s="66"/>
      <c r="JUW53" s="66"/>
      <c r="JUX53" s="66"/>
      <c r="JUY53" s="66"/>
      <c r="JUZ53" s="66"/>
      <c r="JVA53" s="66"/>
      <c r="JVB53" s="66"/>
      <c r="JVC53" s="66"/>
      <c r="JVD53" s="66"/>
      <c r="JVE53" s="66"/>
      <c r="JVF53" s="66"/>
      <c r="JVG53" s="66"/>
      <c r="JVH53" s="66"/>
      <c r="JVI53" s="66"/>
      <c r="JVJ53" s="66"/>
      <c r="JVK53" s="66"/>
      <c r="JVL53" s="66"/>
      <c r="JVM53" s="66"/>
      <c r="JVN53" s="66"/>
      <c r="JVO53" s="66"/>
      <c r="JVP53" s="66"/>
      <c r="JVQ53" s="66"/>
      <c r="JVR53" s="66"/>
      <c r="JVS53" s="66"/>
      <c r="JVT53" s="66"/>
      <c r="JVU53" s="66"/>
      <c r="JVV53" s="66"/>
      <c r="JVW53" s="66"/>
      <c r="JVX53" s="66"/>
      <c r="JVY53" s="66"/>
      <c r="JVZ53" s="66"/>
      <c r="JWA53" s="66"/>
      <c r="JWB53" s="66"/>
      <c r="JWC53" s="66"/>
      <c r="JWD53" s="66"/>
      <c r="JWE53" s="66"/>
      <c r="JWF53" s="66"/>
      <c r="JWG53" s="66"/>
      <c r="JWH53" s="66"/>
      <c r="JWI53" s="66"/>
      <c r="JWJ53" s="66"/>
      <c r="JWK53" s="66"/>
      <c r="JWL53" s="66"/>
      <c r="JWM53" s="66"/>
      <c r="JWN53" s="66"/>
      <c r="JWO53" s="66"/>
      <c r="JWP53" s="66"/>
      <c r="JWQ53" s="66"/>
      <c r="JWR53" s="66"/>
      <c r="JWS53" s="66"/>
      <c r="JWT53" s="66"/>
      <c r="JWU53" s="66"/>
      <c r="JWV53" s="66"/>
      <c r="JWW53" s="66"/>
      <c r="JWX53" s="66"/>
      <c r="JWY53" s="66"/>
      <c r="JWZ53" s="66"/>
      <c r="JXA53" s="66"/>
      <c r="JXB53" s="66"/>
      <c r="JXC53" s="66"/>
      <c r="JXD53" s="66"/>
      <c r="JXE53" s="66"/>
      <c r="JXF53" s="66"/>
      <c r="JXG53" s="66"/>
      <c r="JXH53" s="66"/>
      <c r="JXI53" s="66"/>
      <c r="JXJ53" s="66"/>
      <c r="JXK53" s="66"/>
      <c r="JXL53" s="66"/>
      <c r="JXM53" s="66"/>
      <c r="JXN53" s="66"/>
      <c r="JXO53" s="66"/>
      <c r="JXP53" s="66"/>
      <c r="JXQ53" s="66"/>
      <c r="JXR53" s="66"/>
      <c r="JXS53" s="66"/>
      <c r="JXT53" s="66"/>
      <c r="JXU53" s="66"/>
      <c r="JXV53" s="66"/>
      <c r="JXW53" s="66"/>
      <c r="JXX53" s="66"/>
      <c r="JXY53" s="66"/>
      <c r="JXZ53" s="66"/>
      <c r="JYA53" s="66"/>
      <c r="JYB53" s="66"/>
      <c r="JYC53" s="66"/>
      <c r="JYD53" s="66"/>
      <c r="JYE53" s="66"/>
      <c r="JYF53" s="66"/>
      <c r="JYG53" s="66"/>
      <c r="JYH53" s="66"/>
      <c r="JYI53" s="66"/>
      <c r="JYJ53" s="66"/>
      <c r="JYK53" s="66"/>
      <c r="JYL53" s="66"/>
      <c r="JYM53" s="66"/>
      <c r="JYN53" s="66"/>
      <c r="JYO53" s="66"/>
      <c r="JYP53" s="66"/>
      <c r="JYQ53" s="66"/>
      <c r="JYR53" s="66"/>
      <c r="JYS53" s="66"/>
      <c r="JYT53" s="66"/>
      <c r="JYU53" s="66"/>
      <c r="JYV53" s="66"/>
      <c r="JYW53" s="66"/>
      <c r="JYX53" s="66"/>
      <c r="JYY53" s="66"/>
      <c r="JYZ53" s="66"/>
      <c r="JZA53" s="66"/>
      <c r="JZB53" s="66"/>
      <c r="JZC53" s="66"/>
      <c r="JZD53" s="66"/>
      <c r="JZE53" s="66"/>
      <c r="JZF53" s="66"/>
      <c r="JZG53" s="66"/>
      <c r="JZH53" s="66"/>
      <c r="JZI53" s="66"/>
      <c r="JZJ53" s="66"/>
      <c r="JZK53" s="66"/>
      <c r="JZL53" s="66"/>
      <c r="JZM53" s="66"/>
      <c r="JZN53" s="66"/>
      <c r="JZO53" s="66"/>
      <c r="JZP53" s="66"/>
      <c r="JZQ53" s="66"/>
      <c r="JZR53" s="66"/>
      <c r="JZS53" s="66"/>
      <c r="JZT53" s="66"/>
      <c r="JZU53" s="66"/>
      <c r="JZV53" s="66"/>
      <c r="JZW53" s="66"/>
      <c r="JZX53" s="66"/>
      <c r="JZY53" s="66"/>
      <c r="JZZ53" s="66"/>
      <c r="KAA53" s="66"/>
      <c r="KAB53" s="66"/>
      <c r="KAC53" s="66"/>
      <c r="KAD53" s="66"/>
      <c r="KAE53" s="66"/>
      <c r="KAF53" s="66"/>
      <c r="KAG53" s="66"/>
      <c r="KAH53" s="66"/>
      <c r="KAI53" s="66"/>
      <c r="KAJ53" s="66"/>
      <c r="KAK53" s="66"/>
      <c r="KAL53" s="66"/>
      <c r="KAM53" s="66"/>
      <c r="KAN53" s="66"/>
      <c r="KAO53" s="66"/>
      <c r="KAP53" s="66"/>
      <c r="KAQ53" s="66"/>
      <c r="KAR53" s="66"/>
      <c r="KAS53" s="66"/>
      <c r="KAT53" s="66"/>
      <c r="KAU53" s="66"/>
      <c r="KAV53" s="66"/>
      <c r="KAW53" s="66"/>
      <c r="KAX53" s="66"/>
      <c r="KAY53" s="66"/>
      <c r="KAZ53" s="66"/>
      <c r="KBA53" s="66"/>
      <c r="KBB53" s="66"/>
      <c r="KBC53" s="66"/>
      <c r="KBD53" s="66"/>
      <c r="KBE53" s="66"/>
      <c r="KBF53" s="66"/>
      <c r="KBG53" s="66"/>
      <c r="KBH53" s="66"/>
      <c r="KBI53" s="66"/>
      <c r="KBJ53" s="66"/>
      <c r="KBK53" s="66"/>
      <c r="KBL53" s="66"/>
      <c r="KBM53" s="66"/>
      <c r="KBN53" s="66"/>
      <c r="KBO53" s="66"/>
      <c r="KBP53" s="66"/>
      <c r="KBQ53" s="66"/>
      <c r="KBR53" s="66"/>
      <c r="KBS53" s="66"/>
      <c r="KBT53" s="66"/>
      <c r="KBU53" s="66"/>
      <c r="KBV53" s="66"/>
      <c r="KBW53" s="66"/>
      <c r="KBX53" s="66"/>
      <c r="KBY53" s="66"/>
      <c r="KBZ53" s="66"/>
      <c r="KCA53" s="66"/>
      <c r="KCB53" s="66"/>
      <c r="KCC53" s="66"/>
      <c r="KCD53" s="66"/>
      <c r="KCE53" s="66"/>
      <c r="KCF53" s="66"/>
      <c r="KCG53" s="66"/>
      <c r="KCH53" s="66"/>
      <c r="KCI53" s="66"/>
      <c r="KCJ53" s="66"/>
      <c r="KCK53" s="66"/>
      <c r="KCL53" s="66"/>
      <c r="KCM53" s="66"/>
      <c r="KCN53" s="66"/>
      <c r="KCO53" s="66"/>
      <c r="KCP53" s="66"/>
      <c r="KCQ53" s="66"/>
      <c r="KCR53" s="66"/>
      <c r="KCS53" s="66"/>
      <c r="KCT53" s="66"/>
      <c r="KCU53" s="66"/>
      <c r="KCV53" s="66"/>
      <c r="KCW53" s="66"/>
      <c r="KCX53" s="66"/>
      <c r="KCY53" s="66"/>
      <c r="KCZ53" s="66"/>
      <c r="KDA53" s="66"/>
      <c r="KDB53" s="66"/>
      <c r="KDC53" s="66"/>
      <c r="KDD53" s="66"/>
      <c r="KDE53" s="66"/>
      <c r="KDF53" s="66"/>
      <c r="KDG53" s="66"/>
      <c r="KDH53" s="66"/>
      <c r="KDI53" s="66"/>
      <c r="KDJ53" s="66"/>
      <c r="KDK53" s="66"/>
      <c r="KDL53" s="66"/>
      <c r="KDM53" s="66"/>
      <c r="KDN53" s="66"/>
      <c r="KDO53" s="66"/>
      <c r="KDP53" s="66"/>
      <c r="KDQ53" s="66"/>
      <c r="KDR53" s="66"/>
      <c r="KDS53" s="66"/>
      <c r="KDT53" s="66"/>
      <c r="KDU53" s="66"/>
      <c r="KDV53" s="66"/>
      <c r="KDW53" s="66"/>
      <c r="KDX53" s="66"/>
      <c r="KDY53" s="66"/>
      <c r="KDZ53" s="66"/>
      <c r="KEA53" s="66"/>
      <c r="KEB53" s="66"/>
      <c r="KEC53" s="66"/>
      <c r="KED53" s="66"/>
      <c r="KEE53" s="66"/>
      <c r="KEF53" s="66"/>
      <c r="KEG53" s="66"/>
      <c r="KEH53" s="66"/>
      <c r="KEI53" s="66"/>
      <c r="KEJ53" s="66"/>
      <c r="KEK53" s="66"/>
      <c r="KEL53" s="66"/>
      <c r="KEM53" s="66"/>
      <c r="KEN53" s="66"/>
      <c r="KEO53" s="66"/>
      <c r="KEP53" s="66"/>
      <c r="KEQ53" s="66"/>
      <c r="KER53" s="66"/>
      <c r="KES53" s="66"/>
      <c r="KET53" s="66"/>
      <c r="KEU53" s="66"/>
      <c r="KEV53" s="66"/>
      <c r="KEW53" s="66"/>
      <c r="KEX53" s="66"/>
      <c r="KEY53" s="66"/>
      <c r="KEZ53" s="66"/>
      <c r="KFA53" s="66"/>
      <c r="KFB53" s="66"/>
      <c r="KFC53" s="66"/>
      <c r="KFD53" s="66"/>
      <c r="KFE53" s="66"/>
      <c r="KFF53" s="66"/>
      <c r="KFG53" s="66"/>
      <c r="KFH53" s="66"/>
      <c r="KFI53" s="66"/>
      <c r="KFJ53" s="66"/>
      <c r="KFK53" s="66"/>
      <c r="KFL53" s="66"/>
      <c r="KFM53" s="66"/>
      <c r="KFN53" s="66"/>
      <c r="KFO53" s="66"/>
      <c r="KFP53" s="66"/>
      <c r="KFQ53" s="66"/>
      <c r="KFR53" s="66"/>
      <c r="KFS53" s="66"/>
      <c r="KFT53" s="66"/>
      <c r="KFU53" s="66"/>
      <c r="KFV53" s="66"/>
      <c r="KFW53" s="66"/>
      <c r="KFX53" s="66"/>
      <c r="KFY53" s="66"/>
      <c r="KFZ53" s="66"/>
      <c r="KGA53" s="66"/>
      <c r="KGB53" s="66"/>
      <c r="KGC53" s="66"/>
      <c r="KGD53" s="66"/>
      <c r="KGE53" s="66"/>
      <c r="KGF53" s="66"/>
      <c r="KGG53" s="66"/>
      <c r="KGH53" s="66"/>
      <c r="KGI53" s="66"/>
      <c r="KGJ53" s="66"/>
      <c r="KGK53" s="66"/>
      <c r="KGL53" s="66"/>
      <c r="KGM53" s="66"/>
      <c r="KGN53" s="66"/>
      <c r="KGO53" s="66"/>
      <c r="KGP53" s="66"/>
      <c r="KGQ53" s="66"/>
      <c r="KGR53" s="66"/>
      <c r="KGS53" s="66"/>
      <c r="KGT53" s="66"/>
      <c r="KGU53" s="66"/>
      <c r="KGV53" s="66"/>
      <c r="KGW53" s="66"/>
      <c r="KGX53" s="66"/>
      <c r="KGY53" s="66"/>
      <c r="KGZ53" s="66"/>
      <c r="KHA53" s="66"/>
      <c r="KHB53" s="66"/>
      <c r="KHC53" s="66"/>
      <c r="KHD53" s="66"/>
      <c r="KHE53" s="66"/>
      <c r="KHF53" s="66"/>
      <c r="KHG53" s="66"/>
      <c r="KHH53" s="66"/>
      <c r="KHI53" s="66"/>
      <c r="KHJ53" s="66"/>
      <c r="KHK53" s="66"/>
      <c r="KHL53" s="66"/>
      <c r="KHM53" s="66"/>
      <c r="KHN53" s="66"/>
      <c r="KHO53" s="66"/>
      <c r="KHP53" s="66"/>
      <c r="KHQ53" s="66"/>
      <c r="KHR53" s="66"/>
      <c r="KHS53" s="66"/>
      <c r="KHT53" s="66"/>
      <c r="KHU53" s="66"/>
      <c r="KHV53" s="66"/>
      <c r="KHW53" s="66"/>
      <c r="KHX53" s="66"/>
      <c r="KHY53" s="66"/>
      <c r="KHZ53" s="66"/>
      <c r="KIA53" s="66"/>
      <c r="KIB53" s="66"/>
      <c r="KIC53" s="66"/>
      <c r="KID53" s="66"/>
      <c r="KIE53" s="66"/>
      <c r="KIF53" s="66"/>
      <c r="KIG53" s="66"/>
      <c r="KIH53" s="66"/>
      <c r="KII53" s="66"/>
      <c r="KIJ53" s="66"/>
      <c r="KIK53" s="66"/>
      <c r="KIL53" s="66"/>
      <c r="KIM53" s="66"/>
      <c r="KIN53" s="66"/>
      <c r="KIO53" s="66"/>
      <c r="KIP53" s="66"/>
      <c r="KIQ53" s="66"/>
      <c r="KIR53" s="66"/>
      <c r="KIS53" s="66"/>
      <c r="KIT53" s="66"/>
      <c r="KIU53" s="66"/>
      <c r="KIV53" s="66"/>
      <c r="KIW53" s="66"/>
      <c r="KIX53" s="66"/>
      <c r="KIY53" s="66"/>
      <c r="KIZ53" s="66"/>
      <c r="KJA53" s="66"/>
      <c r="KJB53" s="66"/>
      <c r="KJC53" s="66"/>
      <c r="KJD53" s="66"/>
      <c r="KJE53" s="66"/>
      <c r="KJF53" s="66"/>
      <c r="KJG53" s="66"/>
      <c r="KJH53" s="66"/>
      <c r="KJI53" s="66"/>
      <c r="KJJ53" s="66"/>
      <c r="KJK53" s="66"/>
      <c r="KJL53" s="66"/>
      <c r="KJM53" s="66"/>
      <c r="KJN53" s="66"/>
      <c r="KJO53" s="66"/>
      <c r="KJP53" s="66"/>
      <c r="KJQ53" s="66"/>
      <c r="KJR53" s="66"/>
      <c r="KJS53" s="66"/>
      <c r="KJT53" s="66"/>
      <c r="KJU53" s="66"/>
      <c r="KJV53" s="66"/>
      <c r="KJW53" s="66"/>
      <c r="KJX53" s="66"/>
      <c r="KJY53" s="66"/>
      <c r="KJZ53" s="66"/>
      <c r="KKA53" s="66"/>
      <c r="KKB53" s="66"/>
      <c r="KKC53" s="66"/>
      <c r="KKD53" s="66"/>
      <c r="KKE53" s="66"/>
      <c r="KKF53" s="66"/>
      <c r="KKG53" s="66"/>
      <c r="KKH53" s="66"/>
      <c r="KKI53" s="66"/>
      <c r="KKJ53" s="66"/>
      <c r="KKK53" s="66"/>
      <c r="KKL53" s="66"/>
      <c r="KKM53" s="66"/>
      <c r="KKN53" s="66"/>
      <c r="KKO53" s="66"/>
      <c r="KKP53" s="66"/>
      <c r="KKQ53" s="66"/>
      <c r="KKR53" s="66"/>
      <c r="KKS53" s="66"/>
      <c r="KKT53" s="66"/>
      <c r="KKU53" s="66"/>
      <c r="KKV53" s="66"/>
      <c r="KKW53" s="66"/>
      <c r="KKX53" s="66"/>
      <c r="KKY53" s="66"/>
      <c r="KKZ53" s="66"/>
      <c r="KLA53" s="66"/>
      <c r="KLB53" s="66"/>
      <c r="KLC53" s="66"/>
      <c r="KLD53" s="66"/>
      <c r="KLE53" s="66"/>
      <c r="KLF53" s="66"/>
      <c r="KLG53" s="66"/>
      <c r="KLH53" s="66"/>
      <c r="KLI53" s="66"/>
      <c r="KLJ53" s="66"/>
      <c r="KLK53" s="66"/>
      <c r="KLL53" s="66"/>
      <c r="KLM53" s="66"/>
      <c r="KLN53" s="66"/>
      <c r="KLO53" s="66"/>
      <c r="KLP53" s="66"/>
      <c r="KLQ53" s="66"/>
      <c r="KLR53" s="66"/>
      <c r="KLS53" s="66"/>
      <c r="KLT53" s="66"/>
      <c r="KLU53" s="66"/>
      <c r="KLV53" s="66"/>
      <c r="KLW53" s="66"/>
      <c r="KLX53" s="66"/>
      <c r="KLY53" s="66"/>
      <c r="KLZ53" s="66"/>
      <c r="KMA53" s="66"/>
      <c r="KMB53" s="66"/>
      <c r="KMC53" s="66"/>
      <c r="KMD53" s="66"/>
      <c r="KME53" s="66"/>
      <c r="KMF53" s="66"/>
      <c r="KMG53" s="66"/>
      <c r="KMH53" s="66"/>
      <c r="KMI53" s="66"/>
      <c r="KMJ53" s="66"/>
      <c r="KMK53" s="66"/>
      <c r="KML53" s="66"/>
      <c r="KMM53" s="66"/>
      <c r="KMN53" s="66"/>
      <c r="KMO53" s="66"/>
      <c r="KMP53" s="66"/>
      <c r="KMQ53" s="66"/>
      <c r="KMR53" s="66"/>
      <c r="KMS53" s="66"/>
      <c r="KMT53" s="66"/>
      <c r="KMU53" s="66"/>
      <c r="KMV53" s="66"/>
      <c r="KMW53" s="66"/>
      <c r="KMX53" s="66"/>
      <c r="KMY53" s="66"/>
      <c r="KMZ53" s="66"/>
      <c r="KNA53" s="66"/>
      <c r="KNB53" s="66"/>
      <c r="KNC53" s="66"/>
      <c r="KND53" s="66"/>
      <c r="KNE53" s="66"/>
      <c r="KNF53" s="66"/>
      <c r="KNG53" s="66"/>
      <c r="KNH53" s="66"/>
      <c r="KNI53" s="66"/>
      <c r="KNJ53" s="66"/>
      <c r="KNK53" s="66"/>
      <c r="KNL53" s="66"/>
      <c r="KNM53" s="66"/>
      <c r="KNN53" s="66"/>
      <c r="KNO53" s="66"/>
      <c r="KNP53" s="66"/>
      <c r="KNQ53" s="66"/>
      <c r="KNR53" s="66"/>
      <c r="KNS53" s="66"/>
      <c r="KNT53" s="66"/>
      <c r="KNU53" s="66"/>
      <c r="KNV53" s="66"/>
      <c r="KNW53" s="66"/>
      <c r="KNX53" s="66"/>
      <c r="KNY53" s="66"/>
      <c r="KNZ53" s="66"/>
      <c r="KOA53" s="66"/>
      <c r="KOB53" s="66"/>
      <c r="KOC53" s="66"/>
      <c r="KOD53" s="66"/>
      <c r="KOE53" s="66"/>
      <c r="KOF53" s="66"/>
      <c r="KOG53" s="66"/>
      <c r="KOH53" s="66"/>
      <c r="KOI53" s="66"/>
      <c r="KOJ53" s="66"/>
      <c r="KOK53" s="66"/>
      <c r="KOL53" s="66"/>
      <c r="KOM53" s="66"/>
      <c r="KON53" s="66"/>
      <c r="KOO53" s="66"/>
      <c r="KOP53" s="66"/>
      <c r="KOQ53" s="66"/>
      <c r="KOR53" s="66"/>
      <c r="KOS53" s="66"/>
      <c r="KOT53" s="66"/>
      <c r="KOU53" s="66"/>
      <c r="KOV53" s="66"/>
      <c r="KOW53" s="66"/>
      <c r="KOX53" s="66"/>
      <c r="KOY53" s="66"/>
      <c r="KOZ53" s="66"/>
      <c r="KPA53" s="66"/>
      <c r="KPB53" s="66"/>
      <c r="KPC53" s="66"/>
      <c r="KPD53" s="66"/>
      <c r="KPE53" s="66"/>
      <c r="KPF53" s="66"/>
      <c r="KPG53" s="66"/>
      <c r="KPH53" s="66"/>
      <c r="KPI53" s="66"/>
      <c r="KPJ53" s="66"/>
      <c r="KPK53" s="66"/>
      <c r="KPL53" s="66"/>
      <c r="KPM53" s="66"/>
      <c r="KPN53" s="66"/>
      <c r="KPO53" s="66"/>
      <c r="KPP53" s="66"/>
      <c r="KPQ53" s="66"/>
      <c r="KPR53" s="66"/>
      <c r="KPS53" s="66"/>
      <c r="KPT53" s="66"/>
      <c r="KPU53" s="66"/>
      <c r="KPV53" s="66"/>
      <c r="KPW53" s="66"/>
      <c r="KPX53" s="66"/>
      <c r="KPY53" s="66"/>
      <c r="KPZ53" s="66"/>
      <c r="KQA53" s="66"/>
      <c r="KQB53" s="66"/>
      <c r="KQC53" s="66"/>
      <c r="KQD53" s="66"/>
      <c r="KQE53" s="66"/>
      <c r="KQF53" s="66"/>
      <c r="KQG53" s="66"/>
      <c r="KQH53" s="66"/>
      <c r="KQI53" s="66"/>
      <c r="KQJ53" s="66"/>
      <c r="KQK53" s="66"/>
      <c r="KQL53" s="66"/>
      <c r="KQM53" s="66"/>
      <c r="KQN53" s="66"/>
      <c r="KQO53" s="66"/>
      <c r="KQP53" s="66"/>
      <c r="KQQ53" s="66"/>
      <c r="KQR53" s="66"/>
      <c r="KQS53" s="66"/>
      <c r="KQT53" s="66"/>
      <c r="KQU53" s="66"/>
      <c r="KQV53" s="66"/>
      <c r="KQW53" s="66"/>
      <c r="KQX53" s="66"/>
      <c r="KQY53" s="66"/>
      <c r="KQZ53" s="66"/>
      <c r="KRA53" s="66"/>
      <c r="KRB53" s="66"/>
      <c r="KRC53" s="66"/>
      <c r="KRD53" s="66"/>
      <c r="KRE53" s="66"/>
      <c r="KRF53" s="66"/>
      <c r="KRG53" s="66"/>
      <c r="KRH53" s="66"/>
      <c r="KRI53" s="66"/>
      <c r="KRJ53" s="66"/>
      <c r="KRK53" s="66"/>
      <c r="KRL53" s="66"/>
      <c r="KRM53" s="66"/>
      <c r="KRN53" s="66"/>
      <c r="KRO53" s="66"/>
      <c r="KRP53" s="66"/>
      <c r="KRQ53" s="66"/>
      <c r="KRR53" s="66"/>
      <c r="KRS53" s="66"/>
      <c r="KRT53" s="66"/>
      <c r="KRU53" s="66"/>
      <c r="KRV53" s="66"/>
      <c r="KRW53" s="66"/>
      <c r="KRX53" s="66"/>
      <c r="KRY53" s="66"/>
      <c r="KRZ53" s="66"/>
      <c r="KSA53" s="66"/>
      <c r="KSB53" s="66"/>
      <c r="KSC53" s="66"/>
      <c r="KSD53" s="66"/>
      <c r="KSE53" s="66"/>
      <c r="KSF53" s="66"/>
      <c r="KSG53" s="66"/>
      <c r="KSH53" s="66"/>
      <c r="KSI53" s="66"/>
      <c r="KSJ53" s="66"/>
      <c r="KSK53" s="66"/>
      <c r="KSL53" s="66"/>
      <c r="KSM53" s="66"/>
      <c r="KSN53" s="66"/>
      <c r="KSO53" s="66"/>
      <c r="KSP53" s="66"/>
      <c r="KSQ53" s="66"/>
      <c r="KSR53" s="66"/>
      <c r="KSS53" s="66"/>
      <c r="KST53" s="66"/>
      <c r="KSU53" s="66"/>
      <c r="KSV53" s="66"/>
      <c r="KSW53" s="66"/>
      <c r="KSX53" s="66"/>
      <c r="KSY53" s="66"/>
      <c r="KSZ53" s="66"/>
      <c r="KTA53" s="66"/>
      <c r="KTB53" s="66"/>
      <c r="KTC53" s="66"/>
      <c r="KTD53" s="66"/>
      <c r="KTE53" s="66"/>
      <c r="KTF53" s="66"/>
      <c r="KTG53" s="66"/>
      <c r="KTH53" s="66"/>
      <c r="KTI53" s="66"/>
      <c r="KTJ53" s="66"/>
      <c r="KTK53" s="66"/>
      <c r="KTL53" s="66"/>
      <c r="KTM53" s="66"/>
      <c r="KTN53" s="66"/>
      <c r="KTO53" s="66"/>
      <c r="KTP53" s="66"/>
      <c r="KTQ53" s="66"/>
      <c r="KTR53" s="66"/>
      <c r="KTS53" s="66"/>
      <c r="KTT53" s="66"/>
      <c r="KTU53" s="66"/>
      <c r="KTV53" s="66"/>
      <c r="KTW53" s="66"/>
      <c r="KTX53" s="66"/>
      <c r="KTY53" s="66"/>
      <c r="KTZ53" s="66"/>
      <c r="KUA53" s="66"/>
      <c r="KUB53" s="66"/>
      <c r="KUC53" s="66"/>
      <c r="KUD53" s="66"/>
      <c r="KUE53" s="66"/>
      <c r="KUF53" s="66"/>
      <c r="KUG53" s="66"/>
      <c r="KUH53" s="66"/>
      <c r="KUI53" s="66"/>
      <c r="KUJ53" s="66"/>
      <c r="KUK53" s="66"/>
      <c r="KUL53" s="66"/>
      <c r="KUM53" s="66"/>
      <c r="KUN53" s="66"/>
      <c r="KUO53" s="66"/>
      <c r="KUP53" s="66"/>
      <c r="KUQ53" s="66"/>
      <c r="KUR53" s="66"/>
      <c r="KUS53" s="66"/>
      <c r="KUT53" s="66"/>
      <c r="KUU53" s="66"/>
      <c r="KUV53" s="66"/>
      <c r="KUW53" s="66"/>
      <c r="KUX53" s="66"/>
      <c r="KUY53" s="66"/>
      <c r="KUZ53" s="66"/>
      <c r="KVA53" s="66"/>
      <c r="KVB53" s="66"/>
      <c r="KVC53" s="66"/>
      <c r="KVD53" s="66"/>
      <c r="KVE53" s="66"/>
      <c r="KVF53" s="66"/>
      <c r="KVG53" s="66"/>
      <c r="KVH53" s="66"/>
      <c r="KVI53" s="66"/>
      <c r="KVJ53" s="66"/>
      <c r="KVK53" s="66"/>
      <c r="KVL53" s="66"/>
      <c r="KVM53" s="66"/>
      <c r="KVN53" s="66"/>
      <c r="KVO53" s="66"/>
      <c r="KVP53" s="66"/>
      <c r="KVQ53" s="66"/>
      <c r="KVR53" s="66"/>
      <c r="KVS53" s="66"/>
      <c r="KVT53" s="66"/>
      <c r="KVU53" s="66"/>
      <c r="KVV53" s="66"/>
      <c r="KVW53" s="66"/>
      <c r="KVX53" s="66"/>
      <c r="KVY53" s="66"/>
      <c r="KVZ53" s="66"/>
      <c r="KWA53" s="66"/>
      <c r="KWB53" s="66"/>
      <c r="KWC53" s="66"/>
      <c r="KWD53" s="66"/>
      <c r="KWE53" s="66"/>
      <c r="KWF53" s="66"/>
      <c r="KWG53" s="66"/>
      <c r="KWH53" s="66"/>
      <c r="KWI53" s="66"/>
      <c r="KWJ53" s="66"/>
      <c r="KWK53" s="66"/>
      <c r="KWL53" s="66"/>
      <c r="KWM53" s="66"/>
      <c r="KWN53" s="66"/>
      <c r="KWO53" s="66"/>
      <c r="KWP53" s="66"/>
      <c r="KWQ53" s="66"/>
      <c r="KWR53" s="66"/>
      <c r="KWS53" s="66"/>
      <c r="KWT53" s="66"/>
      <c r="KWU53" s="66"/>
      <c r="KWV53" s="66"/>
      <c r="KWW53" s="66"/>
      <c r="KWX53" s="66"/>
      <c r="KWY53" s="66"/>
      <c r="KWZ53" s="66"/>
      <c r="KXA53" s="66"/>
      <c r="KXB53" s="66"/>
      <c r="KXC53" s="66"/>
      <c r="KXD53" s="66"/>
      <c r="KXE53" s="66"/>
      <c r="KXF53" s="66"/>
      <c r="KXG53" s="66"/>
      <c r="KXH53" s="66"/>
      <c r="KXI53" s="66"/>
      <c r="KXJ53" s="66"/>
      <c r="KXK53" s="66"/>
      <c r="KXL53" s="66"/>
      <c r="KXM53" s="66"/>
      <c r="KXN53" s="66"/>
      <c r="KXO53" s="66"/>
      <c r="KXP53" s="66"/>
      <c r="KXQ53" s="66"/>
      <c r="KXR53" s="66"/>
      <c r="KXS53" s="66"/>
      <c r="KXT53" s="66"/>
      <c r="KXU53" s="66"/>
      <c r="KXV53" s="66"/>
      <c r="KXW53" s="66"/>
      <c r="KXX53" s="66"/>
      <c r="KXY53" s="66"/>
      <c r="KXZ53" s="66"/>
      <c r="KYA53" s="66"/>
      <c r="KYB53" s="66"/>
      <c r="KYC53" s="66"/>
      <c r="KYD53" s="66"/>
      <c r="KYE53" s="66"/>
      <c r="KYF53" s="66"/>
      <c r="KYG53" s="66"/>
      <c r="KYH53" s="66"/>
      <c r="KYI53" s="66"/>
      <c r="KYJ53" s="66"/>
      <c r="KYK53" s="66"/>
      <c r="KYL53" s="66"/>
      <c r="KYM53" s="66"/>
      <c r="KYN53" s="66"/>
      <c r="KYO53" s="66"/>
      <c r="KYP53" s="66"/>
      <c r="KYQ53" s="66"/>
      <c r="KYR53" s="66"/>
      <c r="KYS53" s="66"/>
      <c r="KYT53" s="66"/>
      <c r="KYU53" s="66"/>
      <c r="KYV53" s="66"/>
      <c r="KYW53" s="66"/>
      <c r="KYX53" s="66"/>
      <c r="KYY53" s="66"/>
      <c r="KYZ53" s="66"/>
      <c r="KZA53" s="66"/>
      <c r="KZB53" s="66"/>
      <c r="KZC53" s="66"/>
      <c r="KZD53" s="66"/>
      <c r="KZE53" s="66"/>
      <c r="KZF53" s="66"/>
      <c r="KZG53" s="66"/>
      <c r="KZH53" s="66"/>
      <c r="KZI53" s="66"/>
      <c r="KZJ53" s="66"/>
      <c r="KZK53" s="66"/>
      <c r="KZL53" s="66"/>
      <c r="KZM53" s="66"/>
      <c r="KZN53" s="66"/>
      <c r="KZO53" s="66"/>
      <c r="KZP53" s="66"/>
      <c r="KZQ53" s="66"/>
      <c r="KZR53" s="66"/>
      <c r="KZS53" s="66"/>
      <c r="KZT53" s="66"/>
      <c r="KZU53" s="66"/>
      <c r="KZV53" s="66"/>
      <c r="KZW53" s="66"/>
      <c r="KZX53" s="66"/>
      <c r="KZY53" s="66"/>
      <c r="KZZ53" s="66"/>
      <c r="LAA53" s="66"/>
      <c r="LAB53" s="66"/>
      <c r="LAC53" s="66"/>
      <c r="LAD53" s="66"/>
      <c r="LAE53" s="66"/>
      <c r="LAF53" s="66"/>
      <c r="LAG53" s="66"/>
      <c r="LAH53" s="66"/>
      <c r="LAI53" s="66"/>
      <c r="LAJ53" s="66"/>
      <c r="LAK53" s="66"/>
      <c r="LAL53" s="66"/>
      <c r="LAM53" s="66"/>
      <c r="LAN53" s="66"/>
      <c r="LAO53" s="66"/>
      <c r="LAP53" s="66"/>
      <c r="LAQ53" s="66"/>
      <c r="LAR53" s="66"/>
      <c r="LAS53" s="66"/>
      <c r="LAT53" s="66"/>
      <c r="LAU53" s="66"/>
      <c r="LAV53" s="66"/>
      <c r="LAW53" s="66"/>
      <c r="LAX53" s="66"/>
      <c r="LAY53" s="66"/>
      <c r="LAZ53" s="66"/>
      <c r="LBA53" s="66"/>
      <c r="LBB53" s="66"/>
      <c r="LBC53" s="66"/>
      <c r="LBD53" s="66"/>
      <c r="LBE53" s="66"/>
      <c r="LBF53" s="66"/>
      <c r="LBG53" s="66"/>
      <c r="LBH53" s="66"/>
      <c r="LBI53" s="66"/>
      <c r="LBJ53" s="66"/>
      <c r="LBK53" s="66"/>
      <c r="LBL53" s="66"/>
      <c r="LBM53" s="66"/>
      <c r="LBN53" s="66"/>
      <c r="LBO53" s="66"/>
      <c r="LBP53" s="66"/>
      <c r="LBQ53" s="66"/>
      <c r="LBR53" s="66"/>
      <c r="LBS53" s="66"/>
      <c r="LBT53" s="66"/>
      <c r="LBU53" s="66"/>
      <c r="LBV53" s="66"/>
      <c r="LBW53" s="66"/>
      <c r="LBX53" s="66"/>
      <c r="LBY53" s="66"/>
      <c r="LBZ53" s="66"/>
      <c r="LCA53" s="66"/>
      <c r="LCB53" s="66"/>
      <c r="LCC53" s="66"/>
      <c r="LCD53" s="66"/>
      <c r="LCE53" s="66"/>
      <c r="LCF53" s="66"/>
      <c r="LCG53" s="66"/>
      <c r="LCH53" s="66"/>
      <c r="LCI53" s="66"/>
      <c r="LCJ53" s="66"/>
      <c r="LCK53" s="66"/>
      <c r="LCL53" s="66"/>
      <c r="LCM53" s="66"/>
      <c r="LCN53" s="66"/>
      <c r="LCO53" s="66"/>
      <c r="LCP53" s="66"/>
      <c r="LCQ53" s="66"/>
      <c r="LCR53" s="66"/>
      <c r="LCS53" s="66"/>
      <c r="LCT53" s="66"/>
      <c r="LCU53" s="66"/>
      <c r="LCV53" s="66"/>
      <c r="LCW53" s="66"/>
      <c r="LCX53" s="66"/>
      <c r="LCY53" s="66"/>
      <c r="LCZ53" s="66"/>
      <c r="LDA53" s="66"/>
      <c r="LDB53" s="66"/>
      <c r="LDC53" s="66"/>
      <c r="LDD53" s="66"/>
      <c r="LDE53" s="66"/>
      <c r="LDF53" s="66"/>
      <c r="LDG53" s="66"/>
      <c r="LDH53" s="66"/>
      <c r="LDI53" s="66"/>
      <c r="LDJ53" s="66"/>
      <c r="LDK53" s="66"/>
      <c r="LDL53" s="66"/>
      <c r="LDM53" s="66"/>
      <c r="LDN53" s="66"/>
      <c r="LDO53" s="66"/>
      <c r="LDP53" s="66"/>
      <c r="LDQ53" s="66"/>
      <c r="LDR53" s="66"/>
      <c r="LDS53" s="66"/>
      <c r="LDT53" s="66"/>
      <c r="LDU53" s="66"/>
      <c r="LDV53" s="66"/>
      <c r="LDW53" s="66"/>
      <c r="LDX53" s="66"/>
      <c r="LDY53" s="66"/>
      <c r="LDZ53" s="66"/>
      <c r="LEA53" s="66"/>
      <c r="LEB53" s="66"/>
      <c r="LEC53" s="66"/>
      <c r="LED53" s="66"/>
      <c r="LEE53" s="66"/>
      <c r="LEF53" s="66"/>
      <c r="LEG53" s="66"/>
      <c r="LEH53" s="66"/>
      <c r="LEI53" s="66"/>
      <c r="LEJ53" s="66"/>
      <c r="LEK53" s="66"/>
      <c r="LEL53" s="66"/>
      <c r="LEM53" s="66"/>
      <c r="LEN53" s="66"/>
      <c r="LEO53" s="66"/>
      <c r="LEP53" s="66"/>
      <c r="LEQ53" s="66"/>
      <c r="LER53" s="66"/>
      <c r="LES53" s="66"/>
      <c r="LET53" s="66"/>
      <c r="LEU53" s="66"/>
      <c r="LEV53" s="66"/>
      <c r="LEW53" s="66"/>
      <c r="LEX53" s="66"/>
      <c r="LEY53" s="66"/>
      <c r="LEZ53" s="66"/>
      <c r="LFA53" s="66"/>
      <c r="LFB53" s="66"/>
      <c r="LFC53" s="66"/>
      <c r="LFD53" s="66"/>
      <c r="LFE53" s="66"/>
      <c r="LFF53" s="66"/>
      <c r="LFG53" s="66"/>
      <c r="LFH53" s="66"/>
      <c r="LFI53" s="66"/>
      <c r="LFJ53" s="66"/>
      <c r="LFK53" s="66"/>
      <c r="LFL53" s="66"/>
      <c r="LFM53" s="66"/>
      <c r="LFN53" s="66"/>
      <c r="LFO53" s="66"/>
      <c r="LFP53" s="66"/>
      <c r="LFQ53" s="66"/>
      <c r="LFR53" s="66"/>
      <c r="LFS53" s="66"/>
      <c r="LFT53" s="66"/>
      <c r="LFU53" s="66"/>
      <c r="LFV53" s="66"/>
      <c r="LFW53" s="66"/>
      <c r="LFX53" s="66"/>
      <c r="LFY53" s="66"/>
      <c r="LFZ53" s="66"/>
      <c r="LGA53" s="66"/>
      <c r="LGB53" s="66"/>
      <c r="LGC53" s="66"/>
      <c r="LGD53" s="66"/>
      <c r="LGE53" s="66"/>
      <c r="LGF53" s="66"/>
      <c r="LGG53" s="66"/>
      <c r="LGH53" s="66"/>
      <c r="LGI53" s="66"/>
      <c r="LGJ53" s="66"/>
      <c r="LGK53" s="66"/>
      <c r="LGL53" s="66"/>
      <c r="LGM53" s="66"/>
      <c r="LGN53" s="66"/>
      <c r="LGO53" s="66"/>
      <c r="LGP53" s="66"/>
      <c r="LGQ53" s="66"/>
      <c r="LGR53" s="66"/>
      <c r="LGS53" s="66"/>
      <c r="LGT53" s="66"/>
      <c r="LGU53" s="66"/>
      <c r="LGV53" s="66"/>
      <c r="LGW53" s="66"/>
      <c r="LGX53" s="66"/>
      <c r="LGY53" s="66"/>
      <c r="LGZ53" s="66"/>
      <c r="LHA53" s="66"/>
      <c r="LHB53" s="66"/>
      <c r="LHC53" s="66"/>
      <c r="LHD53" s="66"/>
      <c r="LHE53" s="66"/>
      <c r="LHF53" s="66"/>
      <c r="LHG53" s="66"/>
      <c r="LHH53" s="66"/>
      <c r="LHI53" s="66"/>
      <c r="LHJ53" s="66"/>
      <c r="LHK53" s="66"/>
      <c r="LHL53" s="66"/>
      <c r="LHM53" s="66"/>
      <c r="LHN53" s="66"/>
      <c r="LHO53" s="66"/>
      <c r="LHP53" s="66"/>
      <c r="LHQ53" s="66"/>
      <c r="LHR53" s="66"/>
      <c r="LHS53" s="66"/>
      <c r="LHT53" s="66"/>
      <c r="LHU53" s="66"/>
      <c r="LHV53" s="66"/>
      <c r="LHW53" s="66"/>
      <c r="LHX53" s="66"/>
      <c r="LHY53" s="66"/>
      <c r="LHZ53" s="66"/>
      <c r="LIA53" s="66"/>
      <c r="LIB53" s="66"/>
      <c r="LIC53" s="66"/>
      <c r="LID53" s="66"/>
      <c r="LIE53" s="66"/>
      <c r="LIF53" s="66"/>
      <c r="LIG53" s="66"/>
      <c r="LIH53" s="66"/>
      <c r="LII53" s="66"/>
      <c r="LIJ53" s="66"/>
      <c r="LIK53" s="66"/>
      <c r="LIL53" s="66"/>
      <c r="LIM53" s="66"/>
      <c r="LIN53" s="66"/>
      <c r="LIO53" s="66"/>
      <c r="LIP53" s="66"/>
      <c r="LIQ53" s="66"/>
      <c r="LIR53" s="66"/>
      <c r="LIS53" s="66"/>
      <c r="LIT53" s="66"/>
      <c r="LIU53" s="66"/>
      <c r="LIV53" s="66"/>
      <c r="LIW53" s="66"/>
      <c r="LIX53" s="66"/>
      <c r="LIY53" s="66"/>
      <c r="LIZ53" s="66"/>
      <c r="LJA53" s="66"/>
      <c r="LJB53" s="66"/>
      <c r="LJC53" s="66"/>
      <c r="LJD53" s="66"/>
      <c r="LJE53" s="66"/>
      <c r="LJF53" s="66"/>
      <c r="LJG53" s="66"/>
      <c r="LJH53" s="66"/>
      <c r="LJI53" s="66"/>
      <c r="LJJ53" s="66"/>
      <c r="LJK53" s="66"/>
      <c r="LJL53" s="66"/>
      <c r="LJM53" s="66"/>
      <c r="LJN53" s="66"/>
      <c r="LJO53" s="66"/>
      <c r="LJP53" s="66"/>
      <c r="LJQ53" s="66"/>
      <c r="LJR53" s="66"/>
      <c r="LJS53" s="66"/>
      <c r="LJT53" s="66"/>
      <c r="LJU53" s="66"/>
      <c r="LJV53" s="66"/>
      <c r="LJW53" s="66"/>
      <c r="LJX53" s="66"/>
      <c r="LJY53" s="66"/>
      <c r="LJZ53" s="66"/>
      <c r="LKA53" s="66"/>
      <c r="LKB53" s="66"/>
      <c r="LKC53" s="66"/>
      <c r="LKD53" s="66"/>
      <c r="LKE53" s="66"/>
      <c r="LKF53" s="66"/>
      <c r="LKG53" s="66"/>
      <c r="LKH53" s="66"/>
      <c r="LKI53" s="66"/>
      <c r="LKJ53" s="66"/>
      <c r="LKK53" s="66"/>
      <c r="LKL53" s="66"/>
      <c r="LKM53" s="66"/>
      <c r="LKN53" s="66"/>
      <c r="LKO53" s="66"/>
      <c r="LKP53" s="66"/>
      <c r="LKQ53" s="66"/>
      <c r="LKR53" s="66"/>
      <c r="LKS53" s="66"/>
      <c r="LKT53" s="66"/>
      <c r="LKU53" s="66"/>
      <c r="LKV53" s="66"/>
      <c r="LKW53" s="66"/>
      <c r="LKX53" s="66"/>
      <c r="LKY53" s="66"/>
      <c r="LKZ53" s="66"/>
      <c r="LLA53" s="66"/>
      <c r="LLB53" s="66"/>
      <c r="LLC53" s="66"/>
      <c r="LLD53" s="66"/>
      <c r="LLE53" s="66"/>
      <c r="LLF53" s="66"/>
      <c r="LLG53" s="66"/>
      <c r="LLH53" s="66"/>
      <c r="LLI53" s="66"/>
      <c r="LLJ53" s="66"/>
      <c r="LLK53" s="66"/>
      <c r="LLL53" s="66"/>
      <c r="LLM53" s="66"/>
      <c r="LLN53" s="66"/>
      <c r="LLO53" s="66"/>
      <c r="LLP53" s="66"/>
      <c r="LLQ53" s="66"/>
      <c r="LLR53" s="66"/>
      <c r="LLS53" s="66"/>
      <c r="LLT53" s="66"/>
      <c r="LLU53" s="66"/>
      <c r="LLV53" s="66"/>
      <c r="LLW53" s="66"/>
      <c r="LLX53" s="66"/>
      <c r="LLY53" s="66"/>
      <c r="LLZ53" s="66"/>
      <c r="LMA53" s="66"/>
      <c r="LMB53" s="66"/>
      <c r="LMC53" s="66"/>
      <c r="LMD53" s="66"/>
      <c r="LME53" s="66"/>
      <c r="LMF53" s="66"/>
      <c r="LMG53" s="66"/>
      <c r="LMH53" s="66"/>
      <c r="LMI53" s="66"/>
      <c r="LMJ53" s="66"/>
      <c r="LMK53" s="66"/>
      <c r="LML53" s="66"/>
      <c r="LMM53" s="66"/>
      <c r="LMN53" s="66"/>
      <c r="LMO53" s="66"/>
      <c r="LMP53" s="66"/>
      <c r="LMQ53" s="66"/>
      <c r="LMR53" s="66"/>
      <c r="LMS53" s="66"/>
      <c r="LMT53" s="66"/>
      <c r="LMU53" s="66"/>
      <c r="LMV53" s="66"/>
      <c r="LMW53" s="66"/>
      <c r="LMX53" s="66"/>
      <c r="LMY53" s="66"/>
      <c r="LMZ53" s="66"/>
      <c r="LNA53" s="66"/>
      <c r="LNB53" s="66"/>
      <c r="LNC53" s="66"/>
      <c r="LND53" s="66"/>
      <c r="LNE53" s="66"/>
      <c r="LNF53" s="66"/>
      <c r="LNG53" s="66"/>
      <c r="LNH53" s="66"/>
      <c r="LNI53" s="66"/>
      <c r="LNJ53" s="66"/>
      <c r="LNK53" s="66"/>
      <c r="LNL53" s="66"/>
      <c r="LNM53" s="66"/>
      <c r="LNN53" s="66"/>
      <c r="LNO53" s="66"/>
      <c r="LNP53" s="66"/>
      <c r="LNQ53" s="66"/>
      <c r="LNR53" s="66"/>
      <c r="LNS53" s="66"/>
      <c r="LNT53" s="66"/>
      <c r="LNU53" s="66"/>
      <c r="LNV53" s="66"/>
      <c r="LNW53" s="66"/>
      <c r="LNX53" s="66"/>
      <c r="LNY53" s="66"/>
      <c r="LNZ53" s="66"/>
      <c r="LOA53" s="66"/>
      <c r="LOB53" s="66"/>
      <c r="LOC53" s="66"/>
      <c r="LOD53" s="66"/>
      <c r="LOE53" s="66"/>
      <c r="LOF53" s="66"/>
      <c r="LOG53" s="66"/>
      <c r="LOH53" s="66"/>
      <c r="LOI53" s="66"/>
      <c r="LOJ53" s="66"/>
      <c r="LOK53" s="66"/>
      <c r="LOL53" s="66"/>
      <c r="LOM53" s="66"/>
      <c r="LON53" s="66"/>
      <c r="LOO53" s="66"/>
      <c r="LOP53" s="66"/>
      <c r="LOQ53" s="66"/>
      <c r="LOR53" s="66"/>
      <c r="LOS53" s="66"/>
      <c r="LOT53" s="66"/>
      <c r="LOU53" s="66"/>
      <c r="LOV53" s="66"/>
      <c r="LOW53" s="66"/>
      <c r="LOX53" s="66"/>
      <c r="LOY53" s="66"/>
      <c r="LOZ53" s="66"/>
      <c r="LPA53" s="66"/>
      <c r="LPB53" s="66"/>
      <c r="LPC53" s="66"/>
      <c r="LPD53" s="66"/>
      <c r="LPE53" s="66"/>
      <c r="LPF53" s="66"/>
      <c r="LPG53" s="66"/>
      <c r="LPH53" s="66"/>
      <c r="LPI53" s="66"/>
      <c r="LPJ53" s="66"/>
      <c r="LPK53" s="66"/>
      <c r="LPL53" s="66"/>
      <c r="LPM53" s="66"/>
      <c r="LPN53" s="66"/>
      <c r="LPO53" s="66"/>
      <c r="LPP53" s="66"/>
      <c r="LPQ53" s="66"/>
      <c r="LPR53" s="66"/>
      <c r="LPS53" s="66"/>
      <c r="LPT53" s="66"/>
      <c r="LPU53" s="66"/>
      <c r="LPV53" s="66"/>
      <c r="LPW53" s="66"/>
      <c r="LPX53" s="66"/>
      <c r="LPY53" s="66"/>
      <c r="LPZ53" s="66"/>
      <c r="LQA53" s="66"/>
      <c r="LQB53" s="66"/>
      <c r="LQC53" s="66"/>
      <c r="LQD53" s="66"/>
      <c r="LQE53" s="66"/>
      <c r="LQF53" s="66"/>
      <c r="LQG53" s="66"/>
      <c r="LQH53" s="66"/>
      <c r="LQI53" s="66"/>
      <c r="LQJ53" s="66"/>
      <c r="LQK53" s="66"/>
      <c r="LQL53" s="66"/>
      <c r="LQM53" s="66"/>
      <c r="LQN53" s="66"/>
      <c r="LQO53" s="66"/>
      <c r="LQP53" s="66"/>
      <c r="LQQ53" s="66"/>
      <c r="LQR53" s="66"/>
      <c r="LQS53" s="66"/>
      <c r="LQT53" s="66"/>
      <c r="LQU53" s="66"/>
      <c r="LQV53" s="66"/>
      <c r="LQW53" s="66"/>
      <c r="LQX53" s="66"/>
      <c r="LQY53" s="66"/>
      <c r="LQZ53" s="66"/>
      <c r="LRA53" s="66"/>
      <c r="LRB53" s="66"/>
      <c r="LRC53" s="66"/>
      <c r="LRD53" s="66"/>
      <c r="LRE53" s="66"/>
      <c r="LRF53" s="66"/>
      <c r="LRG53" s="66"/>
      <c r="LRH53" s="66"/>
      <c r="LRI53" s="66"/>
      <c r="LRJ53" s="66"/>
      <c r="LRK53" s="66"/>
      <c r="LRL53" s="66"/>
      <c r="LRM53" s="66"/>
      <c r="LRN53" s="66"/>
      <c r="LRO53" s="66"/>
      <c r="LRP53" s="66"/>
      <c r="LRQ53" s="66"/>
      <c r="LRR53" s="66"/>
      <c r="LRS53" s="66"/>
      <c r="LRT53" s="66"/>
      <c r="LRU53" s="66"/>
      <c r="LRV53" s="66"/>
      <c r="LRW53" s="66"/>
      <c r="LRX53" s="66"/>
      <c r="LRY53" s="66"/>
      <c r="LRZ53" s="66"/>
      <c r="LSA53" s="66"/>
      <c r="LSB53" s="66"/>
      <c r="LSC53" s="66"/>
      <c r="LSD53" s="66"/>
      <c r="LSE53" s="66"/>
      <c r="LSF53" s="66"/>
      <c r="LSG53" s="66"/>
      <c r="LSH53" s="66"/>
      <c r="LSI53" s="66"/>
      <c r="LSJ53" s="66"/>
      <c r="LSK53" s="66"/>
      <c r="LSL53" s="66"/>
      <c r="LSM53" s="66"/>
      <c r="LSN53" s="66"/>
      <c r="LSO53" s="66"/>
      <c r="LSP53" s="66"/>
      <c r="LSQ53" s="66"/>
      <c r="LSR53" s="66"/>
      <c r="LSS53" s="66"/>
      <c r="LST53" s="66"/>
      <c r="LSU53" s="66"/>
      <c r="LSV53" s="66"/>
      <c r="LSW53" s="66"/>
      <c r="LSX53" s="66"/>
      <c r="LSY53" s="66"/>
      <c r="LSZ53" s="66"/>
      <c r="LTA53" s="66"/>
      <c r="LTB53" s="66"/>
      <c r="LTC53" s="66"/>
      <c r="LTD53" s="66"/>
      <c r="LTE53" s="66"/>
      <c r="LTF53" s="66"/>
      <c r="LTG53" s="66"/>
      <c r="LTH53" s="66"/>
      <c r="LTI53" s="66"/>
      <c r="LTJ53" s="66"/>
      <c r="LTK53" s="66"/>
      <c r="LTL53" s="66"/>
      <c r="LTM53" s="66"/>
      <c r="LTN53" s="66"/>
      <c r="LTO53" s="66"/>
      <c r="LTP53" s="66"/>
      <c r="LTQ53" s="66"/>
      <c r="LTR53" s="66"/>
      <c r="LTS53" s="66"/>
      <c r="LTT53" s="66"/>
      <c r="LTU53" s="66"/>
      <c r="LTV53" s="66"/>
      <c r="LTW53" s="66"/>
      <c r="LTX53" s="66"/>
      <c r="LTY53" s="66"/>
      <c r="LTZ53" s="66"/>
      <c r="LUA53" s="66"/>
      <c r="LUB53" s="66"/>
      <c r="LUC53" s="66"/>
      <c r="LUD53" s="66"/>
      <c r="LUE53" s="66"/>
      <c r="LUF53" s="66"/>
      <c r="LUG53" s="66"/>
      <c r="LUH53" s="66"/>
      <c r="LUI53" s="66"/>
      <c r="LUJ53" s="66"/>
      <c r="LUK53" s="66"/>
      <c r="LUL53" s="66"/>
      <c r="LUM53" s="66"/>
      <c r="LUN53" s="66"/>
      <c r="LUO53" s="66"/>
      <c r="LUP53" s="66"/>
      <c r="LUQ53" s="66"/>
      <c r="LUR53" s="66"/>
      <c r="LUS53" s="66"/>
      <c r="LUT53" s="66"/>
      <c r="LUU53" s="66"/>
      <c r="LUV53" s="66"/>
      <c r="LUW53" s="66"/>
      <c r="LUX53" s="66"/>
      <c r="LUY53" s="66"/>
      <c r="LUZ53" s="66"/>
      <c r="LVA53" s="66"/>
      <c r="LVB53" s="66"/>
      <c r="LVC53" s="66"/>
      <c r="LVD53" s="66"/>
      <c r="LVE53" s="66"/>
      <c r="LVF53" s="66"/>
      <c r="LVG53" s="66"/>
      <c r="LVH53" s="66"/>
      <c r="LVI53" s="66"/>
      <c r="LVJ53" s="66"/>
      <c r="LVK53" s="66"/>
      <c r="LVL53" s="66"/>
      <c r="LVM53" s="66"/>
      <c r="LVN53" s="66"/>
      <c r="LVO53" s="66"/>
      <c r="LVP53" s="66"/>
      <c r="LVQ53" s="66"/>
      <c r="LVR53" s="66"/>
      <c r="LVS53" s="66"/>
      <c r="LVT53" s="66"/>
      <c r="LVU53" s="66"/>
      <c r="LVV53" s="66"/>
      <c r="LVW53" s="66"/>
      <c r="LVX53" s="66"/>
      <c r="LVY53" s="66"/>
      <c r="LVZ53" s="66"/>
      <c r="LWA53" s="66"/>
      <c r="LWB53" s="66"/>
      <c r="LWC53" s="66"/>
      <c r="LWD53" s="66"/>
      <c r="LWE53" s="66"/>
      <c r="LWF53" s="66"/>
      <c r="LWG53" s="66"/>
      <c r="LWH53" s="66"/>
      <c r="LWI53" s="66"/>
      <c r="LWJ53" s="66"/>
      <c r="LWK53" s="66"/>
      <c r="LWL53" s="66"/>
      <c r="LWM53" s="66"/>
      <c r="LWN53" s="66"/>
      <c r="LWO53" s="66"/>
      <c r="LWP53" s="66"/>
      <c r="LWQ53" s="66"/>
      <c r="LWR53" s="66"/>
      <c r="LWS53" s="66"/>
      <c r="LWT53" s="66"/>
      <c r="LWU53" s="66"/>
      <c r="LWV53" s="66"/>
      <c r="LWW53" s="66"/>
      <c r="LWX53" s="66"/>
      <c r="LWY53" s="66"/>
      <c r="LWZ53" s="66"/>
      <c r="LXA53" s="66"/>
      <c r="LXB53" s="66"/>
      <c r="LXC53" s="66"/>
      <c r="LXD53" s="66"/>
      <c r="LXE53" s="66"/>
      <c r="LXF53" s="66"/>
      <c r="LXG53" s="66"/>
      <c r="LXH53" s="66"/>
      <c r="LXI53" s="66"/>
      <c r="LXJ53" s="66"/>
      <c r="LXK53" s="66"/>
      <c r="LXL53" s="66"/>
      <c r="LXM53" s="66"/>
      <c r="LXN53" s="66"/>
      <c r="LXO53" s="66"/>
      <c r="LXP53" s="66"/>
      <c r="LXQ53" s="66"/>
      <c r="LXR53" s="66"/>
      <c r="LXS53" s="66"/>
      <c r="LXT53" s="66"/>
      <c r="LXU53" s="66"/>
      <c r="LXV53" s="66"/>
      <c r="LXW53" s="66"/>
      <c r="LXX53" s="66"/>
      <c r="LXY53" s="66"/>
      <c r="LXZ53" s="66"/>
      <c r="LYA53" s="66"/>
      <c r="LYB53" s="66"/>
      <c r="LYC53" s="66"/>
      <c r="LYD53" s="66"/>
      <c r="LYE53" s="66"/>
      <c r="LYF53" s="66"/>
      <c r="LYG53" s="66"/>
      <c r="LYH53" s="66"/>
      <c r="LYI53" s="66"/>
      <c r="LYJ53" s="66"/>
      <c r="LYK53" s="66"/>
      <c r="LYL53" s="66"/>
      <c r="LYM53" s="66"/>
      <c r="LYN53" s="66"/>
      <c r="LYO53" s="66"/>
      <c r="LYP53" s="66"/>
      <c r="LYQ53" s="66"/>
      <c r="LYR53" s="66"/>
      <c r="LYS53" s="66"/>
      <c r="LYT53" s="66"/>
      <c r="LYU53" s="66"/>
      <c r="LYV53" s="66"/>
      <c r="LYW53" s="66"/>
      <c r="LYX53" s="66"/>
      <c r="LYY53" s="66"/>
      <c r="LYZ53" s="66"/>
      <c r="LZA53" s="66"/>
      <c r="LZB53" s="66"/>
      <c r="LZC53" s="66"/>
      <c r="LZD53" s="66"/>
      <c r="LZE53" s="66"/>
      <c r="LZF53" s="66"/>
      <c r="LZG53" s="66"/>
      <c r="LZH53" s="66"/>
      <c r="LZI53" s="66"/>
      <c r="LZJ53" s="66"/>
      <c r="LZK53" s="66"/>
      <c r="LZL53" s="66"/>
      <c r="LZM53" s="66"/>
      <c r="LZN53" s="66"/>
      <c r="LZO53" s="66"/>
      <c r="LZP53" s="66"/>
      <c r="LZQ53" s="66"/>
      <c r="LZR53" s="66"/>
      <c r="LZS53" s="66"/>
      <c r="LZT53" s="66"/>
      <c r="LZU53" s="66"/>
      <c r="LZV53" s="66"/>
      <c r="LZW53" s="66"/>
      <c r="LZX53" s="66"/>
      <c r="LZY53" s="66"/>
      <c r="LZZ53" s="66"/>
      <c r="MAA53" s="66"/>
      <c r="MAB53" s="66"/>
      <c r="MAC53" s="66"/>
      <c r="MAD53" s="66"/>
      <c r="MAE53" s="66"/>
      <c r="MAF53" s="66"/>
      <c r="MAG53" s="66"/>
      <c r="MAH53" s="66"/>
      <c r="MAI53" s="66"/>
      <c r="MAJ53" s="66"/>
      <c r="MAK53" s="66"/>
      <c r="MAL53" s="66"/>
      <c r="MAM53" s="66"/>
      <c r="MAN53" s="66"/>
      <c r="MAO53" s="66"/>
      <c r="MAP53" s="66"/>
      <c r="MAQ53" s="66"/>
      <c r="MAR53" s="66"/>
      <c r="MAS53" s="66"/>
      <c r="MAT53" s="66"/>
      <c r="MAU53" s="66"/>
      <c r="MAV53" s="66"/>
      <c r="MAW53" s="66"/>
      <c r="MAX53" s="66"/>
      <c r="MAY53" s="66"/>
      <c r="MAZ53" s="66"/>
      <c r="MBA53" s="66"/>
      <c r="MBB53" s="66"/>
      <c r="MBC53" s="66"/>
      <c r="MBD53" s="66"/>
      <c r="MBE53" s="66"/>
      <c r="MBF53" s="66"/>
      <c r="MBG53" s="66"/>
      <c r="MBH53" s="66"/>
      <c r="MBI53" s="66"/>
      <c r="MBJ53" s="66"/>
      <c r="MBK53" s="66"/>
      <c r="MBL53" s="66"/>
      <c r="MBM53" s="66"/>
      <c r="MBN53" s="66"/>
      <c r="MBO53" s="66"/>
      <c r="MBP53" s="66"/>
      <c r="MBQ53" s="66"/>
      <c r="MBR53" s="66"/>
      <c r="MBS53" s="66"/>
      <c r="MBT53" s="66"/>
      <c r="MBU53" s="66"/>
      <c r="MBV53" s="66"/>
      <c r="MBW53" s="66"/>
      <c r="MBX53" s="66"/>
      <c r="MBY53" s="66"/>
      <c r="MBZ53" s="66"/>
      <c r="MCA53" s="66"/>
      <c r="MCB53" s="66"/>
      <c r="MCC53" s="66"/>
      <c r="MCD53" s="66"/>
      <c r="MCE53" s="66"/>
      <c r="MCF53" s="66"/>
      <c r="MCG53" s="66"/>
      <c r="MCH53" s="66"/>
      <c r="MCI53" s="66"/>
      <c r="MCJ53" s="66"/>
      <c r="MCK53" s="66"/>
      <c r="MCL53" s="66"/>
      <c r="MCM53" s="66"/>
      <c r="MCN53" s="66"/>
      <c r="MCO53" s="66"/>
      <c r="MCP53" s="66"/>
      <c r="MCQ53" s="66"/>
      <c r="MCR53" s="66"/>
      <c r="MCS53" s="66"/>
      <c r="MCT53" s="66"/>
      <c r="MCU53" s="66"/>
      <c r="MCV53" s="66"/>
      <c r="MCW53" s="66"/>
      <c r="MCX53" s="66"/>
      <c r="MCY53" s="66"/>
      <c r="MCZ53" s="66"/>
      <c r="MDA53" s="66"/>
      <c r="MDB53" s="66"/>
      <c r="MDC53" s="66"/>
      <c r="MDD53" s="66"/>
      <c r="MDE53" s="66"/>
      <c r="MDF53" s="66"/>
      <c r="MDG53" s="66"/>
      <c r="MDH53" s="66"/>
      <c r="MDI53" s="66"/>
      <c r="MDJ53" s="66"/>
      <c r="MDK53" s="66"/>
      <c r="MDL53" s="66"/>
      <c r="MDM53" s="66"/>
      <c r="MDN53" s="66"/>
      <c r="MDO53" s="66"/>
      <c r="MDP53" s="66"/>
      <c r="MDQ53" s="66"/>
      <c r="MDR53" s="66"/>
      <c r="MDS53" s="66"/>
      <c r="MDT53" s="66"/>
      <c r="MDU53" s="66"/>
      <c r="MDV53" s="66"/>
      <c r="MDW53" s="66"/>
      <c r="MDX53" s="66"/>
      <c r="MDY53" s="66"/>
      <c r="MDZ53" s="66"/>
      <c r="MEA53" s="66"/>
      <c r="MEB53" s="66"/>
      <c r="MEC53" s="66"/>
      <c r="MED53" s="66"/>
      <c r="MEE53" s="66"/>
      <c r="MEF53" s="66"/>
      <c r="MEG53" s="66"/>
      <c r="MEH53" s="66"/>
      <c r="MEI53" s="66"/>
      <c r="MEJ53" s="66"/>
      <c r="MEK53" s="66"/>
      <c r="MEL53" s="66"/>
      <c r="MEM53" s="66"/>
      <c r="MEN53" s="66"/>
      <c r="MEO53" s="66"/>
      <c r="MEP53" s="66"/>
      <c r="MEQ53" s="66"/>
      <c r="MER53" s="66"/>
      <c r="MES53" s="66"/>
      <c r="MET53" s="66"/>
      <c r="MEU53" s="66"/>
      <c r="MEV53" s="66"/>
      <c r="MEW53" s="66"/>
      <c r="MEX53" s="66"/>
      <c r="MEY53" s="66"/>
      <c r="MEZ53" s="66"/>
      <c r="MFA53" s="66"/>
      <c r="MFB53" s="66"/>
      <c r="MFC53" s="66"/>
      <c r="MFD53" s="66"/>
      <c r="MFE53" s="66"/>
      <c r="MFF53" s="66"/>
      <c r="MFG53" s="66"/>
      <c r="MFH53" s="66"/>
      <c r="MFI53" s="66"/>
      <c r="MFJ53" s="66"/>
      <c r="MFK53" s="66"/>
      <c r="MFL53" s="66"/>
      <c r="MFM53" s="66"/>
      <c r="MFN53" s="66"/>
      <c r="MFO53" s="66"/>
      <c r="MFP53" s="66"/>
      <c r="MFQ53" s="66"/>
      <c r="MFR53" s="66"/>
      <c r="MFS53" s="66"/>
      <c r="MFT53" s="66"/>
      <c r="MFU53" s="66"/>
      <c r="MFV53" s="66"/>
      <c r="MFW53" s="66"/>
      <c r="MFX53" s="66"/>
      <c r="MFY53" s="66"/>
      <c r="MFZ53" s="66"/>
      <c r="MGA53" s="66"/>
      <c r="MGB53" s="66"/>
      <c r="MGC53" s="66"/>
      <c r="MGD53" s="66"/>
      <c r="MGE53" s="66"/>
      <c r="MGF53" s="66"/>
      <c r="MGG53" s="66"/>
      <c r="MGH53" s="66"/>
      <c r="MGI53" s="66"/>
      <c r="MGJ53" s="66"/>
      <c r="MGK53" s="66"/>
      <c r="MGL53" s="66"/>
      <c r="MGM53" s="66"/>
      <c r="MGN53" s="66"/>
      <c r="MGO53" s="66"/>
      <c r="MGP53" s="66"/>
      <c r="MGQ53" s="66"/>
      <c r="MGR53" s="66"/>
      <c r="MGS53" s="66"/>
      <c r="MGT53" s="66"/>
      <c r="MGU53" s="66"/>
      <c r="MGV53" s="66"/>
      <c r="MGW53" s="66"/>
      <c r="MGX53" s="66"/>
      <c r="MGY53" s="66"/>
      <c r="MGZ53" s="66"/>
      <c r="MHA53" s="66"/>
      <c r="MHB53" s="66"/>
      <c r="MHC53" s="66"/>
      <c r="MHD53" s="66"/>
      <c r="MHE53" s="66"/>
      <c r="MHF53" s="66"/>
      <c r="MHG53" s="66"/>
      <c r="MHH53" s="66"/>
      <c r="MHI53" s="66"/>
      <c r="MHJ53" s="66"/>
      <c r="MHK53" s="66"/>
      <c r="MHL53" s="66"/>
      <c r="MHM53" s="66"/>
      <c r="MHN53" s="66"/>
      <c r="MHO53" s="66"/>
      <c r="MHP53" s="66"/>
      <c r="MHQ53" s="66"/>
      <c r="MHR53" s="66"/>
      <c r="MHS53" s="66"/>
      <c r="MHT53" s="66"/>
      <c r="MHU53" s="66"/>
      <c r="MHV53" s="66"/>
      <c r="MHW53" s="66"/>
      <c r="MHX53" s="66"/>
      <c r="MHY53" s="66"/>
      <c r="MHZ53" s="66"/>
      <c r="MIA53" s="66"/>
      <c r="MIB53" s="66"/>
      <c r="MIC53" s="66"/>
      <c r="MID53" s="66"/>
      <c r="MIE53" s="66"/>
      <c r="MIF53" s="66"/>
      <c r="MIG53" s="66"/>
      <c r="MIH53" s="66"/>
      <c r="MII53" s="66"/>
      <c r="MIJ53" s="66"/>
      <c r="MIK53" s="66"/>
      <c r="MIL53" s="66"/>
      <c r="MIM53" s="66"/>
      <c r="MIN53" s="66"/>
      <c r="MIO53" s="66"/>
      <c r="MIP53" s="66"/>
      <c r="MIQ53" s="66"/>
      <c r="MIR53" s="66"/>
      <c r="MIS53" s="66"/>
      <c r="MIT53" s="66"/>
      <c r="MIU53" s="66"/>
      <c r="MIV53" s="66"/>
      <c r="MIW53" s="66"/>
      <c r="MIX53" s="66"/>
      <c r="MIY53" s="66"/>
      <c r="MIZ53" s="66"/>
      <c r="MJA53" s="66"/>
      <c r="MJB53" s="66"/>
      <c r="MJC53" s="66"/>
      <c r="MJD53" s="66"/>
      <c r="MJE53" s="66"/>
      <c r="MJF53" s="66"/>
      <c r="MJG53" s="66"/>
      <c r="MJH53" s="66"/>
      <c r="MJI53" s="66"/>
      <c r="MJJ53" s="66"/>
      <c r="MJK53" s="66"/>
      <c r="MJL53" s="66"/>
      <c r="MJM53" s="66"/>
      <c r="MJN53" s="66"/>
      <c r="MJO53" s="66"/>
      <c r="MJP53" s="66"/>
      <c r="MJQ53" s="66"/>
      <c r="MJR53" s="66"/>
      <c r="MJS53" s="66"/>
      <c r="MJT53" s="66"/>
      <c r="MJU53" s="66"/>
      <c r="MJV53" s="66"/>
      <c r="MJW53" s="66"/>
      <c r="MJX53" s="66"/>
      <c r="MJY53" s="66"/>
      <c r="MJZ53" s="66"/>
      <c r="MKA53" s="66"/>
      <c r="MKB53" s="66"/>
      <c r="MKC53" s="66"/>
      <c r="MKD53" s="66"/>
      <c r="MKE53" s="66"/>
      <c r="MKF53" s="66"/>
      <c r="MKG53" s="66"/>
      <c r="MKH53" s="66"/>
      <c r="MKI53" s="66"/>
      <c r="MKJ53" s="66"/>
      <c r="MKK53" s="66"/>
      <c r="MKL53" s="66"/>
      <c r="MKM53" s="66"/>
      <c r="MKN53" s="66"/>
      <c r="MKO53" s="66"/>
      <c r="MKP53" s="66"/>
      <c r="MKQ53" s="66"/>
      <c r="MKR53" s="66"/>
      <c r="MKS53" s="66"/>
      <c r="MKT53" s="66"/>
      <c r="MKU53" s="66"/>
      <c r="MKV53" s="66"/>
      <c r="MKW53" s="66"/>
      <c r="MKX53" s="66"/>
      <c r="MKY53" s="66"/>
      <c r="MKZ53" s="66"/>
      <c r="MLA53" s="66"/>
      <c r="MLB53" s="66"/>
      <c r="MLC53" s="66"/>
      <c r="MLD53" s="66"/>
      <c r="MLE53" s="66"/>
      <c r="MLF53" s="66"/>
      <c r="MLG53" s="66"/>
      <c r="MLH53" s="66"/>
      <c r="MLI53" s="66"/>
      <c r="MLJ53" s="66"/>
      <c r="MLK53" s="66"/>
      <c r="MLL53" s="66"/>
      <c r="MLM53" s="66"/>
      <c r="MLN53" s="66"/>
      <c r="MLO53" s="66"/>
      <c r="MLP53" s="66"/>
      <c r="MLQ53" s="66"/>
      <c r="MLR53" s="66"/>
      <c r="MLS53" s="66"/>
      <c r="MLT53" s="66"/>
      <c r="MLU53" s="66"/>
      <c r="MLV53" s="66"/>
      <c r="MLW53" s="66"/>
      <c r="MLX53" s="66"/>
      <c r="MLY53" s="66"/>
      <c r="MLZ53" s="66"/>
      <c r="MMA53" s="66"/>
      <c r="MMB53" s="66"/>
      <c r="MMC53" s="66"/>
      <c r="MMD53" s="66"/>
      <c r="MME53" s="66"/>
      <c r="MMF53" s="66"/>
      <c r="MMG53" s="66"/>
      <c r="MMH53" s="66"/>
      <c r="MMI53" s="66"/>
      <c r="MMJ53" s="66"/>
      <c r="MMK53" s="66"/>
      <c r="MML53" s="66"/>
      <c r="MMM53" s="66"/>
      <c r="MMN53" s="66"/>
      <c r="MMO53" s="66"/>
      <c r="MMP53" s="66"/>
      <c r="MMQ53" s="66"/>
      <c r="MMR53" s="66"/>
      <c r="MMS53" s="66"/>
      <c r="MMT53" s="66"/>
      <c r="MMU53" s="66"/>
      <c r="MMV53" s="66"/>
      <c r="MMW53" s="66"/>
      <c r="MMX53" s="66"/>
      <c r="MMY53" s="66"/>
      <c r="MMZ53" s="66"/>
      <c r="MNA53" s="66"/>
      <c r="MNB53" s="66"/>
      <c r="MNC53" s="66"/>
      <c r="MND53" s="66"/>
      <c r="MNE53" s="66"/>
      <c r="MNF53" s="66"/>
      <c r="MNG53" s="66"/>
      <c r="MNH53" s="66"/>
      <c r="MNI53" s="66"/>
      <c r="MNJ53" s="66"/>
      <c r="MNK53" s="66"/>
      <c r="MNL53" s="66"/>
      <c r="MNM53" s="66"/>
      <c r="MNN53" s="66"/>
      <c r="MNO53" s="66"/>
      <c r="MNP53" s="66"/>
      <c r="MNQ53" s="66"/>
      <c r="MNR53" s="66"/>
      <c r="MNS53" s="66"/>
      <c r="MNT53" s="66"/>
      <c r="MNU53" s="66"/>
      <c r="MNV53" s="66"/>
      <c r="MNW53" s="66"/>
      <c r="MNX53" s="66"/>
      <c r="MNY53" s="66"/>
      <c r="MNZ53" s="66"/>
      <c r="MOA53" s="66"/>
      <c r="MOB53" s="66"/>
      <c r="MOC53" s="66"/>
      <c r="MOD53" s="66"/>
      <c r="MOE53" s="66"/>
      <c r="MOF53" s="66"/>
      <c r="MOG53" s="66"/>
      <c r="MOH53" s="66"/>
      <c r="MOI53" s="66"/>
      <c r="MOJ53" s="66"/>
      <c r="MOK53" s="66"/>
      <c r="MOL53" s="66"/>
      <c r="MOM53" s="66"/>
      <c r="MON53" s="66"/>
      <c r="MOO53" s="66"/>
      <c r="MOP53" s="66"/>
      <c r="MOQ53" s="66"/>
      <c r="MOR53" s="66"/>
      <c r="MOS53" s="66"/>
      <c r="MOT53" s="66"/>
      <c r="MOU53" s="66"/>
      <c r="MOV53" s="66"/>
      <c r="MOW53" s="66"/>
      <c r="MOX53" s="66"/>
      <c r="MOY53" s="66"/>
      <c r="MOZ53" s="66"/>
      <c r="MPA53" s="66"/>
      <c r="MPB53" s="66"/>
      <c r="MPC53" s="66"/>
      <c r="MPD53" s="66"/>
      <c r="MPE53" s="66"/>
      <c r="MPF53" s="66"/>
      <c r="MPG53" s="66"/>
      <c r="MPH53" s="66"/>
      <c r="MPI53" s="66"/>
      <c r="MPJ53" s="66"/>
      <c r="MPK53" s="66"/>
      <c r="MPL53" s="66"/>
      <c r="MPM53" s="66"/>
      <c r="MPN53" s="66"/>
      <c r="MPO53" s="66"/>
      <c r="MPP53" s="66"/>
      <c r="MPQ53" s="66"/>
      <c r="MPR53" s="66"/>
      <c r="MPS53" s="66"/>
      <c r="MPT53" s="66"/>
      <c r="MPU53" s="66"/>
      <c r="MPV53" s="66"/>
      <c r="MPW53" s="66"/>
      <c r="MPX53" s="66"/>
      <c r="MPY53" s="66"/>
      <c r="MPZ53" s="66"/>
      <c r="MQA53" s="66"/>
      <c r="MQB53" s="66"/>
      <c r="MQC53" s="66"/>
      <c r="MQD53" s="66"/>
      <c r="MQE53" s="66"/>
      <c r="MQF53" s="66"/>
      <c r="MQG53" s="66"/>
      <c r="MQH53" s="66"/>
      <c r="MQI53" s="66"/>
      <c r="MQJ53" s="66"/>
      <c r="MQK53" s="66"/>
      <c r="MQL53" s="66"/>
      <c r="MQM53" s="66"/>
      <c r="MQN53" s="66"/>
      <c r="MQO53" s="66"/>
      <c r="MQP53" s="66"/>
      <c r="MQQ53" s="66"/>
      <c r="MQR53" s="66"/>
      <c r="MQS53" s="66"/>
      <c r="MQT53" s="66"/>
      <c r="MQU53" s="66"/>
      <c r="MQV53" s="66"/>
      <c r="MQW53" s="66"/>
      <c r="MQX53" s="66"/>
      <c r="MQY53" s="66"/>
      <c r="MQZ53" s="66"/>
      <c r="MRA53" s="66"/>
      <c r="MRB53" s="66"/>
      <c r="MRC53" s="66"/>
      <c r="MRD53" s="66"/>
      <c r="MRE53" s="66"/>
      <c r="MRF53" s="66"/>
      <c r="MRG53" s="66"/>
      <c r="MRH53" s="66"/>
      <c r="MRI53" s="66"/>
      <c r="MRJ53" s="66"/>
      <c r="MRK53" s="66"/>
      <c r="MRL53" s="66"/>
      <c r="MRM53" s="66"/>
      <c r="MRN53" s="66"/>
      <c r="MRO53" s="66"/>
      <c r="MRP53" s="66"/>
      <c r="MRQ53" s="66"/>
      <c r="MRR53" s="66"/>
      <c r="MRS53" s="66"/>
      <c r="MRT53" s="66"/>
      <c r="MRU53" s="66"/>
      <c r="MRV53" s="66"/>
      <c r="MRW53" s="66"/>
      <c r="MRX53" s="66"/>
      <c r="MRY53" s="66"/>
      <c r="MRZ53" s="66"/>
      <c r="MSA53" s="66"/>
      <c r="MSB53" s="66"/>
      <c r="MSC53" s="66"/>
      <c r="MSD53" s="66"/>
      <c r="MSE53" s="66"/>
      <c r="MSF53" s="66"/>
      <c r="MSG53" s="66"/>
      <c r="MSH53" s="66"/>
      <c r="MSI53" s="66"/>
      <c r="MSJ53" s="66"/>
      <c r="MSK53" s="66"/>
      <c r="MSL53" s="66"/>
      <c r="MSM53" s="66"/>
      <c r="MSN53" s="66"/>
      <c r="MSO53" s="66"/>
      <c r="MSP53" s="66"/>
      <c r="MSQ53" s="66"/>
      <c r="MSR53" s="66"/>
      <c r="MSS53" s="66"/>
      <c r="MST53" s="66"/>
      <c r="MSU53" s="66"/>
      <c r="MSV53" s="66"/>
      <c r="MSW53" s="66"/>
      <c r="MSX53" s="66"/>
      <c r="MSY53" s="66"/>
      <c r="MSZ53" s="66"/>
      <c r="MTA53" s="66"/>
      <c r="MTB53" s="66"/>
      <c r="MTC53" s="66"/>
      <c r="MTD53" s="66"/>
      <c r="MTE53" s="66"/>
      <c r="MTF53" s="66"/>
      <c r="MTG53" s="66"/>
      <c r="MTH53" s="66"/>
      <c r="MTI53" s="66"/>
      <c r="MTJ53" s="66"/>
      <c r="MTK53" s="66"/>
      <c r="MTL53" s="66"/>
      <c r="MTM53" s="66"/>
      <c r="MTN53" s="66"/>
      <c r="MTO53" s="66"/>
      <c r="MTP53" s="66"/>
      <c r="MTQ53" s="66"/>
      <c r="MTR53" s="66"/>
      <c r="MTS53" s="66"/>
      <c r="MTT53" s="66"/>
      <c r="MTU53" s="66"/>
      <c r="MTV53" s="66"/>
      <c r="MTW53" s="66"/>
      <c r="MTX53" s="66"/>
      <c r="MTY53" s="66"/>
      <c r="MTZ53" s="66"/>
      <c r="MUA53" s="66"/>
      <c r="MUB53" s="66"/>
      <c r="MUC53" s="66"/>
      <c r="MUD53" s="66"/>
      <c r="MUE53" s="66"/>
      <c r="MUF53" s="66"/>
      <c r="MUG53" s="66"/>
      <c r="MUH53" s="66"/>
      <c r="MUI53" s="66"/>
      <c r="MUJ53" s="66"/>
      <c r="MUK53" s="66"/>
      <c r="MUL53" s="66"/>
      <c r="MUM53" s="66"/>
      <c r="MUN53" s="66"/>
      <c r="MUO53" s="66"/>
      <c r="MUP53" s="66"/>
      <c r="MUQ53" s="66"/>
      <c r="MUR53" s="66"/>
      <c r="MUS53" s="66"/>
      <c r="MUT53" s="66"/>
      <c r="MUU53" s="66"/>
      <c r="MUV53" s="66"/>
      <c r="MUW53" s="66"/>
      <c r="MUX53" s="66"/>
      <c r="MUY53" s="66"/>
      <c r="MUZ53" s="66"/>
      <c r="MVA53" s="66"/>
      <c r="MVB53" s="66"/>
      <c r="MVC53" s="66"/>
      <c r="MVD53" s="66"/>
      <c r="MVE53" s="66"/>
      <c r="MVF53" s="66"/>
      <c r="MVG53" s="66"/>
      <c r="MVH53" s="66"/>
      <c r="MVI53" s="66"/>
      <c r="MVJ53" s="66"/>
      <c r="MVK53" s="66"/>
      <c r="MVL53" s="66"/>
      <c r="MVM53" s="66"/>
      <c r="MVN53" s="66"/>
      <c r="MVO53" s="66"/>
      <c r="MVP53" s="66"/>
      <c r="MVQ53" s="66"/>
      <c r="MVR53" s="66"/>
      <c r="MVS53" s="66"/>
      <c r="MVT53" s="66"/>
      <c r="MVU53" s="66"/>
      <c r="MVV53" s="66"/>
      <c r="MVW53" s="66"/>
      <c r="MVX53" s="66"/>
      <c r="MVY53" s="66"/>
      <c r="MVZ53" s="66"/>
      <c r="MWA53" s="66"/>
      <c r="MWB53" s="66"/>
      <c r="MWC53" s="66"/>
      <c r="MWD53" s="66"/>
      <c r="MWE53" s="66"/>
      <c r="MWF53" s="66"/>
      <c r="MWG53" s="66"/>
      <c r="MWH53" s="66"/>
      <c r="MWI53" s="66"/>
      <c r="MWJ53" s="66"/>
      <c r="MWK53" s="66"/>
      <c r="MWL53" s="66"/>
      <c r="MWM53" s="66"/>
      <c r="MWN53" s="66"/>
      <c r="MWO53" s="66"/>
      <c r="MWP53" s="66"/>
      <c r="MWQ53" s="66"/>
      <c r="MWR53" s="66"/>
      <c r="MWS53" s="66"/>
      <c r="MWT53" s="66"/>
      <c r="MWU53" s="66"/>
      <c r="MWV53" s="66"/>
      <c r="MWW53" s="66"/>
      <c r="MWX53" s="66"/>
      <c r="MWY53" s="66"/>
      <c r="MWZ53" s="66"/>
      <c r="MXA53" s="66"/>
      <c r="MXB53" s="66"/>
      <c r="MXC53" s="66"/>
      <c r="MXD53" s="66"/>
      <c r="MXE53" s="66"/>
      <c r="MXF53" s="66"/>
      <c r="MXG53" s="66"/>
      <c r="MXH53" s="66"/>
      <c r="MXI53" s="66"/>
      <c r="MXJ53" s="66"/>
      <c r="MXK53" s="66"/>
      <c r="MXL53" s="66"/>
      <c r="MXM53" s="66"/>
      <c r="MXN53" s="66"/>
      <c r="MXO53" s="66"/>
      <c r="MXP53" s="66"/>
      <c r="MXQ53" s="66"/>
      <c r="MXR53" s="66"/>
      <c r="MXS53" s="66"/>
      <c r="MXT53" s="66"/>
      <c r="MXU53" s="66"/>
      <c r="MXV53" s="66"/>
      <c r="MXW53" s="66"/>
      <c r="MXX53" s="66"/>
      <c r="MXY53" s="66"/>
      <c r="MXZ53" s="66"/>
      <c r="MYA53" s="66"/>
      <c r="MYB53" s="66"/>
      <c r="MYC53" s="66"/>
      <c r="MYD53" s="66"/>
      <c r="MYE53" s="66"/>
      <c r="MYF53" s="66"/>
      <c r="MYG53" s="66"/>
      <c r="MYH53" s="66"/>
      <c r="MYI53" s="66"/>
      <c r="MYJ53" s="66"/>
      <c r="MYK53" s="66"/>
      <c r="MYL53" s="66"/>
      <c r="MYM53" s="66"/>
      <c r="MYN53" s="66"/>
      <c r="MYO53" s="66"/>
      <c r="MYP53" s="66"/>
      <c r="MYQ53" s="66"/>
      <c r="MYR53" s="66"/>
      <c r="MYS53" s="66"/>
      <c r="MYT53" s="66"/>
      <c r="MYU53" s="66"/>
      <c r="MYV53" s="66"/>
      <c r="MYW53" s="66"/>
      <c r="MYX53" s="66"/>
      <c r="MYY53" s="66"/>
      <c r="MYZ53" s="66"/>
      <c r="MZA53" s="66"/>
      <c r="MZB53" s="66"/>
      <c r="MZC53" s="66"/>
      <c r="MZD53" s="66"/>
      <c r="MZE53" s="66"/>
      <c r="MZF53" s="66"/>
      <c r="MZG53" s="66"/>
      <c r="MZH53" s="66"/>
      <c r="MZI53" s="66"/>
      <c r="MZJ53" s="66"/>
      <c r="MZK53" s="66"/>
      <c r="MZL53" s="66"/>
      <c r="MZM53" s="66"/>
      <c r="MZN53" s="66"/>
      <c r="MZO53" s="66"/>
      <c r="MZP53" s="66"/>
      <c r="MZQ53" s="66"/>
      <c r="MZR53" s="66"/>
      <c r="MZS53" s="66"/>
      <c r="MZT53" s="66"/>
      <c r="MZU53" s="66"/>
      <c r="MZV53" s="66"/>
      <c r="MZW53" s="66"/>
      <c r="MZX53" s="66"/>
      <c r="MZY53" s="66"/>
      <c r="MZZ53" s="66"/>
      <c r="NAA53" s="66"/>
      <c r="NAB53" s="66"/>
      <c r="NAC53" s="66"/>
      <c r="NAD53" s="66"/>
      <c r="NAE53" s="66"/>
      <c r="NAF53" s="66"/>
      <c r="NAG53" s="66"/>
      <c r="NAH53" s="66"/>
      <c r="NAI53" s="66"/>
      <c r="NAJ53" s="66"/>
      <c r="NAK53" s="66"/>
      <c r="NAL53" s="66"/>
      <c r="NAM53" s="66"/>
      <c r="NAN53" s="66"/>
      <c r="NAO53" s="66"/>
      <c r="NAP53" s="66"/>
      <c r="NAQ53" s="66"/>
      <c r="NAR53" s="66"/>
      <c r="NAS53" s="66"/>
      <c r="NAT53" s="66"/>
      <c r="NAU53" s="66"/>
      <c r="NAV53" s="66"/>
      <c r="NAW53" s="66"/>
      <c r="NAX53" s="66"/>
      <c r="NAY53" s="66"/>
      <c r="NAZ53" s="66"/>
      <c r="NBA53" s="66"/>
      <c r="NBB53" s="66"/>
      <c r="NBC53" s="66"/>
      <c r="NBD53" s="66"/>
      <c r="NBE53" s="66"/>
      <c r="NBF53" s="66"/>
      <c r="NBG53" s="66"/>
      <c r="NBH53" s="66"/>
      <c r="NBI53" s="66"/>
      <c r="NBJ53" s="66"/>
      <c r="NBK53" s="66"/>
      <c r="NBL53" s="66"/>
      <c r="NBM53" s="66"/>
      <c r="NBN53" s="66"/>
      <c r="NBO53" s="66"/>
      <c r="NBP53" s="66"/>
      <c r="NBQ53" s="66"/>
      <c r="NBR53" s="66"/>
      <c r="NBS53" s="66"/>
      <c r="NBT53" s="66"/>
      <c r="NBU53" s="66"/>
      <c r="NBV53" s="66"/>
      <c r="NBW53" s="66"/>
      <c r="NBX53" s="66"/>
      <c r="NBY53" s="66"/>
      <c r="NBZ53" s="66"/>
      <c r="NCA53" s="66"/>
      <c r="NCB53" s="66"/>
      <c r="NCC53" s="66"/>
      <c r="NCD53" s="66"/>
      <c r="NCE53" s="66"/>
      <c r="NCF53" s="66"/>
      <c r="NCG53" s="66"/>
      <c r="NCH53" s="66"/>
      <c r="NCI53" s="66"/>
      <c r="NCJ53" s="66"/>
      <c r="NCK53" s="66"/>
      <c r="NCL53" s="66"/>
      <c r="NCM53" s="66"/>
      <c r="NCN53" s="66"/>
      <c r="NCO53" s="66"/>
      <c r="NCP53" s="66"/>
      <c r="NCQ53" s="66"/>
      <c r="NCR53" s="66"/>
      <c r="NCS53" s="66"/>
      <c r="NCT53" s="66"/>
      <c r="NCU53" s="66"/>
      <c r="NCV53" s="66"/>
      <c r="NCW53" s="66"/>
      <c r="NCX53" s="66"/>
      <c r="NCY53" s="66"/>
      <c r="NCZ53" s="66"/>
      <c r="NDA53" s="66"/>
      <c r="NDB53" s="66"/>
      <c r="NDC53" s="66"/>
      <c r="NDD53" s="66"/>
      <c r="NDE53" s="66"/>
      <c r="NDF53" s="66"/>
      <c r="NDG53" s="66"/>
      <c r="NDH53" s="66"/>
      <c r="NDI53" s="66"/>
      <c r="NDJ53" s="66"/>
      <c r="NDK53" s="66"/>
      <c r="NDL53" s="66"/>
      <c r="NDM53" s="66"/>
      <c r="NDN53" s="66"/>
      <c r="NDO53" s="66"/>
      <c r="NDP53" s="66"/>
      <c r="NDQ53" s="66"/>
      <c r="NDR53" s="66"/>
      <c r="NDS53" s="66"/>
      <c r="NDT53" s="66"/>
      <c r="NDU53" s="66"/>
      <c r="NDV53" s="66"/>
      <c r="NDW53" s="66"/>
      <c r="NDX53" s="66"/>
      <c r="NDY53" s="66"/>
      <c r="NDZ53" s="66"/>
      <c r="NEA53" s="66"/>
      <c r="NEB53" s="66"/>
      <c r="NEC53" s="66"/>
      <c r="NED53" s="66"/>
      <c r="NEE53" s="66"/>
      <c r="NEF53" s="66"/>
      <c r="NEG53" s="66"/>
      <c r="NEH53" s="66"/>
      <c r="NEI53" s="66"/>
      <c r="NEJ53" s="66"/>
      <c r="NEK53" s="66"/>
      <c r="NEL53" s="66"/>
      <c r="NEM53" s="66"/>
      <c r="NEN53" s="66"/>
      <c r="NEO53" s="66"/>
      <c r="NEP53" s="66"/>
      <c r="NEQ53" s="66"/>
      <c r="NER53" s="66"/>
      <c r="NES53" s="66"/>
      <c r="NET53" s="66"/>
      <c r="NEU53" s="66"/>
      <c r="NEV53" s="66"/>
      <c r="NEW53" s="66"/>
      <c r="NEX53" s="66"/>
      <c r="NEY53" s="66"/>
      <c r="NEZ53" s="66"/>
      <c r="NFA53" s="66"/>
      <c r="NFB53" s="66"/>
      <c r="NFC53" s="66"/>
      <c r="NFD53" s="66"/>
      <c r="NFE53" s="66"/>
      <c r="NFF53" s="66"/>
      <c r="NFG53" s="66"/>
      <c r="NFH53" s="66"/>
      <c r="NFI53" s="66"/>
      <c r="NFJ53" s="66"/>
      <c r="NFK53" s="66"/>
      <c r="NFL53" s="66"/>
      <c r="NFM53" s="66"/>
      <c r="NFN53" s="66"/>
      <c r="NFO53" s="66"/>
      <c r="NFP53" s="66"/>
      <c r="NFQ53" s="66"/>
      <c r="NFR53" s="66"/>
      <c r="NFS53" s="66"/>
      <c r="NFT53" s="66"/>
      <c r="NFU53" s="66"/>
      <c r="NFV53" s="66"/>
      <c r="NFW53" s="66"/>
      <c r="NFX53" s="66"/>
      <c r="NFY53" s="66"/>
      <c r="NFZ53" s="66"/>
      <c r="NGA53" s="66"/>
      <c r="NGB53" s="66"/>
      <c r="NGC53" s="66"/>
      <c r="NGD53" s="66"/>
      <c r="NGE53" s="66"/>
      <c r="NGF53" s="66"/>
      <c r="NGG53" s="66"/>
      <c r="NGH53" s="66"/>
      <c r="NGI53" s="66"/>
      <c r="NGJ53" s="66"/>
      <c r="NGK53" s="66"/>
      <c r="NGL53" s="66"/>
      <c r="NGM53" s="66"/>
      <c r="NGN53" s="66"/>
      <c r="NGO53" s="66"/>
      <c r="NGP53" s="66"/>
      <c r="NGQ53" s="66"/>
      <c r="NGR53" s="66"/>
      <c r="NGS53" s="66"/>
      <c r="NGT53" s="66"/>
      <c r="NGU53" s="66"/>
      <c r="NGV53" s="66"/>
      <c r="NGW53" s="66"/>
      <c r="NGX53" s="66"/>
      <c r="NGY53" s="66"/>
      <c r="NGZ53" s="66"/>
      <c r="NHA53" s="66"/>
      <c r="NHB53" s="66"/>
      <c r="NHC53" s="66"/>
      <c r="NHD53" s="66"/>
      <c r="NHE53" s="66"/>
      <c r="NHF53" s="66"/>
      <c r="NHG53" s="66"/>
      <c r="NHH53" s="66"/>
      <c r="NHI53" s="66"/>
      <c r="NHJ53" s="66"/>
      <c r="NHK53" s="66"/>
      <c r="NHL53" s="66"/>
      <c r="NHM53" s="66"/>
      <c r="NHN53" s="66"/>
      <c r="NHO53" s="66"/>
      <c r="NHP53" s="66"/>
      <c r="NHQ53" s="66"/>
      <c r="NHR53" s="66"/>
      <c r="NHS53" s="66"/>
      <c r="NHT53" s="66"/>
      <c r="NHU53" s="66"/>
      <c r="NHV53" s="66"/>
      <c r="NHW53" s="66"/>
      <c r="NHX53" s="66"/>
      <c r="NHY53" s="66"/>
      <c r="NHZ53" s="66"/>
      <c r="NIA53" s="66"/>
      <c r="NIB53" s="66"/>
      <c r="NIC53" s="66"/>
      <c r="NID53" s="66"/>
      <c r="NIE53" s="66"/>
      <c r="NIF53" s="66"/>
      <c r="NIG53" s="66"/>
      <c r="NIH53" s="66"/>
      <c r="NII53" s="66"/>
      <c r="NIJ53" s="66"/>
      <c r="NIK53" s="66"/>
      <c r="NIL53" s="66"/>
      <c r="NIM53" s="66"/>
      <c r="NIN53" s="66"/>
      <c r="NIO53" s="66"/>
      <c r="NIP53" s="66"/>
      <c r="NIQ53" s="66"/>
      <c r="NIR53" s="66"/>
      <c r="NIS53" s="66"/>
      <c r="NIT53" s="66"/>
      <c r="NIU53" s="66"/>
      <c r="NIV53" s="66"/>
      <c r="NIW53" s="66"/>
      <c r="NIX53" s="66"/>
      <c r="NIY53" s="66"/>
      <c r="NIZ53" s="66"/>
      <c r="NJA53" s="66"/>
      <c r="NJB53" s="66"/>
      <c r="NJC53" s="66"/>
      <c r="NJD53" s="66"/>
      <c r="NJE53" s="66"/>
      <c r="NJF53" s="66"/>
      <c r="NJG53" s="66"/>
      <c r="NJH53" s="66"/>
      <c r="NJI53" s="66"/>
      <c r="NJJ53" s="66"/>
      <c r="NJK53" s="66"/>
      <c r="NJL53" s="66"/>
      <c r="NJM53" s="66"/>
      <c r="NJN53" s="66"/>
      <c r="NJO53" s="66"/>
      <c r="NJP53" s="66"/>
      <c r="NJQ53" s="66"/>
      <c r="NJR53" s="66"/>
      <c r="NJS53" s="66"/>
      <c r="NJT53" s="66"/>
      <c r="NJU53" s="66"/>
      <c r="NJV53" s="66"/>
      <c r="NJW53" s="66"/>
      <c r="NJX53" s="66"/>
      <c r="NJY53" s="66"/>
      <c r="NJZ53" s="66"/>
      <c r="NKA53" s="66"/>
      <c r="NKB53" s="66"/>
      <c r="NKC53" s="66"/>
      <c r="NKD53" s="66"/>
      <c r="NKE53" s="66"/>
      <c r="NKF53" s="66"/>
      <c r="NKG53" s="66"/>
      <c r="NKH53" s="66"/>
      <c r="NKI53" s="66"/>
      <c r="NKJ53" s="66"/>
      <c r="NKK53" s="66"/>
      <c r="NKL53" s="66"/>
      <c r="NKM53" s="66"/>
      <c r="NKN53" s="66"/>
      <c r="NKO53" s="66"/>
      <c r="NKP53" s="66"/>
      <c r="NKQ53" s="66"/>
      <c r="NKR53" s="66"/>
      <c r="NKS53" s="66"/>
      <c r="NKT53" s="66"/>
      <c r="NKU53" s="66"/>
      <c r="NKV53" s="66"/>
      <c r="NKW53" s="66"/>
      <c r="NKX53" s="66"/>
      <c r="NKY53" s="66"/>
      <c r="NKZ53" s="66"/>
      <c r="NLA53" s="66"/>
      <c r="NLB53" s="66"/>
      <c r="NLC53" s="66"/>
      <c r="NLD53" s="66"/>
      <c r="NLE53" s="66"/>
      <c r="NLF53" s="66"/>
      <c r="NLG53" s="66"/>
      <c r="NLH53" s="66"/>
      <c r="NLI53" s="66"/>
      <c r="NLJ53" s="66"/>
      <c r="NLK53" s="66"/>
      <c r="NLL53" s="66"/>
      <c r="NLM53" s="66"/>
      <c r="NLN53" s="66"/>
      <c r="NLO53" s="66"/>
      <c r="NLP53" s="66"/>
      <c r="NLQ53" s="66"/>
      <c r="NLR53" s="66"/>
      <c r="NLS53" s="66"/>
      <c r="NLT53" s="66"/>
      <c r="NLU53" s="66"/>
      <c r="NLV53" s="66"/>
      <c r="NLW53" s="66"/>
      <c r="NLX53" s="66"/>
      <c r="NLY53" s="66"/>
      <c r="NLZ53" s="66"/>
      <c r="NMA53" s="66"/>
      <c r="NMB53" s="66"/>
      <c r="NMC53" s="66"/>
      <c r="NMD53" s="66"/>
      <c r="NME53" s="66"/>
      <c r="NMF53" s="66"/>
      <c r="NMG53" s="66"/>
      <c r="NMH53" s="66"/>
      <c r="NMI53" s="66"/>
      <c r="NMJ53" s="66"/>
      <c r="NMK53" s="66"/>
      <c r="NML53" s="66"/>
      <c r="NMM53" s="66"/>
      <c r="NMN53" s="66"/>
      <c r="NMO53" s="66"/>
      <c r="NMP53" s="66"/>
      <c r="NMQ53" s="66"/>
      <c r="NMR53" s="66"/>
      <c r="NMS53" s="66"/>
      <c r="NMT53" s="66"/>
      <c r="NMU53" s="66"/>
      <c r="NMV53" s="66"/>
      <c r="NMW53" s="66"/>
      <c r="NMX53" s="66"/>
      <c r="NMY53" s="66"/>
      <c r="NMZ53" s="66"/>
      <c r="NNA53" s="66"/>
      <c r="NNB53" s="66"/>
      <c r="NNC53" s="66"/>
      <c r="NND53" s="66"/>
      <c r="NNE53" s="66"/>
      <c r="NNF53" s="66"/>
      <c r="NNG53" s="66"/>
      <c r="NNH53" s="66"/>
      <c r="NNI53" s="66"/>
      <c r="NNJ53" s="66"/>
      <c r="NNK53" s="66"/>
      <c r="NNL53" s="66"/>
      <c r="NNM53" s="66"/>
      <c r="NNN53" s="66"/>
      <c r="NNO53" s="66"/>
      <c r="NNP53" s="66"/>
      <c r="NNQ53" s="66"/>
      <c r="NNR53" s="66"/>
      <c r="NNS53" s="66"/>
      <c r="NNT53" s="66"/>
      <c r="NNU53" s="66"/>
      <c r="NNV53" s="66"/>
      <c r="NNW53" s="66"/>
      <c r="NNX53" s="66"/>
      <c r="NNY53" s="66"/>
      <c r="NNZ53" s="66"/>
      <c r="NOA53" s="66"/>
      <c r="NOB53" s="66"/>
      <c r="NOC53" s="66"/>
      <c r="NOD53" s="66"/>
      <c r="NOE53" s="66"/>
      <c r="NOF53" s="66"/>
      <c r="NOG53" s="66"/>
      <c r="NOH53" s="66"/>
      <c r="NOI53" s="66"/>
      <c r="NOJ53" s="66"/>
      <c r="NOK53" s="66"/>
      <c r="NOL53" s="66"/>
      <c r="NOM53" s="66"/>
      <c r="NON53" s="66"/>
      <c r="NOO53" s="66"/>
      <c r="NOP53" s="66"/>
      <c r="NOQ53" s="66"/>
      <c r="NOR53" s="66"/>
      <c r="NOS53" s="66"/>
      <c r="NOT53" s="66"/>
      <c r="NOU53" s="66"/>
      <c r="NOV53" s="66"/>
      <c r="NOW53" s="66"/>
      <c r="NOX53" s="66"/>
      <c r="NOY53" s="66"/>
      <c r="NOZ53" s="66"/>
      <c r="NPA53" s="66"/>
      <c r="NPB53" s="66"/>
      <c r="NPC53" s="66"/>
      <c r="NPD53" s="66"/>
      <c r="NPE53" s="66"/>
      <c r="NPF53" s="66"/>
      <c r="NPG53" s="66"/>
      <c r="NPH53" s="66"/>
      <c r="NPI53" s="66"/>
      <c r="NPJ53" s="66"/>
      <c r="NPK53" s="66"/>
      <c r="NPL53" s="66"/>
      <c r="NPM53" s="66"/>
      <c r="NPN53" s="66"/>
      <c r="NPO53" s="66"/>
      <c r="NPP53" s="66"/>
      <c r="NPQ53" s="66"/>
      <c r="NPR53" s="66"/>
      <c r="NPS53" s="66"/>
      <c r="NPT53" s="66"/>
      <c r="NPU53" s="66"/>
      <c r="NPV53" s="66"/>
      <c r="NPW53" s="66"/>
      <c r="NPX53" s="66"/>
      <c r="NPY53" s="66"/>
      <c r="NPZ53" s="66"/>
      <c r="NQA53" s="66"/>
      <c r="NQB53" s="66"/>
      <c r="NQC53" s="66"/>
      <c r="NQD53" s="66"/>
      <c r="NQE53" s="66"/>
      <c r="NQF53" s="66"/>
      <c r="NQG53" s="66"/>
      <c r="NQH53" s="66"/>
      <c r="NQI53" s="66"/>
      <c r="NQJ53" s="66"/>
      <c r="NQK53" s="66"/>
      <c r="NQL53" s="66"/>
      <c r="NQM53" s="66"/>
      <c r="NQN53" s="66"/>
      <c r="NQO53" s="66"/>
      <c r="NQP53" s="66"/>
      <c r="NQQ53" s="66"/>
      <c r="NQR53" s="66"/>
      <c r="NQS53" s="66"/>
      <c r="NQT53" s="66"/>
      <c r="NQU53" s="66"/>
      <c r="NQV53" s="66"/>
      <c r="NQW53" s="66"/>
      <c r="NQX53" s="66"/>
      <c r="NQY53" s="66"/>
      <c r="NQZ53" s="66"/>
      <c r="NRA53" s="66"/>
      <c r="NRB53" s="66"/>
      <c r="NRC53" s="66"/>
      <c r="NRD53" s="66"/>
      <c r="NRE53" s="66"/>
      <c r="NRF53" s="66"/>
      <c r="NRG53" s="66"/>
      <c r="NRH53" s="66"/>
      <c r="NRI53" s="66"/>
      <c r="NRJ53" s="66"/>
      <c r="NRK53" s="66"/>
      <c r="NRL53" s="66"/>
      <c r="NRM53" s="66"/>
      <c r="NRN53" s="66"/>
      <c r="NRO53" s="66"/>
      <c r="NRP53" s="66"/>
      <c r="NRQ53" s="66"/>
      <c r="NRR53" s="66"/>
      <c r="NRS53" s="66"/>
      <c r="NRT53" s="66"/>
      <c r="NRU53" s="66"/>
      <c r="NRV53" s="66"/>
      <c r="NRW53" s="66"/>
      <c r="NRX53" s="66"/>
      <c r="NRY53" s="66"/>
      <c r="NRZ53" s="66"/>
      <c r="NSA53" s="66"/>
      <c r="NSB53" s="66"/>
      <c r="NSC53" s="66"/>
      <c r="NSD53" s="66"/>
      <c r="NSE53" s="66"/>
      <c r="NSF53" s="66"/>
      <c r="NSG53" s="66"/>
      <c r="NSH53" s="66"/>
      <c r="NSI53" s="66"/>
      <c r="NSJ53" s="66"/>
      <c r="NSK53" s="66"/>
      <c r="NSL53" s="66"/>
      <c r="NSM53" s="66"/>
      <c r="NSN53" s="66"/>
      <c r="NSO53" s="66"/>
      <c r="NSP53" s="66"/>
      <c r="NSQ53" s="66"/>
      <c r="NSR53" s="66"/>
      <c r="NSS53" s="66"/>
      <c r="NST53" s="66"/>
      <c r="NSU53" s="66"/>
      <c r="NSV53" s="66"/>
      <c r="NSW53" s="66"/>
      <c r="NSX53" s="66"/>
      <c r="NSY53" s="66"/>
      <c r="NSZ53" s="66"/>
      <c r="NTA53" s="66"/>
      <c r="NTB53" s="66"/>
      <c r="NTC53" s="66"/>
      <c r="NTD53" s="66"/>
      <c r="NTE53" s="66"/>
      <c r="NTF53" s="66"/>
      <c r="NTG53" s="66"/>
      <c r="NTH53" s="66"/>
      <c r="NTI53" s="66"/>
      <c r="NTJ53" s="66"/>
      <c r="NTK53" s="66"/>
      <c r="NTL53" s="66"/>
      <c r="NTM53" s="66"/>
      <c r="NTN53" s="66"/>
      <c r="NTO53" s="66"/>
      <c r="NTP53" s="66"/>
      <c r="NTQ53" s="66"/>
      <c r="NTR53" s="66"/>
      <c r="NTS53" s="66"/>
      <c r="NTT53" s="66"/>
      <c r="NTU53" s="66"/>
      <c r="NTV53" s="66"/>
      <c r="NTW53" s="66"/>
      <c r="NTX53" s="66"/>
      <c r="NTY53" s="66"/>
      <c r="NTZ53" s="66"/>
      <c r="NUA53" s="66"/>
      <c r="NUB53" s="66"/>
      <c r="NUC53" s="66"/>
      <c r="NUD53" s="66"/>
      <c r="NUE53" s="66"/>
      <c r="NUF53" s="66"/>
      <c r="NUG53" s="66"/>
      <c r="NUH53" s="66"/>
      <c r="NUI53" s="66"/>
      <c r="NUJ53" s="66"/>
      <c r="NUK53" s="66"/>
      <c r="NUL53" s="66"/>
      <c r="NUM53" s="66"/>
      <c r="NUN53" s="66"/>
      <c r="NUO53" s="66"/>
      <c r="NUP53" s="66"/>
      <c r="NUQ53" s="66"/>
      <c r="NUR53" s="66"/>
      <c r="NUS53" s="66"/>
      <c r="NUT53" s="66"/>
      <c r="NUU53" s="66"/>
      <c r="NUV53" s="66"/>
      <c r="NUW53" s="66"/>
      <c r="NUX53" s="66"/>
      <c r="NUY53" s="66"/>
      <c r="NUZ53" s="66"/>
      <c r="NVA53" s="66"/>
      <c r="NVB53" s="66"/>
      <c r="NVC53" s="66"/>
      <c r="NVD53" s="66"/>
      <c r="NVE53" s="66"/>
      <c r="NVF53" s="66"/>
      <c r="NVG53" s="66"/>
      <c r="NVH53" s="66"/>
      <c r="NVI53" s="66"/>
      <c r="NVJ53" s="66"/>
      <c r="NVK53" s="66"/>
      <c r="NVL53" s="66"/>
      <c r="NVM53" s="66"/>
      <c r="NVN53" s="66"/>
      <c r="NVO53" s="66"/>
      <c r="NVP53" s="66"/>
      <c r="NVQ53" s="66"/>
      <c r="NVR53" s="66"/>
      <c r="NVS53" s="66"/>
      <c r="NVT53" s="66"/>
      <c r="NVU53" s="66"/>
      <c r="NVV53" s="66"/>
      <c r="NVW53" s="66"/>
      <c r="NVX53" s="66"/>
      <c r="NVY53" s="66"/>
      <c r="NVZ53" s="66"/>
      <c r="NWA53" s="66"/>
      <c r="NWB53" s="66"/>
      <c r="NWC53" s="66"/>
      <c r="NWD53" s="66"/>
      <c r="NWE53" s="66"/>
      <c r="NWF53" s="66"/>
      <c r="NWG53" s="66"/>
      <c r="NWH53" s="66"/>
      <c r="NWI53" s="66"/>
      <c r="NWJ53" s="66"/>
      <c r="NWK53" s="66"/>
      <c r="NWL53" s="66"/>
      <c r="NWM53" s="66"/>
      <c r="NWN53" s="66"/>
      <c r="NWO53" s="66"/>
      <c r="NWP53" s="66"/>
      <c r="NWQ53" s="66"/>
      <c r="NWR53" s="66"/>
      <c r="NWS53" s="66"/>
      <c r="NWT53" s="66"/>
      <c r="NWU53" s="66"/>
      <c r="NWV53" s="66"/>
      <c r="NWW53" s="66"/>
      <c r="NWX53" s="66"/>
      <c r="NWY53" s="66"/>
      <c r="NWZ53" s="66"/>
      <c r="NXA53" s="66"/>
      <c r="NXB53" s="66"/>
      <c r="NXC53" s="66"/>
      <c r="NXD53" s="66"/>
      <c r="NXE53" s="66"/>
      <c r="NXF53" s="66"/>
      <c r="NXG53" s="66"/>
      <c r="NXH53" s="66"/>
      <c r="NXI53" s="66"/>
      <c r="NXJ53" s="66"/>
      <c r="NXK53" s="66"/>
      <c r="NXL53" s="66"/>
      <c r="NXM53" s="66"/>
      <c r="NXN53" s="66"/>
      <c r="NXO53" s="66"/>
      <c r="NXP53" s="66"/>
      <c r="NXQ53" s="66"/>
      <c r="NXR53" s="66"/>
      <c r="NXS53" s="66"/>
      <c r="NXT53" s="66"/>
      <c r="NXU53" s="66"/>
      <c r="NXV53" s="66"/>
      <c r="NXW53" s="66"/>
      <c r="NXX53" s="66"/>
      <c r="NXY53" s="66"/>
      <c r="NXZ53" s="66"/>
      <c r="NYA53" s="66"/>
      <c r="NYB53" s="66"/>
      <c r="NYC53" s="66"/>
      <c r="NYD53" s="66"/>
      <c r="NYE53" s="66"/>
      <c r="NYF53" s="66"/>
      <c r="NYG53" s="66"/>
      <c r="NYH53" s="66"/>
      <c r="NYI53" s="66"/>
      <c r="NYJ53" s="66"/>
      <c r="NYK53" s="66"/>
      <c r="NYL53" s="66"/>
      <c r="NYM53" s="66"/>
      <c r="NYN53" s="66"/>
      <c r="NYO53" s="66"/>
      <c r="NYP53" s="66"/>
      <c r="NYQ53" s="66"/>
      <c r="NYR53" s="66"/>
      <c r="NYS53" s="66"/>
      <c r="NYT53" s="66"/>
      <c r="NYU53" s="66"/>
      <c r="NYV53" s="66"/>
      <c r="NYW53" s="66"/>
      <c r="NYX53" s="66"/>
      <c r="NYY53" s="66"/>
      <c r="NYZ53" s="66"/>
      <c r="NZA53" s="66"/>
      <c r="NZB53" s="66"/>
      <c r="NZC53" s="66"/>
      <c r="NZD53" s="66"/>
      <c r="NZE53" s="66"/>
      <c r="NZF53" s="66"/>
      <c r="NZG53" s="66"/>
      <c r="NZH53" s="66"/>
      <c r="NZI53" s="66"/>
      <c r="NZJ53" s="66"/>
      <c r="NZK53" s="66"/>
      <c r="NZL53" s="66"/>
      <c r="NZM53" s="66"/>
      <c r="NZN53" s="66"/>
      <c r="NZO53" s="66"/>
      <c r="NZP53" s="66"/>
      <c r="NZQ53" s="66"/>
      <c r="NZR53" s="66"/>
      <c r="NZS53" s="66"/>
      <c r="NZT53" s="66"/>
      <c r="NZU53" s="66"/>
      <c r="NZV53" s="66"/>
      <c r="NZW53" s="66"/>
      <c r="NZX53" s="66"/>
      <c r="NZY53" s="66"/>
      <c r="NZZ53" s="66"/>
      <c r="OAA53" s="66"/>
      <c r="OAB53" s="66"/>
      <c r="OAC53" s="66"/>
      <c r="OAD53" s="66"/>
      <c r="OAE53" s="66"/>
      <c r="OAF53" s="66"/>
      <c r="OAG53" s="66"/>
      <c r="OAH53" s="66"/>
      <c r="OAI53" s="66"/>
      <c r="OAJ53" s="66"/>
      <c r="OAK53" s="66"/>
      <c r="OAL53" s="66"/>
      <c r="OAM53" s="66"/>
      <c r="OAN53" s="66"/>
      <c r="OAO53" s="66"/>
      <c r="OAP53" s="66"/>
      <c r="OAQ53" s="66"/>
      <c r="OAR53" s="66"/>
      <c r="OAS53" s="66"/>
      <c r="OAT53" s="66"/>
      <c r="OAU53" s="66"/>
      <c r="OAV53" s="66"/>
      <c r="OAW53" s="66"/>
      <c r="OAX53" s="66"/>
      <c r="OAY53" s="66"/>
      <c r="OAZ53" s="66"/>
      <c r="OBA53" s="66"/>
      <c r="OBB53" s="66"/>
      <c r="OBC53" s="66"/>
      <c r="OBD53" s="66"/>
      <c r="OBE53" s="66"/>
      <c r="OBF53" s="66"/>
      <c r="OBG53" s="66"/>
      <c r="OBH53" s="66"/>
      <c r="OBI53" s="66"/>
      <c r="OBJ53" s="66"/>
      <c r="OBK53" s="66"/>
      <c r="OBL53" s="66"/>
      <c r="OBM53" s="66"/>
      <c r="OBN53" s="66"/>
      <c r="OBO53" s="66"/>
      <c r="OBP53" s="66"/>
      <c r="OBQ53" s="66"/>
      <c r="OBR53" s="66"/>
      <c r="OBS53" s="66"/>
      <c r="OBT53" s="66"/>
      <c r="OBU53" s="66"/>
      <c r="OBV53" s="66"/>
      <c r="OBW53" s="66"/>
      <c r="OBX53" s="66"/>
      <c r="OBY53" s="66"/>
      <c r="OBZ53" s="66"/>
      <c r="OCA53" s="66"/>
      <c r="OCB53" s="66"/>
      <c r="OCC53" s="66"/>
      <c r="OCD53" s="66"/>
      <c r="OCE53" s="66"/>
      <c r="OCF53" s="66"/>
      <c r="OCG53" s="66"/>
      <c r="OCH53" s="66"/>
      <c r="OCI53" s="66"/>
      <c r="OCJ53" s="66"/>
      <c r="OCK53" s="66"/>
      <c r="OCL53" s="66"/>
      <c r="OCM53" s="66"/>
      <c r="OCN53" s="66"/>
      <c r="OCO53" s="66"/>
      <c r="OCP53" s="66"/>
      <c r="OCQ53" s="66"/>
      <c r="OCR53" s="66"/>
      <c r="OCS53" s="66"/>
      <c r="OCT53" s="66"/>
      <c r="OCU53" s="66"/>
      <c r="OCV53" s="66"/>
      <c r="OCW53" s="66"/>
      <c r="OCX53" s="66"/>
      <c r="OCY53" s="66"/>
      <c r="OCZ53" s="66"/>
      <c r="ODA53" s="66"/>
      <c r="ODB53" s="66"/>
      <c r="ODC53" s="66"/>
      <c r="ODD53" s="66"/>
      <c r="ODE53" s="66"/>
      <c r="ODF53" s="66"/>
      <c r="ODG53" s="66"/>
      <c r="ODH53" s="66"/>
      <c r="ODI53" s="66"/>
      <c r="ODJ53" s="66"/>
      <c r="ODK53" s="66"/>
      <c r="ODL53" s="66"/>
      <c r="ODM53" s="66"/>
      <c r="ODN53" s="66"/>
      <c r="ODO53" s="66"/>
      <c r="ODP53" s="66"/>
      <c r="ODQ53" s="66"/>
      <c r="ODR53" s="66"/>
      <c r="ODS53" s="66"/>
      <c r="ODT53" s="66"/>
      <c r="ODU53" s="66"/>
      <c r="ODV53" s="66"/>
      <c r="ODW53" s="66"/>
      <c r="ODX53" s="66"/>
      <c r="ODY53" s="66"/>
      <c r="ODZ53" s="66"/>
      <c r="OEA53" s="66"/>
      <c r="OEB53" s="66"/>
      <c r="OEC53" s="66"/>
      <c r="OED53" s="66"/>
      <c r="OEE53" s="66"/>
      <c r="OEF53" s="66"/>
      <c r="OEG53" s="66"/>
      <c r="OEH53" s="66"/>
      <c r="OEI53" s="66"/>
      <c r="OEJ53" s="66"/>
      <c r="OEK53" s="66"/>
      <c r="OEL53" s="66"/>
      <c r="OEM53" s="66"/>
      <c r="OEN53" s="66"/>
      <c r="OEO53" s="66"/>
      <c r="OEP53" s="66"/>
      <c r="OEQ53" s="66"/>
      <c r="OER53" s="66"/>
      <c r="OES53" s="66"/>
      <c r="OET53" s="66"/>
      <c r="OEU53" s="66"/>
      <c r="OEV53" s="66"/>
      <c r="OEW53" s="66"/>
      <c r="OEX53" s="66"/>
      <c r="OEY53" s="66"/>
      <c r="OEZ53" s="66"/>
      <c r="OFA53" s="66"/>
      <c r="OFB53" s="66"/>
      <c r="OFC53" s="66"/>
      <c r="OFD53" s="66"/>
      <c r="OFE53" s="66"/>
      <c r="OFF53" s="66"/>
      <c r="OFG53" s="66"/>
      <c r="OFH53" s="66"/>
      <c r="OFI53" s="66"/>
      <c r="OFJ53" s="66"/>
      <c r="OFK53" s="66"/>
      <c r="OFL53" s="66"/>
      <c r="OFM53" s="66"/>
      <c r="OFN53" s="66"/>
      <c r="OFO53" s="66"/>
      <c r="OFP53" s="66"/>
      <c r="OFQ53" s="66"/>
      <c r="OFR53" s="66"/>
      <c r="OFS53" s="66"/>
      <c r="OFT53" s="66"/>
      <c r="OFU53" s="66"/>
      <c r="OFV53" s="66"/>
      <c r="OFW53" s="66"/>
      <c r="OFX53" s="66"/>
      <c r="OFY53" s="66"/>
      <c r="OFZ53" s="66"/>
      <c r="OGA53" s="66"/>
      <c r="OGB53" s="66"/>
      <c r="OGC53" s="66"/>
      <c r="OGD53" s="66"/>
      <c r="OGE53" s="66"/>
      <c r="OGF53" s="66"/>
      <c r="OGG53" s="66"/>
      <c r="OGH53" s="66"/>
      <c r="OGI53" s="66"/>
      <c r="OGJ53" s="66"/>
      <c r="OGK53" s="66"/>
      <c r="OGL53" s="66"/>
      <c r="OGM53" s="66"/>
      <c r="OGN53" s="66"/>
      <c r="OGO53" s="66"/>
      <c r="OGP53" s="66"/>
      <c r="OGQ53" s="66"/>
      <c r="OGR53" s="66"/>
      <c r="OGS53" s="66"/>
      <c r="OGT53" s="66"/>
      <c r="OGU53" s="66"/>
      <c r="OGV53" s="66"/>
      <c r="OGW53" s="66"/>
      <c r="OGX53" s="66"/>
      <c r="OGY53" s="66"/>
      <c r="OGZ53" s="66"/>
      <c r="OHA53" s="66"/>
      <c r="OHB53" s="66"/>
      <c r="OHC53" s="66"/>
      <c r="OHD53" s="66"/>
      <c r="OHE53" s="66"/>
      <c r="OHF53" s="66"/>
      <c r="OHG53" s="66"/>
      <c r="OHH53" s="66"/>
      <c r="OHI53" s="66"/>
      <c r="OHJ53" s="66"/>
      <c r="OHK53" s="66"/>
      <c r="OHL53" s="66"/>
      <c r="OHM53" s="66"/>
      <c r="OHN53" s="66"/>
      <c r="OHO53" s="66"/>
      <c r="OHP53" s="66"/>
      <c r="OHQ53" s="66"/>
      <c r="OHR53" s="66"/>
      <c r="OHS53" s="66"/>
      <c r="OHT53" s="66"/>
      <c r="OHU53" s="66"/>
      <c r="OHV53" s="66"/>
      <c r="OHW53" s="66"/>
      <c r="OHX53" s="66"/>
      <c r="OHY53" s="66"/>
      <c r="OHZ53" s="66"/>
      <c r="OIA53" s="66"/>
      <c r="OIB53" s="66"/>
      <c r="OIC53" s="66"/>
      <c r="OID53" s="66"/>
      <c r="OIE53" s="66"/>
      <c r="OIF53" s="66"/>
      <c r="OIG53" s="66"/>
      <c r="OIH53" s="66"/>
      <c r="OII53" s="66"/>
      <c r="OIJ53" s="66"/>
      <c r="OIK53" s="66"/>
      <c r="OIL53" s="66"/>
      <c r="OIM53" s="66"/>
      <c r="OIN53" s="66"/>
      <c r="OIO53" s="66"/>
      <c r="OIP53" s="66"/>
      <c r="OIQ53" s="66"/>
      <c r="OIR53" s="66"/>
      <c r="OIS53" s="66"/>
      <c r="OIT53" s="66"/>
      <c r="OIU53" s="66"/>
      <c r="OIV53" s="66"/>
      <c r="OIW53" s="66"/>
      <c r="OIX53" s="66"/>
      <c r="OIY53" s="66"/>
      <c r="OIZ53" s="66"/>
      <c r="OJA53" s="66"/>
      <c r="OJB53" s="66"/>
      <c r="OJC53" s="66"/>
      <c r="OJD53" s="66"/>
      <c r="OJE53" s="66"/>
      <c r="OJF53" s="66"/>
      <c r="OJG53" s="66"/>
      <c r="OJH53" s="66"/>
      <c r="OJI53" s="66"/>
      <c r="OJJ53" s="66"/>
      <c r="OJK53" s="66"/>
      <c r="OJL53" s="66"/>
      <c r="OJM53" s="66"/>
      <c r="OJN53" s="66"/>
      <c r="OJO53" s="66"/>
      <c r="OJP53" s="66"/>
      <c r="OJQ53" s="66"/>
      <c r="OJR53" s="66"/>
      <c r="OJS53" s="66"/>
      <c r="OJT53" s="66"/>
      <c r="OJU53" s="66"/>
      <c r="OJV53" s="66"/>
      <c r="OJW53" s="66"/>
      <c r="OJX53" s="66"/>
      <c r="OJY53" s="66"/>
      <c r="OJZ53" s="66"/>
      <c r="OKA53" s="66"/>
      <c r="OKB53" s="66"/>
      <c r="OKC53" s="66"/>
      <c r="OKD53" s="66"/>
      <c r="OKE53" s="66"/>
      <c r="OKF53" s="66"/>
      <c r="OKG53" s="66"/>
      <c r="OKH53" s="66"/>
      <c r="OKI53" s="66"/>
      <c r="OKJ53" s="66"/>
      <c r="OKK53" s="66"/>
      <c r="OKL53" s="66"/>
      <c r="OKM53" s="66"/>
      <c r="OKN53" s="66"/>
      <c r="OKO53" s="66"/>
      <c r="OKP53" s="66"/>
      <c r="OKQ53" s="66"/>
      <c r="OKR53" s="66"/>
      <c r="OKS53" s="66"/>
      <c r="OKT53" s="66"/>
      <c r="OKU53" s="66"/>
      <c r="OKV53" s="66"/>
      <c r="OKW53" s="66"/>
      <c r="OKX53" s="66"/>
      <c r="OKY53" s="66"/>
      <c r="OKZ53" s="66"/>
      <c r="OLA53" s="66"/>
      <c r="OLB53" s="66"/>
      <c r="OLC53" s="66"/>
      <c r="OLD53" s="66"/>
      <c r="OLE53" s="66"/>
      <c r="OLF53" s="66"/>
      <c r="OLG53" s="66"/>
      <c r="OLH53" s="66"/>
      <c r="OLI53" s="66"/>
      <c r="OLJ53" s="66"/>
      <c r="OLK53" s="66"/>
      <c r="OLL53" s="66"/>
      <c r="OLM53" s="66"/>
      <c r="OLN53" s="66"/>
      <c r="OLO53" s="66"/>
      <c r="OLP53" s="66"/>
      <c r="OLQ53" s="66"/>
      <c r="OLR53" s="66"/>
      <c r="OLS53" s="66"/>
      <c r="OLT53" s="66"/>
      <c r="OLU53" s="66"/>
      <c r="OLV53" s="66"/>
      <c r="OLW53" s="66"/>
      <c r="OLX53" s="66"/>
      <c r="OLY53" s="66"/>
      <c r="OLZ53" s="66"/>
      <c r="OMA53" s="66"/>
      <c r="OMB53" s="66"/>
      <c r="OMC53" s="66"/>
      <c r="OMD53" s="66"/>
      <c r="OME53" s="66"/>
      <c r="OMF53" s="66"/>
      <c r="OMG53" s="66"/>
      <c r="OMH53" s="66"/>
      <c r="OMI53" s="66"/>
      <c r="OMJ53" s="66"/>
      <c r="OMK53" s="66"/>
      <c r="OML53" s="66"/>
      <c r="OMM53" s="66"/>
      <c r="OMN53" s="66"/>
      <c r="OMO53" s="66"/>
      <c r="OMP53" s="66"/>
      <c r="OMQ53" s="66"/>
      <c r="OMR53" s="66"/>
      <c r="OMS53" s="66"/>
      <c r="OMT53" s="66"/>
      <c r="OMU53" s="66"/>
      <c r="OMV53" s="66"/>
      <c r="OMW53" s="66"/>
      <c r="OMX53" s="66"/>
      <c r="OMY53" s="66"/>
      <c r="OMZ53" s="66"/>
      <c r="ONA53" s="66"/>
      <c r="ONB53" s="66"/>
      <c r="ONC53" s="66"/>
      <c r="OND53" s="66"/>
      <c r="ONE53" s="66"/>
      <c r="ONF53" s="66"/>
      <c r="ONG53" s="66"/>
      <c r="ONH53" s="66"/>
      <c r="ONI53" s="66"/>
      <c r="ONJ53" s="66"/>
      <c r="ONK53" s="66"/>
      <c r="ONL53" s="66"/>
      <c r="ONM53" s="66"/>
      <c r="ONN53" s="66"/>
      <c r="ONO53" s="66"/>
      <c r="ONP53" s="66"/>
      <c r="ONQ53" s="66"/>
      <c r="ONR53" s="66"/>
      <c r="ONS53" s="66"/>
      <c r="ONT53" s="66"/>
      <c r="ONU53" s="66"/>
      <c r="ONV53" s="66"/>
      <c r="ONW53" s="66"/>
      <c r="ONX53" s="66"/>
      <c r="ONY53" s="66"/>
      <c r="ONZ53" s="66"/>
      <c r="OOA53" s="66"/>
      <c r="OOB53" s="66"/>
      <c r="OOC53" s="66"/>
      <c r="OOD53" s="66"/>
      <c r="OOE53" s="66"/>
      <c r="OOF53" s="66"/>
      <c r="OOG53" s="66"/>
      <c r="OOH53" s="66"/>
      <c r="OOI53" s="66"/>
      <c r="OOJ53" s="66"/>
      <c r="OOK53" s="66"/>
      <c r="OOL53" s="66"/>
      <c r="OOM53" s="66"/>
      <c r="OON53" s="66"/>
      <c r="OOO53" s="66"/>
      <c r="OOP53" s="66"/>
      <c r="OOQ53" s="66"/>
      <c r="OOR53" s="66"/>
      <c r="OOS53" s="66"/>
      <c r="OOT53" s="66"/>
      <c r="OOU53" s="66"/>
      <c r="OOV53" s="66"/>
      <c r="OOW53" s="66"/>
      <c r="OOX53" s="66"/>
      <c r="OOY53" s="66"/>
      <c r="OOZ53" s="66"/>
      <c r="OPA53" s="66"/>
      <c r="OPB53" s="66"/>
      <c r="OPC53" s="66"/>
      <c r="OPD53" s="66"/>
      <c r="OPE53" s="66"/>
      <c r="OPF53" s="66"/>
      <c r="OPG53" s="66"/>
      <c r="OPH53" s="66"/>
      <c r="OPI53" s="66"/>
      <c r="OPJ53" s="66"/>
      <c r="OPK53" s="66"/>
      <c r="OPL53" s="66"/>
      <c r="OPM53" s="66"/>
      <c r="OPN53" s="66"/>
      <c r="OPO53" s="66"/>
      <c r="OPP53" s="66"/>
      <c r="OPQ53" s="66"/>
      <c r="OPR53" s="66"/>
      <c r="OPS53" s="66"/>
      <c r="OPT53" s="66"/>
      <c r="OPU53" s="66"/>
      <c r="OPV53" s="66"/>
      <c r="OPW53" s="66"/>
      <c r="OPX53" s="66"/>
      <c r="OPY53" s="66"/>
      <c r="OPZ53" s="66"/>
      <c r="OQA53" s="66"/>
      <c r="OQB53" s="66"/>
      <c r="OQC53" s="66"/>
      <c r="OQD53" s="66"/>
      <c r="OQE53" s="66"/>
      <c r="OQF53" s="66"/>
      <c r="OQG53" s="66"/>
      <c r="OQH53" s="66"/>
      <c r="OQI53" s="66"/>
      <c r="OQJ53" s="66"/>
      <c r="OQK53" s="66"/>
      <c r="OQL53" s="66"/>
      <c r="OQM53" s="66"/>
      <c r="OQN53" s="66"/>
      <c r="OQO53" s="66"/>
      <c r="OQP53" s="66"/>
      <c r="OQQ53" s="66"/>
      <c r="OQR53" s="66"/>
      <c r="OQS53" s="66"/>
      <c r="OQT53" s="66"/>
      <c r="OQU53" s="66"/>
      <c r="OQV53" s="66"/>
      <c r="OQW53" s="66"/>
      <c r="OQX53" s="66"/>
      <c r="OQY53" s="66"/>
      <c r="OQZ53" s="66"/>
      <c r="ORA53" s="66"/>
      <c r="ORB53" s="66"/>
      <c r="ORC53" s="66"/>
      <c r="ORD53" s="66"/>
      <c r="ORE53" s="66"/>
      <c r="ORF53" s="66"/>
      <c r="ORG53" s="66"/>
      <c r="ORH53" s="66"/>
      <c r="ORI53" s="66"/>
      <c r="ORJ53" s="66"/>
      <c r="ORK53" s="66"/>
      <c r="ORL53" s="66"/>
      <c r="ORM53" s="66"/>
      <c r="ORN53" s="66"/>
      <c r="ORO53" s="66"/>
      <c r="ORP53" s="66"/>
      <c r="ORQ53" s="66"/>
      <c r="ORR53" s="66"/>
      <c r="ORS53" s="66"/>
      <c r="ORT53" s="66"/>
      <c r="ORU53" s="66"/>
      <c r="ORV53" s="66"/>
      <c r="ORW53" s="66"/>
      <c r="ORX53" s="66"/>
      <c r="ORY53" s="66"/>
      <c r="ORZ53" s="66"/>
      <c r="OSA53" s="66"/>
      <c r="OSB53" s="66"/>
      <c r="OSC53" s="66"/>
      <c r="OSD53" s="66"/>
      <c r="OSE53" s="66"/>
      <c r="OSF53" s="66"/>
      <c r="OSG53" s="66"/>
      <c r="OSH53" s="66"/>
      <c r="OSI53" s="66"/>
      <c r="OSJ53" s="66"/>
      <c r="OSK53" s="66"/>
      <c r="OSL53" s="66"/>
      <c r="OSM53" s="66"/>
      <c r="OSN53" s="66"/>
      <c r="OSO53" s="66"/>
      <c r="OSP53" s="66"/>
      <c r="OSQ53" s="66"/>
      <c r="OSR53" s="66"/>
      <c r="OSS53" s="66"/>
      <c r="OST53" s="66"/>
      <c r="OSU53" s="66"/>
      <c r="OSV53" s="66"/>
      <c r="OSW53" s="66"/>
      <c r="OSX53" s="66"/>
      <c r="OSY53" s="66"/>
      <c r="OSZ53" s="66"/>
      <c r="OTA53" s="66"/>
      <c r="OTB53" s="66"/>
      <c r="OTC53" s="66"/>
      <c r="OTD53" s="66"/>
      <c r="OTE53" s="66"/>
      <c r="OTF53" s="66"/>
      <c r="OTG53" s="66"/>
      <c r="OTH53" s="66"/>
      <c r="OTI53" s="66"/>
      <c r="OTJ53" s="66"/>
      <c r="OTK53" s="66"/>
      <c r="OTL53" s="66"/>
      <c r="OTM53" s="66"/>
      <c r="OTN53" s="66"/>
      <c r="OTO53" s="66"/>
      <c r="OTP53" s="66"/>
      <c r="OTQ53" s="66"/>
      <c r="OTR53" s="66"/>
      <c r="OTS53" s="66"/>
      <c r="OTT53" s="66"/>
      <c r="OTU53" s="66"/>
      <c r="OTV53" s="66"/>
      <c r="OTW53" s="66"/>
      <c r="OTX53" s="66"/>
      <c r="OTY53" s="66"/>
      <c r="OTZ53" s="66"/>
      <c r="OUA53" s="66"/>
      <c r="OUB53" s="66"/>
      <c r="OUC53" s="66"/>
      <c r="OUD53" s="66"/>
      <c r="OUE53" s="66"/>
      <c r="OUF53" s="66"/>
      <c r="OUG53" s="66"/>
      <c r="OUH53" s="66"/>
      <c r="OUI53" s="66"/>
      <c r="OUJ53" s="66"/>
      <c r="OUK53" s="66"/>
      <c r="OUL53" s="66"/>
      <c r="OUM53" s="66"/>
      <c r="OUN53" s="66"/>
      <c r="OUO53" s="66"/>
      <c r="OUP53" s="66"/>
      <c r="OUQ53" s="66"/>
      <c r="OUR53" s="66"/>
      <c r="OUS53" s="66"/>
      <c r="OUT53" s="66"/>
      <c r="OUU53" s="66"/>
      <c r="OUV53" s="66"/>
      <c r="OUW53" s="66"/>
      <c r="OUX53" s="66"/>
      <c r="OUY53" s="66"/>
      <c r="OUZ53" s="66"/>
      <c r="OVA53" s="66"/>
      <c r="OVB53" s="66"/>
      <c r="OVC53" s="66"/>
      <c r="OVD53" s="66"/>
      <c r="OVE53" s="66"/>
      <c r="OVF53" s="66"/>
      <c r="OVG53" s="66"/>
      <c r="OVH53" s="66"/>
      <c r="OVI53" s="66"/>
      <c r="OVJ53" s="66"/>
      <c r="OVK53" s="66"/>
      <c r="OVL53" s="66"/>
      <c r="OVM53" s="66"/>
      <c r="OVN53" s="66"/>
      <c r="OVO53" s="66"/>
      <c r="OVP53" s="66"/>
      <c r="OVQ53" s="66"/>
      <c r="OVR53" s="66"/>
      <c r="OVS53" s="66"/>
      <c r="OVT53" s="66"/>
      <c r="OVU53" s="66"/>
      <c r="OVV53" s="66"/>
      <c r="OVW53" s="66"/>
      <c r="OVX53" s="66"/>
      <c r="OVY53" s="66"/>
      <c r="OVZ53" s="66"/>
      <c r="OWA53" s="66"/>
      <c r="OWB53" s="66"/>
      <c r="OWC53" s="66"/>
      <c r="OWD53" s="66"/>
      <c r="OWE53" s="66"/>
      <c r="OWF53" s="66"/>
      <c r="OWG53" s="66"/>
      <c r="OWH53" s="66"/>
      <c r="OWI53" s="66"/>
      <c r="OWJ53" s="66"/>
      <c r="OWK53" s="66"/>
      <c r="OWL53" s="66"/>
      <c r="OWM53" s="66"/>
      <c r="OWN53" s="66"/>
      <c r="OWO53" s="66"/>
      <c r="OWP53" s="66"/>
      <c r="OWQ53" s="66"/>
      <c r="OWR53" s="66"/>
      <c r="OWS53" s="66"/>
      <c r="OWT53" s="66"/>
      <c r="OWU53" s="66"/>
      <c r="OWV53" s="66"/>
      <c r="OWW53" s="66"/>
      <c r="OWX53" s="66"/>
      <c r="OWY53" s="66"/>
      <c r="OWZ53" s="66"/>
      <c r="OXA53" s="66"/>
      <c r="OXB53" s="66"/>
      <c r="OXC53" s="66"/>
      <c r="OXD53" s="66"/>
      <c r="OXE53" s="66"/>
      <c r="OXF53" s="66"/>
      <c r="OXG53" s="66"/>
      <c r="OXH53" s="66"/>
      <c r="OXI53" s="66"/>
      <c r="OXJ53" s="66"/>
      <c r="OXK53" s="66"/>
      <c r="OXL53" s="66"/>
      <c r="OXM53" s="66"/>
      <c r="OXN53" s="66"/>
      <c r="OXO53" s="66"/>
      <c r="OXP53" s="66"/>
      <c r="OXQ53" s="66"/>
      <c r="OXR53" s="66"/>
      <c r="OXS53" s="66"/>
      <c r="OXT53" s="66"/>
      <c r="OXU53" s="66"/>
      <c r="OXV53" s="66"/>
      <c r="OXW53" s="66"/>
      <c r="OXX53" s="66"/>
      <c r="OXY53" s="66"/>
      <c r="OXZ53" s="66"/>
      <c r="OYA53" s="66"/>
      <c r="OYB53" s="66"/>
      <c r="OYC53" s="66"/>
      <c r="OYD53" s="66"/>
      <c r="OYE53" s="66"/>
      <c r="OYF53" s="66"/>
      <c r="OYG53" s="66"/>
      <c r="OYH53" s="66"/>
      <c r="OYI53" s="66"/>
      <c r="OYJ53" s="66"/>
      <c r="OYK53" s="66"/>
      <c r="OYL53" s="66"/>
      <c r="OYM53" s="66"/>
      <c r="OYN53" s="66"/>
      <c r="OYO53" s="66"/>
      <c r="OYP53" s="66"/>
      <c r="OYQ53" s="66"/>
      <c r="OYR53" s="66"/>
      <c r="OYS53" s="66"/>
      <c r="OYT53" s="66"/>
      <c r="OYU53" s="66"/>
      <c r="OYV53" s="66"/>
      <c r="OYW53" s="66"/>
      <c r="OYX53" s="66"/>
      <c r="OYY53" s="66"/>
      <c r="OYZ53" s="66"/>
      <c r="OZA53" s="66"/>
      <c r="OZB53" s="66"/>
      <c r="OZC53" s="66"/>
      <c r="OZD53" s="66"/>
      <c r="OZE53" s="66"/>
      <c r="OZF53" s="66"/>
      <c r="OZG53" s="66"/>
      <c r="OZH53" s="66"/>
      <c r="OZI53" s="66"/>
      <c r="OZJ53" s="66"/>
      <c r="OZK53" s="66"/>
      <c r="OZL53" s="66"/>
      <c r="OZM53" s="66"/>
      <c r="OZN53" s="66"/>
      <c r="OZO53" s="66"/>
      <c r="OZP53" s="66"/>
      <c r="OZQ53" s="66"/>
      <c r="OZR53" s="66"/>
      <c r="OZS53" s="66"/>
      <c r="OZT53" s="66"/>
      <c r="OZU53" s="66"/>
      <c r="OZV53" s="66"/>
      <c r="OZW53" s="66"/>
      <c r="OZX53" s="66"/>
      <c r="OZY53" s="66"/>
      <c r="OZZ53" s="66"/>
      <c r="PAA53" s="66"/>
      <c r="PAB53" s="66"/>
      <c r="PAC53" s="66"/>
      <c r="PAD53" s="66"/>
      <c r="PAE53" s="66"/>
      <c r="PAF53" s="66"/>
      <c r="PAG53" s="66"/>
      <c r="PAH53" s="66"/>
      <c r="PAI53" s="66"/>
      <c r="PAJ53" s="66"/>
      <c r="PAK53" s="66"/>
      <c r="PAL53" s="66"/>
      <c r="PAM53" s="66"/>
      <c r="PAN53" s="66"/>
      <c r="PAO53" s="66"/>
      <c r="PAP53" s="66"/>
      <c r="PAQ53" s="66"/>
      <c r="PAR53" s="66"/>
      <c r="PAS53" s="66"/>
      <c r="PAT53" s="66"/>
      <c r="PAU53" s="66"/>
      <c r="PAV53" s="66"/>
      <c r="PAW53" s="66"/>
      <c r="PAX53" s="66"/>
      <c r="PAY53" s="66"/>
      <c r="PAZ53" s="66"/>
      <c r="PBA53" s="66"/>
      <c r="PBB53" s="66"/>
      <c r="PBC53" s="66"/>
      <c r="PBD53" s="66"/>
      <c r="PBE53" s="66"/>
      <c r="PBF53" s="66"/>
      <c r="PBG53" s="66"/>
      <c r="PBH53" s="66"/>
      <c r="PBI53" s="66"/>
      <c r="PBJ53" s="66"/>
      <c r="PBK53" s="66"/>
      <c r="PBL53" s="66"/>
      <c r="PBM53" s="66"/>
      <c r="PBN53" s="66"/>
      <c r="PBO53" s="66"/>
      <c r="PBP53" s="66"/>
      <c r="PBQ53" s="66"/>
      <c r="PBR53" s="66"/>
      <c r="PBS53" s="66"/>
      <c r="PBT53" s="66"/>
      <c r="PBU53" s="66"/>
      <c r="PBV53" s="66"/>
      <c r="PBW53" s="66"/>
      <c r="PBX53" s="66"/>
      <c r="PBY53" s="66"/>
      <c r="PBZ53" s="66"/>
      <c r="PCA53" s="66"/>
      <c r="PCB53" s="66"/>
      <c r="PCC53" s="66"/>
      <c r="PCD53" s="66"/>
      <c r="PCE53" s="66"/>
      <c r="PCF53" s="66"/>
      <c r="PCG53" s="66"/>
      <c r="PCH53" s="66"/>
      <c r="PCI53" s="66"/>
      <c r="PCJ53" s="66"/>
      <c r="PCK53" s="66"/>
      <c r="PCL53" s="66"/>
      <c r="PCM53" s="66"/>
      <c r="PCN53" s="66"/>
      <c r="PCO53" s="66"/>
      <c r="PCP53" s="66"/>
      <c r="PCQ53" s="66"/>
      <c r="PCR53" s="66"/>
      <c r="PCS53" s="66"/>
      <c r="PCT53" s="66"/>
      <c r="PCU53" s="66"/>
      <c r="PCV53" s="66"/>
      <c r="PCW53" s="66"/>
      <c r="PCX53" s="66"/>
      <c r="PCY53" s="66"/>
      <c r="PCZ53" s="66"/>
      <c r="PDA53" s="66"/>
      <c r="PDB53" s="66"/>
      <c r="PDC53" s="66"/>
      <c r="PDD53" s="66"/>
      <c r="PDE53" s="66"/>
      <c r="PDF53" s="66"/>
      <c r="PDG53" s="66"/>
      <c r="PDH53" s="66"/>
      <c r="PDI53" s="66"/>
      <c r="PDJ53" s="66"/>
      <c r="PDK53" s="66"/>
      <c r="PDL53" s="66"/>
      <c r="PDM53" s="66"/>
      <c r="PDN53" s="66"/>
      <c r="PDO53" s="66"/>
      <c r="PDP53" s="66"/>
      <c r="PDQ53" s="66"/>
      <c r="PDR53" s="66"/>
      <c r="PDS53" s="66"/>
      <c r="PDT53" s="66"/>
      <c r="PDU53" s="66"/>
      <c r="PDV53" s="66"/>
      <c r="PDW53" s="66"/>
      <c r="PDX53" s="66"/>
      <c r="PDY53" s="66"/>
      <c r="PDZ53" s="66"/>
      <c r="PEA53" s="66"/>
      <c r="PEB53" s="66"/>
      <c r="PEC53" s="66"/>
      <c r="PED53" s="66"/>
      <c r="PEE53" s="66"/>
      <c r="PEF53" s="66"/>
      <c r="PEG53" s="66"/>
      <c r="PEH53" s="66"/>
      <c r="PEI53" s="66"/>
      <c r="PEJ53" s="66"/>
      <c r="PEK53" s="66"/>
      <c r="PEL53" s="66"/>
      <c r="PEM53" s="66"/>
      <c r="PEN53" s="66"/>
      <c r="PEO53" s="66"/>
      <c r="PEP53" s="66"/>
      <c r="PEQ53" s="66"/>
      <c r="PER53" s="66"/>
      <c r="PES53" s="66"/>
      <c r="PET53" s="66"/>
      <c r="PEU53" s="66"/>
      <c r="PEV53" s="66"/>
      <c r="PEW53" s="66"/>
      <c r="PEX53" s="66"/>
      <c r="PEY53" s="66"/>
      <c r="PEZ53" s="66"/>
      <c r="PFA53" s="66"/>
      <c r="PFB53" s="66"/>
      <c r="PFC53" s="66"/>
      <c r="PFD53" s="66"/>
      <c r="PFE53" s="66"/>
      <c r="PFF53" s="66"/>
      <c r="PFG53" s="66"/>
      <c r="PFH53" s="66"/>
      <c r="PFI53" s="66"/>
      <c r="PFJ53" s="66"/>
      <c r="PFK53" s="66"/>
      <c r="PFL53" s="66"/>
      <c r="PFM53" s="66"/>
      <c r="PFN53" s="66"/>
      <c r="PFO53" s="66"/>
      <c r="PFP53" s="66"/>
      <c r="PFQ53" s="66"/>
      <c r="PFR53" s="66"/>
      <c r="PFS53" s="66"/>
      <c r="PFT53" s="66"/>
      <c r="PFU53" s="66"/>
      <c r="PFV53" s="66"/>
      <c r="PFW53" s="66"/>
      <c r="PFX53" s="66"/>
      <c r="PFY53" s="66"/>
      <c r="PFZ53" s="66"/>
      <c r="PGA53" s="66"/>
      <c r="PGB53" s="66"/>
      <c r="PGC53" s="66"/>
      <c r="PGD53" s="66"/>
      <c r="PGE53" s="66"/>
      <c r="PGF53" s="66"/>
      <c r="PGG53" s="66"/>
      <c r="PGH53" s="66"/>
      <c r="PGI53" s="66"/>
      <c r="PGJ53" s="66"/>
      <c r="PGK53" s="66"/>
      <c r="PGL53" s="66"/>
      <c r="PGM53" s="66"/>
      <c r="PGN53" s="66"/>
      <c r="PGO53" s="66"/>
      <c r="PGP53" s="66"/>
      <c r="PGQ53" s="66"/>
      <c r="PGR53" s="66"/>
      <c r="PGS53" s="66"/>
      <c r="PGT53" s="66"/>
      <c r="PGU53" s="66"/>
      <c r="PGV53" s="66"/>
      <c r="PGW53" s="66"/>
      <c r="PGX53" s="66"/>
      <c r="PGY53" s="66"/>
      <c r="PGZ53" s="66"/>
      <c r="PHA53" s="66"/>
      <c r="PHB53" s="66"/>
      <c r="PHC53" s="66"/>
      <c r="PHD53" s="66"/>
      <c r="PHE53" s="66"/>
      <c r="PHF53" s="66"/>
      <c r="PHG53" s="66"/>
      <c r="PHH53" s="66"/>
      <c r="PHI53" s="66"/>
      <c r="PHJ53" s="66"/>
      <c r="PHK53" s="66"/>
      <c r="PHL53" s="66"/>
      <c r="PHM53" s="66"/>
      <c r="PHN53" s="66"/>
      <c r="PHO53" s="66"/>
      <c r="PHP53" s="66"/>
      <c r="PHQ53" s="66"/>
      <c r="PHR53" s="66"/>
      <c r="PHS53" s="66"/>
      <c r="PHT53" s="66"/>
      <c r="PHU53" s="66"/>
      <c r="PHV53" s="66"/>
      <c r="PHW53" s="66"/>
      <c r="PHX53" s="66"/>
      <c r="PHY53" s="66"/>
      <c r="PHZ53" s="66"/>
      <c r="PIA53" s="66"/>
      <c r="PIB53" s="66"/>
      <c r="PIC53" s="66"/>
      <c r="PID53" s="66"/>
      <c r="PIE53" s="66"/>
      <c r="PIF53" s="66"/>
      <c r="PIG53" s="66"/>
      <c r="PIH53" s="66"/>
      <c r="PII53" s="66"/>
      <c r="PIJ53" s="66"/>
      <c r="PIK53" s="66"/>
      <c r="PIL53" s="66"/>
      <c r="PIM53" s="66"/>
      <c r="PIN53" s="66"/>
      <c r="PIO53" s="66"/>
      <c r="PIP53" s="66"/>
      <c r="PIQ53" s="66"/>
      <c r="PIR53" s="66"/>
      <c r="PIS53" s="66"/>
      <c r="PIT53" s="66"/>
      <c r="PIU53" s="66"/>
      <c r="PIV53" s="66"/>
      <c r="PIW53" s="66"/>
      <c r="PIX53" s="66"/>
      <c r="PIY53" s="66"/>
      <c r="PIZ53" s="66"/>
      <c r="PJA53" s="66"/>
      <c r="PJB53" s="66"/>
      <c r="PJC53" s="66"/>
      <c r="PJD53" s="66"/>
      <c r="PJE53" s="66"/>
      <c r="PJF53" s="66"/>
      <c r="PJG53" s="66"/>
      <c r="PJH53" s="66"/>
      <c r="PJI53" s="66"/>
      <c r="PJJ53" s="66"/>
      <c r="PJK53" s="66"/>
      <c r="PJL53" s="66"/>
      <c r="PJM53" s="66"/>
      <c r="PJN53" s="66"/>
      <c r="PJO53" s="66"/>
      <c r="PJP53" s="66"/>
      <c r="PJQ53" s="66"/>
      <c r="PJR53" s="66"/>
      <c r="PJS53" s="66"/>
      <c r="PJT53" s="66"/>
      <c r="PJU53" s="66"/>
      <c r="PJV53" s="66"/>
      <c r="PJW53" s="66"/>
      <c r="PJX53" s="66"/>
      <c r="PJY53" s="66"/>
      <c r="PJZ53" s="66"/>
      <c r="PKA53" s="66"/>
      <c r="PKB53" s="66"/>
      <c r="PKC53" s="66"/>
      <c r="PKD53" s="66"/>
      <c r="PKE53" s="66"/>
      <c r="PKF53" s="66"/>
      <c r="PKG53" s="66"/>
      <c r="PKH53" s="66"/>
      <c r="PKI53" s="66"/>
      <c r="PKJ53" s="66"/>
      <c r="PKK53" s="66"/>
      <c r="PKL53" s="66"/>
      <c r="PKM53" s="66"/>
      <c r="PKN53" s="66"/>
      <c r="PKO53" s="66"/>
      <c r="PKP53" s="66"/>
      <c r="PKQ53" s="66"/>
      <c r="PKR53" s="66"/>
      <c r="PKS53" s="66"/>
      <c r="PKT53" s="66"/>
      <c r="PKU53" s="66"/>
      <c r="PKV53" s="66"/>
      <c r="PKW53" s="66"/>
      <c r="PKX53" s="66"/>
      <c r="PKY53" s="66"/>
      <c r="PKZ53" s="66"/>
      <c r="PLA53" s="66"/>
      <c r="PLB53" s="66"/>
      <c r="PLC53" s="66"/>
      <c r="PLD53" s="66"/>
      <c r="PLE53" s="66"/>
      <c r="PLF53" s="66"/>
      <c r="PLG53" s="66"/>
      <c r="PLH53" s="66"/>
      <c r="PLI53" s="66"/>
      <c r="PLJ53" s="66"/>
      <c r="PLK53" s="66"/>
      <c r="PLL53" s="66"/>
      <c r="PLM53" s="66"/>
      <c r="PLN53" s="66"/>
      <c r="PLO53" s="66"/>
      <c r="PLP53" s="66"/>
      <c r="PLQ53" s="66"/>
      <c r="PLR53" s="66"/>
      <c r="PLS53" s="66"/>
      <c r="PLT53" s="66"/>
      <c r="PLU53" s="66"/>
      <c r="PLV53" s="66"/>
      <c r="PLW53" s="66"/>
      <c r="PLX53" s="66"/>
      <c r="PLY53" s="66"/>
      <c r="PLZ53" s="66"/>
      <c r="PMA53" s="66"/>
      <c r="PMB53" s="66"/>
      <c r="PMC53" s="66"/>
      <c r="PMD53" s="66"/>
      <c r="PME53" s="66"/>
      <c r="PMF53" s="66"/>
      <c r="PMG53" s="66"/>
      <c r="PMH53" s="66"/>
      <c r="PMI53" s="66"/>
      <c r="PMJ53" s="66"/>
      <c r="PMK53" s="66"/>
      <c r="PML53" s="66"/>
      <c r="PMM53" s="66"/>
      <c r="PMN53" s="66"/>
      <c r="PMO53" s="66"/>
      <c r="PMP53" s="66"/>
      <c r="PMQ53" s="66"/>
      <c r="PMR53" s="66"/>
      <c r="PMS53" s="66"/>
      <c r="PMT53" s="66"/>
      <c r="PMU53" s="66"/>
      <c r="PMV53" s="66"/>
      <c r="PMW53" s="66"/>
      <c r="PMX53" s="66"/>
      <c r="PMY53" s="66"/>
      <c r="PMZ53" s="66"/>
      <c r="PNA53" s="66"/>
      <c r="PNB53" s="66"/>
      <c r="PNC53" s="66"/>
      <c r="PND53" s="66"/>
      <c r="PNE53" s="66"/>
      <c r="PNF53" s="66"/>
      <c r="PNG53" s="66"/>
      <c r="PNH53" s="66"/>
      <c r="PNI53" s="66"/>
      <c r="PNJ53" s="66"/>
      <c r="PNK53" s="66"/>
      <c r="PNL53" s="66"/>
      <c r="PNM53" s="66"/>
      <c r="PNN53" s="66"/>
      <c r="PNO53" s="66"/>
      <c r="PNP53" s="66"/>
      <c r="PNQ53" s="66"/>
      <c r="PNR53" s="66"/>
      <c r="PNS53" s="66"/>
      <c r="PNT53" s="66"/>
      <c r="PNU53" s="66"/>
      <c r="PNV53" s="66"/>
      <c r="PNW53" s="66"/>
      <c r="PNX53" s="66"/>
      <c r="PNY53" s="66"/>
      <c r="PNZ53" s="66"/>
      <c r="POA53" s="66"/>
      <c r="POB53" s="66"/>
      <c r="POC53" s="66"/>
      <c r="POD53" s="66"/>
      <c r="POE53" s="66"/>
      <c r="POF53" s="66"/>
      <c r="POG53" s="66"/>
      <c r="POH53" s="66"/>
      <c r="POI53" s="66"/>
      <c r="POJ53" s="66"/>
      <c r="POK53" s="66"/>
      <c r="POL53" s="66"/>
      <c r="POM53" s="66"/>
      <c r="PON53" s="66"/>
      <c r="POO53" s="66"/>
      <c r="POP53" s="66"/>
      <c r="POQ53" s="66"/>
      <c r="POR53" s="66"/>
      <c r="POS53" s="66"/>
      <c r="POT53" s="66"/>
      <c r="POU53" s="66"/>
      <c r="POV53" s="66"/>
      <c r="POW53" s="66"/>
      <c r="POX53" s="66"/>
      <c r="POY53" s="66"/>
      <c r="POZ53" s="66"/>
      <c r="PPA53" s="66"/>
      <c r="PPB53" s="66"/>
      <c r="PPC53" s="66"/>
      <c r="PPD53" s="66"/>
      <c r="PPE53" s="66"/>
      <c r="PPF53" s="66"/>
      <c r="PPG53" s="66"/>
      <c r="PPH53" s="66"/>
      <c r="PPI53" s="66"/>
      <c r="PPJ53" s="66"/>
      <c r="PPK53" s="66"/>
      <c r="PPL53" s="66"/>
      <c r="PPM53" s="66"/>
      <c r="PPN53" s="66"/>
      <c r="PPO53" s="66"/>
      <c r="PPP53" s="66"/>
      <c r="PPQ53" s="66"/>
      <c r="PPR53" s="66"/>
      <c r="PPS53" s="66"/>
      <c r="PPT53" s="66"/>
      <c r="PPU53" s="66"/>
      <c r="PPV53" s="66"/>
      <c r="PPW53" s="66"/>
      <c r="PPX53" s="66"/>
      <c r="PPY53" s="66"/>
      <c r="PPZ53" s="66"/>
      <c r="PQA53" s="66"/>
      <c r="PQB53" s="66"/>
      <c r="PQC53" s="66"/>
      <c r="PQD53" s="66"/>
      <c r="PQE53" s="66"/>
      <c r="PQF53" s="66"/>
      <c r="PQG53" s="66"/>
      <c r="PQH53" s="66"/>
      <c r="PQI53" s="66"/>
      <c r="PQJ53" s="66"/>
      <c r="PQK53" s="66"/>
      <c r="PQL53" s="66"/>
      <c r="PQM53" s="66"/>
      <c r="PQN53" s="66"/>
      <c r="PQO53" s="66"/>
      <c r="PQP53" s="66"/>
      <c r="PQQ53" s="66"/>
      <c r="PQR53" s="66"/>
      <c r="PQS53" s="66"/>
      <c r="PQT53" s="66"/>
      <c r="PQU53" s="66"/>
      <c r="PQV53" s="66"/>
      <c r="PQW53" s="66"/>
      <c r="PQX53" s="66"/>
      <c r="PQY53" s="66"/>
      <c r="PQZ53" s="66"/>
      <c r="PRA53" s="66"/>
      <c r="PRB53" s="66"/>
      <c r="PRC53" s="66"/>
      <c r="PRD53" s="66"/>
      <c r="PRE53" s="66"/>
      <c r="PRF53" s="66"/>
      <c r="PRG53" s="66"/>
      <c r="PRH53" s="66"/>
      <c r="PRI53" s="66"/>
      <c r="PRJ53" s="66"/>
      <c r="PRK53" s="66"/>
      <c r="PRL53" s="66"/>
      <c r="PRM53" s="66"/>
      <c r="PRN53" s="66"/>
      <c r="PRO53" s="66"/>
      <c r="PRP53" s="66"/>
      <c r="PRQ53" s="66"/>
      <c r="PRR53" s="66"/>
      <c r="PRS53" s="66"/>
      <c r="PRT53" s="66"/>
      <c r="PRU53" s="66"/>
      <c r="PRV53" s="66"/>
      <c r="PRW53" s="66"/>
      <c r="PRX53" s="66"/>
      <c r="PRY53" s="66"/>
      <c r="PRZ53" s="66"/>
      <c r="PSA53" s="66"/>
      <c r="PSB53" s="66"/>
      <c r="PSC53" s="66"/>
      <c r="PSD53" s="66"/>
      <c r="PSE53" s="66"/>
      <c r="PSF53" s="66"/>
      <c r="PSG53" s="66"/>
      <c r="PSH53" s="66"/>
      <c r="PSI53" s="66"/>
      <c r="PSJ53" s="66"/>
      <c r="PSK53" s="66"/>
      <c r="PSL53" s="66"/>
      <c r="PSM53" s="66"/>
      <c r="PSN53" s="66"/>
      <c r="PSO53" s="66"/>
      <c r="PSP53" s="66"/>
      <c r="PSQ53" s="66"/>
      <c r="PSR53" s="66"/>
      <c r="PSS53" s="66"/>
      <c r="PST53" s="66"/>
      <c r="PSU53" s="66"/>
      <c r="PSV53" s="66"/>
      <c r="PSW53" s="66"/>
      <c r="PSX53" s="66"/>
      <c r="PSY53" s="66"/>
      <c r="PSZ53" s="66"/>
      <c r="PTA53" s="66"/>
      <c r="PTB53" s="66"/>
      <c r="PTC53" s="66"/>
      <c r="PTD53" s="66"/>
      <c r="PTE53" s="66"/>
      <c r="PTF53" s="66"/>
      <c r="PTG53" s="66"/>
      <c r="PTH53" s="66"/>
      <c r="PTI53" s="66"/>
      <c r="PTJ53" s="66"/>
      <c r="PTK53" s="66"/>
      <c r="PTL53" s="66"/>
      <c r="PTM53" s="66"/>
      <c r="PTN53" s="66"/>
      <c r="PTO53" s="66"/>
      <c r="PTP53" s="66"/>
      <c r="PTQ53" s="66"/>
      <c r="PTR53" s="66"/>
      <c r="PTS53" s="66"/>
      <c r="PTT53" s="66"/>
      <c r="PTU53" s="66"/>
      <c r="PTV53" s="66"/>
      <c r="PTW53" s="66"/>
      <c r="PTX53" s="66"/>
      <c r="PTY53" s="66"/>
      <c r="PTZ53" s="66"/>
      <c r="PUA53" s="66"/>
      <c r="PUB53" s="66"/>
      <c r="PUC53" s="66"/>
      <c r="PUD53" s="66"/>
      <c r="PUE53" s="66"/>
      <c r="PUF53" s="66"/>
      <c r="PUG53" s="66"/>
      <c r="PUH53" s="66"/>
      <c r="PUI53" s="66"/>
      <c r="PUJ53" s="66"/>
      <c r="PUK53" s="66"/>
      <c r="PUL53" s="66"/>
      <c r="PUM53" s="66"/>
      <c r="PUN53" s="66"/>
      <c r="PUO53" s="66"/>
      <c r="PUP53" s="66"/>
      <c r="PUQ53" s="66"/>
      <c r="PUR53" s="66"/>
      <c r="PUS53" s="66"/>
      <c r="PUT53" s="66"/>
      <c r="PUU53" s="66"/>
      <c r="PUV53" s="66"/>
      <c r="PUW53" s="66"/>
      <c r="PUX53" s="66"/>
      <c r="PUY53" s="66"/>
      <c r="PUZ53" s="66"/>
      <c r="PVA53" s="66"/>
      <c r="PVB53" s="66"/>
      <c r="PVC53" s="66"/>
      <c r="PVD53" s="66"/>
      <c r="PVE53" s="66"/>
      <c r="PVF53" s="66"/>
      <c r="PVG53" s="66"/>
      <c r="PVH53" s="66"/>
      <c r="PVI53" s="66"/>
      <c r="PVJ53" s="66"/>
      <c r="PVK53" s="66"/>
      <c r="PVL53" s="66"/>
      <c r="PVM53" s="66"/>
      <c r="PVN53" s="66"/>
      <c r="PVO53" s="66"/>
      <c r="PVP53" s="66"/>
      <c r="PVQ53" s="66"/>
      <c r="PVR53" s="66"/>
      <c r="PVS53" s="66"/>
      <c r="PVT53" s="66"/>
      <c r="PVU53" s="66"/>
      <c r="PVV53" s="66"/>
      <c r="PVW53" s="66"/>
      <c r="PVX53" s="66"/>
      <c r="PVY53" s="66"/>
      <c r="PVZ53" s="66"/>
      <c r="PWA53" s="66"/>
      <c r="PWB53" s="66"/>
      <c r="PWC53" s="66"/>
      <c r="PWD53" s="66"/>
      <c r="PWE53" s="66"/>
      <c r="PWF53" s="66"/>
      <c r="PWG53" s="66"/>
      <c r="PWH53" s="66"/>
      <c r="PWI53" s="66"/>
      <c r="PWJ53" s="66"/>
      <c r="PWK53" s="66"/>
      <c r="PWL53" s="66"/>
      <c r="PWM53" s="66"/>
      <c r="PWN53" s="66"/>
      <c r="PWO53" s="66"/>
      <c r="PWP53" s="66"/>
      <c r="PWQ53" s="66"/>
      <c r="PWR53" s="66"/>
      <c r="PWS53" s="66"/>
      <c r="PWT53" s="66"/>
      <c r="PWU53" s="66"/>
      <c r="PWV53" s="66"/>
      <c r="PWW53" s="66"/>
      <c r="PWX53" s="66"/>
      <c r="PWY53" s="66"/>
      <c r="PWZ53" s="66"/>
      <c r="PXA53" s="66"/>
      <c r="PXB53" s="66"/>
      <c r="PXC53" s="66"/>
      <c r="PXD53" s="66"/>
      <c r="PXE53" s="66"/>
      <c r="PXF53" s="66"/>
      <c r="PXG53" s="66"/>
      <c r="PXH53" s="66"/>
      <c r="PXI53" s="66"/>
      <c r="PXJ53" s="66"/>
      <c r="PXK53" s="66"/>
      <c r="PXL53" s="66"/>
      <c r="PXM53" s="66"/>
      <c r="PXN53" s="66"/>
      <c r="PXO53" s="66"/>
      <c r="PXP53" s="66"/>
      <c r="PXQ53" s="66"/>
      <c r="PXR53" s="66"/>
      <c r="PXS53" s="66"/>
      <c r="PXT53" s="66"/>
      <c r="PXU53" s="66"/>
      <c r="PXV53" s="66"/>
      <c r="PXW53" s="66"/>
      <c r="PXX53" s="66"/>
      <c r="PXY53" s="66"/>
      <c r="PXZ53" s="66"/>
      <c r="PYA53" s="66"/>
      <c r="PYB53" s="66"/>
      <c r="PYC53" s="66"/>
      <c r="PYD53" s="66"/>
      <c r="PYE53" s="66"/>
      <c r="PYF53" s="66"/>
      <c r="PYG53" s="66"/>
      <c r="PYH53" s="66"/>
      <c r="PYI53" s="66"/>
      <c r="PYJ53" s="66"/>
      <c r="PYK53" s="66"/>
      <c r="PYL53" s="66"/>
      <c r="PYM53" s="66"/>
      <c r="PYN53" s="66"/>
      <c r="PYO53" s="66"/>
      <c r="PYP53" s="66"/>
      <c r="PYQ53" s="66"/>
      <c r="PYR53" s="66"/>
      <c r="PYS53" s="66"/>
      <c r="PYT53" s="66"/>
      <c r="PYU53" s="66"/>
      <c r="PYV53" s="66"/>
      <c r="PYW53" s="66"/>
      <c r="PYX53" s="66"/>
      <c r="PYY53" s="66"/>
      <c r="PYZ53" s="66"/>
      <c r="PZA53" s="66"/>
      <c r="PZB53" s="66"/>
      <c r="PZC53" s="66"/>
      <c r="PZD53" s="66"/>
      <c r="PZE53" s="66"/>
      <c r="PZF53" s="66"/>
      <c r="PZG53" s="66"/>
      <c r="PZH53" s="66"/>
      <c r="PZI53" s="66"/>
      <c r="PZJ53" s="66"/>
      <c r="PZK53" s="66"/>
      <c r="PZL53" s="66"/>
      <c r="PZM53" s="66"/>
      <c r="PZN53" s="66"/>
      <c r="PZO53" s="66"/>
      <c r="PZP53" s="66"/>
      <c r="PZQ53" s="66"/>
      <c r="PZR53" s="66"/>
      <c r="PZS53" s="66"/>
      <c r="PZT53" s="66"/>
      <c r="PZU53" s="66"/>
      <c r="PZV53" s="66"/>
      <c r="PZW53" s="66"/>
      <c r="PZX53" s="66"/>
      <c r="PZY53" s="66"/>
      <c r="PZZ53" s="66"/>
      <c r="QAA53" s="66"/>
      <c r="QAB53" s="66"/>
      <c r="QAC53" s="66"/>
      <c r="QAD53" s="66"/>
      <c r="QAE53" s="66"/>
      <c r="QAF53" s="66"/>
      <c r="QAG53" s="66"/>
      <c r="QAH53" s="66"/>
      <c r="QAI53" s="66"/>
      <c r="QAJ53" s="66"/>
      <c r="QAK53" s="66"/>
      <c r="QAL53" s="66"/>
      <c r="QAM53" s="66"/>
      <c r="QAN53" s="66"/>
      <c r="QAO53" s="66"/>
      <c r="QAP53" s="66"/>
      <c r="QAQ53" s="66"/>
      <c r="QAR53" s="66"/>
      <c r="QAS53" s="66"/>
      <c r="QAT53" s="66"/>
      <c r="QAU53" s="66"/>
      <c r="QAV53" s="66"/>
      <c r="QAW53" s="66"/>
      <c r="QAX53" s="66"/>
      <c r="QAY53" s="66"/>
      <c r="QAZ53" s="66"/>
      <c r="QBA53" s="66"/>
      <c r="QBB53" s="66"/>
      <c r="QBC53" s="66"/>
      <c r="QBD53" s="66"/>
      <c r="QBE53" s="66"/>
      <c r="QBF53" s="66"/>
      <c r="QBG53" s="66"/>
      <c r="QBH53" s="66"/>
      <c r="QBI53" s="66"/>
      <c r="QBJ53" s="66"/>
      <c r="QBK53" s="66"/>
      <c r="QBL53" s="66"/>
      <c r="QBM53" s="66"/>
      <c r="QBN53" s="66"/>
      <c r="QBO53" s="66"/>
      <c r="QBP53" s="66"/>
      <c r="QBQ53" s="66"/>
      <c r="QBR53" s="66"/>
      <c r="QBS53" s="66"/>
      <c r="QBT53" s="66"/>
      <c r="QBU53" s="66"/>
      <c r="QBV53" s="66"/>
      <c r="QBW53" s="66"/>
      <c r="QBX53" s="66"/>
      <c r="QBY53" s="66"/>
      <c r="QBZ53" s="66"/>
      <c r="QCA53" s="66"/>
      <c r="QCB53" s="66"/>
      <c r="QCC53" s="66"/>
      <c r="QCD53" s="66"/>
      <c r="QCE53" s="66"/>
      <c r="QCF53" s="66"/>
      <c r="QCG53" s="66"/>
      <c r="QCH53" s="66"/>
      <c r="QCI53" s="66"/>
      <c r="QCJ53" s="66"/>
      <c r="QCK53" s="66"/>
      <c r="QCL53" s="66"/>
      <c r="QCM53" s="66"/>
      <c r="QCN53" s="66"/>
      <c r="QCO53" s="66"/>
      <c r="QCP53" s="66"/>
      <c r="QCQ53" s="66"/>
      <c r="QCR53" s="66"/>
      <c r="QCS53" s="66"/>
      <c r="QCT53" s="66"/>
      <c r="QCU53" s="66"/>
      <c r="QCV53" s="66"/>
      <c r="QCW53" s="66"/>
      <c r="QCX53" s="66"/>
      <c r="QCY53" s="66"/>
      <c r="QCZ53" s="66"/>
      <c r="QDA53" s="66"/>
      <c r="QDB53" s="66"/>
      <c r="QDC53" s="66"/>
      <c r="QDD53" s="66"/>
      <c r="QDE53" s="66"/>
      <c r="QDF53" s="66"/>
      <c r="QDG53" s="66"/>
      <c r="QDH53" s="66"/>
      <c r="QDI53" s="66"/>
      <c r="QDJ53" s="66"/>
      <c r="QDK53" s="66"/>
      <c r="QDL53" s="66"/>
      <c r="QDM53" s="66"/>
      <c r="QDN53" s="66"/>
      <c r="QDO53" s="66"/>
      <c r="QDP53" s="66"/>
      <c r="QDQ53" s="66"/>
      <c r="QDR53" s="66"/>
      <c r="QDS53" s="66"/>
      <c r="QDT53" s="66"/>
      <c r="QDU53" s="66"/>
      <c r="QDV53" s="66"/>
      <c r="QDW53" s="66"/>
      <c r="QDX53" s="66"/>
      <c r="QDY53" s="66"/>
      <c r="QDZ53" s="66"/>
      <c r="QEA53" s="66"/>
      <c r="QEB53" s="66"/>
      <c r="QEC53" s="66"/>
      <c r="QED53" s="66"/>
      <c r="QEE53" s="66"/>
      <c r="QEF53" s="66"/>
      <c r="QEG53" s="66"/>
      <c r="QEH53" s="66"/>
      <c r="QEI53" s="66"/>
      <c r="QEJ53" s="66"/>
      <c r="QEK53" s="66"/>
      <c r="QEL53" s="66"/>
      <c r="QEM53" s="66"/>
      <c r="QEN53" s="66"/>
      <c r="QEO53" s="66"/>
      <c r="QEP53" s="66"/>
      <c r="QEQ53" s="66"/>
      <c r="QER53" s="66"/>
      <c r="QES53" s="66"/>
      <c r="QET53" s="66"/>
      <c r="QEU53" s="66"/>
      <c r="QEV53" s="66"/>
      <c r="QEW53" s="66"/>
      <c r="QEX53" s="66"/>
      <c r="QEY53" s="66"/>
      <c r="QEZ53" s="66"/>
      <c r="QFA53" s="66"/>
      <c r="QFB53" s="66"/>
      <c r="QFC53" s="66"/>
      <c r="QFD53" s="66"/>
      <c r="QFE53" s="66"/>
      <c r="QFF53" s="66"/>
      <c r="QFG53" s="66"/>
      <c r="QFH53" s="66"/>
      <c r="QFI53" s="66"/>
      <c r="QFJ53" s="66"/>
      <c r="QFK53" s="66"/>
      <c r="QFL53" s="66"/>
      <c r="QFM53" s="66"/>
      <c r="QFN53" s="66"/>
      <c r="QFO53" s="66"/>
      <c r="QFP53" s="66"/>
      <c r="QFQ53" s="66"/>
      <c r="QFR53" s="66"/>
      <c r="QFS53" s="66"/>
      <c r="QFT53" s="66"/>
      <c r="QFU53" s="66"/>
      <c r="QFV53" s="66"/>
      <c r="QFW53" s="66"/>
      <c r="QFX53" s="66"/>
      <c r="QFY53" s="66"/>
      <c r="QFZ53" s="66"/>
      <c r="QGA53" s="66"/>
      <c r="QGB53" s="66"/>
      <c r="QGC53" s="66"/>
      <c r="QGD53" s="66"/>
      <c r="QGE53" s="66"/>
      <c r="QGF53" s="66"/>
      <c r="QGG53" s="66"/>
      <c r="QGH53" s="66"/>
      <c r="QGI53" s="66"/>
      <c r="QGJ53" s="66"/>
      <c r="QGK53" s="66"/>
      <c r="QGL53" s="66"/>
      <c r="QGM53" s="66"/>
      <c r="QGN53" s="66"/>
      <c r="QGO53" s="66"/>
      <c r="QGP53" s="66"/>
      <c r="QGQ53" s="66"/>
      <c r="QGR53" s="66"/>
      <c r="QGS53" s="66"/>
      <c r="QGT53" s="66"/>
      <c r="QGU53" s="66"/>
      <c r="QGV53" s="66"/>
      <c r="QGW53" s="66"/>
      <c r="QGX53" s="66"/>
      <c r="QGY53" s="66"/>
      <c r="QGZ53" s="66"/>
      <c r="QHA53" s="66"/>
      <c r="QHB53" s="66"/>
      <c r="QHC53" s="66"/>
      <c r="QHD53" s="66"/>
      <c r="QHE53" s="66"/>
      <c r="QHF53" s="66"/>
      <c r="QHG53" s="66"/>
      <c r="QHH53" s="66"/>
      <c r="QHI53" s="66"/>
      <c r="QHJ53" s="66"/>
      <c r="QHK53" s="66"/>
      <c r="QHL53" s="66"/>
      <c r="QHM53" s="66"/>
      <c r="QHN53" s="66"/>
      <c r="QHO53" s="66"/>
      <c r="QHP53" s="66"/>
      <c r="QHQ53" s="66"/>
      <c r="QHR53" s="66"/>
      <c r="QHS53" s="66"/>
      <c r="QHT53" s="66"/>
      <c r="QHU53" s="66"/>
      <c r="QHV53" s="66"/>
      <c r="QHW53" s="66"/>
      <c r="QHX53" s="66"/>
      <c r="QHY53" s="66"/>
      <c r="QHZ53" s="66"/>
      <c r="QIA53" s="66"/>
      <c r="QIB53" s="66"/>
      <c r="QIC53" s="66"/>
      <c r="QID53" s="66"/>
      <c r="QIE53" s="66"/>
      <c r="QIF53" s="66"/>
      <c r="QIG53" s="66"/>
      <c r="QIH53" s="66"/>
      <c r="QII53" s="66"/>
      <c r="QIJ53" s="66"/>
      <c r="QIK53" s="66"/>
      <c r="QIL53" s="66"/>
      <c r="QIM53" s="66"/>
      <c r="QIN53" s="66"/>
      <c r="QIO53" s="66"/>
      <c r="QIP53" s="66"/>
      <c r="QIQ53" s="66"/>
      <c r="QIR53" s="66"/>
      <c r="QIS53" s="66"/>
      <c r="QIT53" s="66"/>
      <c r="QIU53" s="66"/>
      <c r="QIV53" s="66"/>
      <c r="QIW53" s="66"/>
      <c r="QIX53" s="66"/>
      <c r="QIY53" s="66"/>
      <c r="QIZ53" s="66"/>
      <c r="QJA53" s="66"/>
      <c r="QJB53" s="66"/>
      <c r="QJC53" s="66"/>
      <c r="QJD53" s="66"/>
      <c r="QJE53" s="66"/>
      <c r="QJF53" s="66"/>
      <c r="QJG53" s="66"/>
      <c r="QJH53" s="66"/>
      <c r="QJI53" s="66"/>
      <c r="QJJ53" s="66"/>
      <c r="QJK53" s="66"/>
      <c r="QJL53" s="66"/>
      <c r="QJM53" s="66"/>
      <c r="QJN53" s="66"/>
      <c r="QJO53" s="66"/>
      <c r="QJP53" s="66"/>
      <c r="QJQ53" s="66"/>
      <c r="QJR53" s="66"/>
      <c r="QJS53" s="66"/>
      <c r="QJT53" s="66"/>
      <c r="QJU53" s="66"/>
      <c r="QJV53" s="66"/>
      <c r="QJW53" s="66"/>
      <c r="QJX53" s="66"/>
      <c r="QJY53" s="66"/>
      <c r="QJZ53" s="66"/>
      <c r="QKA53" s="66"/>
      <c r="QKB53" s="66"/>
      <c r="QKC53" s="66"/>
      <c r="QKD53" s="66"/>
      <c r="QKE53" s="66"/>
      <c r="QKF53" s="66"/>
      <c r="QKG53" s="66"/>
      <c r="QKH53" s="66"/>
      <c r="QKI53" s="66"/>
      <c r="QKJ53" s="66"/>
      <c r="QKK53" s="66"/>
      <c r="QKL53" s="66"/>
      <c r="QKM53" s="66"/>
      <c r="QKN53" s="66"/>
      <c r="QKO53" s="66"/>
      <c r="QKP53" s="66"/>
      <c r="QKQ53" s="66"/>
      <c r="QKR53" s="66"/>
      <c r="QKS53" s="66"/>
      <c r="QKT53" s="66"/>
      <c r="QKU53" s="66"/>
      <c r="QKV53" s="66"/>
      <c r="QKW53" s="66"/>
      <c r="QKX53" s="66"/>
      <c r="QKY53" s="66"/>
      <c r="QKZ53" s="66"/>
      <c r="QLA53" s="66"/>
      <c r="QLB53" s="66"/>
      <c r="QLC53" s="66"/>
      <c r="QLD53" s="66"/>
      <c r="QLE53" s="66"/>
      <c r="QLF53" s="66"/>
      <c r="QLG53" s="66"/>
      <c r="QLH53" s="66"/>
      <c r="QLI53" s="66"/>
      <c r="QLJ53" s="66"/>
      <c r="QLK53" s="66"/>
      <c r="QLL53" s="66"/>
      <c r="QLM53" s="66"/>
      <c r="QLN53" s="66"/>
      <c r="QLO53" s="66"/>
      <c r="QLP53" s="66"/>
      <c r="QLQ53" s="66"/>
      <c r="QLR53" s="66"/>
      <c r="QLS53" s="66"/>
      <c r="QLT53" s="66"/>
      <c r="QLU53" s="66"/>
      <c r="QLV53" s="66"/>
      <c r="QLW53" s="66"/>
      <c r="QLX53" s="66"/>
      <c r="QLY53" s="66"/>
      <c r="QLZ53" s="66"/>
      <c r="QMA53" s="66"/>
      <c r="QMB53" s="66"/>
      <c r="QMC53" s="66"/>
      <c r="QMD53" s="66"/>
      <c r="QME53" s="66"/>
      <c r="QMF53" s="66"/>
      <c r="QMG53" s="66"/>
      <c r="QMH53" s="66"/>
      <c r="QMI53" s="66"/>
      <c r="QMJ53" s="66"/>
      <c r="QMK53" s="66"/>
      <c r="QML53" s="66"/>
      <c r="QMM53" s="66"/>
      <c r="QMN53" s="66"/>
      <c r="QMO53" s="66"/>
      <c r="QMP53" s="66"/>
      <c r="QMQ53" s="66"/>
      <c r="QMR53" s="66"/>
      <c r="QMS53" s="66"/>
      <c r="QMT53" s="66"/>
      <c r="QMU53" s="66"/>
      <c r="QMV53" s="66"/>
      <c r="QMW53" s="66"/>
      <c r="QMX53" s="66"/>
      <c r="QMY53" s="66"/>
      <c r="QMZ53" s="66"/>
      <c r="QNA53" s="66"/>
      <c r="QNB53" s="66"/>
      <c r="QNC53" s="66"/>
      <c r="QND53" s="66"/>
      <c r="QNE53" s="66"/>
      <c r="QNF53" s="66"/>
      <c r="QNG53" s="66"/>
      <c r="QNH53" s="66"/>
      <c r="QNI53" s="66"/>
      <c r="QNJ53" s="66"/>
      <c r="QNK53" s="66"/>
      <c r="QNL53" s="66"/>
      <c r="QNM53" s="66"/>
      <c r="QNN53" s="66"/>
      <c r="QNO53" s="66"/>
      <c r="QNP53" s="66"/>
      <c r="QNQ53" s="66"/>
      <c r="QNR53" s="66"/>
      <c r="QNS53" s="66"/>
      <c r="QNT53" s="66"/>
      <c r="QNU53" s="66"/>
      <c r="QNV53" s="66"/>
      <c r="QNW53" s="66"/>
      <c r="QNX53" s="66"/>
      <c r="QNY53" s="66"/>
      <c r="QNZ53" s="66"/>
      <c r="QOA53" s="66"/>
      <c r="QOB53" s="66"/>
      <c r="QOC53" s="66"/>
      <c r="QOD53" s="66"/>
      <c r="QOE53" s="66"/>
      <c r="QOF53" s="66"/>
      <c r="QOG53" s="66"/>
      <c r="QOH53" s="66"/>
      <c r="QOI53" s="66"/>
      <c r="QOJ53" s="66"/>
      <c r="QOK53" s="66"/>
      <c r="QOL53" s="66"/>
      <c r="QOM53" s="66"/>
      <c r="QON53" s="66"/>
      <c r="QOO53" s="66"/>
      <c r="QOP53" s="66"/>
      <c r="QOQ53" s="66"/>
      <c r="QOR53" s="66"/>
      <c r="QOS53" s="66"/>
      <c r="QOT53" s="66"/>
      <c r="QOU53" s="66"/>
      <c r="QOV53" s="66"/>
      <c r="QOW53" s="66"/>
      <c r="QOX53" s="66"/>
      <c r="QOY53" s="66"/>
      <c r="QOZ53" s="66"/>
      <c r="QPA53" s="66"/>
      <c r="QPB53" s="66"/>
      <c r="QPC53" s="66"/>
      <c r="QPD53" s="66"/>
      <c r="QPE53" s="66"/>
      <c r="QPF53" s="66"/>
      <c r="QPG53" s="66"/>
      <c r="QPH53" s="66"/>
      <c r="QPI53" s="66"/>
      <c r="QPJ53" s="66"/>
      <c r="QPK53" s="66"/>
      <c r="QPL53" s="66"/>
      <c r="QPM53" s="66"/>
      <c r="QPN53" s="66"/>
      <c r="QPO53" s="66"/>
      <c r="QPP53" s="66"/>
      <c r="QPQ53" s="66"/>
      <c r="QPR53" s="66"/>
      <c r="QPS53" s="66"/>
      <c r="QPT53" s="66"/>
      <c r="QPU53" s="66"/>
      <c r="QPV53" s="66"/>
      <c r="QPW53" s="66"/>
      <c r="QPX53" s="66"/>
      <c r="QPY53" s="66"/>
      <c r="QPZ53" s="66"/>
      <c r="QQA53" s="66"/>
      <c r="QQB53" s="66"/>
      <c r="QQC53" s="66"/>
      <c r="QQD53" s="66"/>
      <c r="QQE53" s="66"/>
      <c r="QQF53" s="66"/>
      <c r="QQG53" s="66"/>
      <c r="QQH53" s="66"/>
      <c r="QQI53" s="66"/>
      <c r="QQJ53" s="66"/>
      <c r="QQK53" s="66"/>
      <c r="QQL53" s="66"/>
      <c r="QQM53" s="66"/>
      <c r="QQN53" s="66"/>
      <c r="QQO53" s="66"/>
      <c r="QQP53" s="66"/>
      <c r="QQQ53" s="66"/>
      <c r="QQR53" s="66"/>
      <c r="QQS53" s="66"/>
      <c r="QQT53" s="66"/>
      <c r="QQU53" s="66"/>
      <c r="QQV53" s="66"/>
      <c r="QQW53" s="66"/>
      <c r="QQX53" s="66"/>
      <c r="QQY53" s="66"/>
      <c r="QQZ53" s="66"/>
      <c r="QRA53" s="66"/>
      <c r="QRB53" s="66"/>
      <c r="QRC53" s="66"/>
      <c r="QRD53" s="66"/>
      <c r="QRE53" s="66"/>
      <c r="QRF53" s="66"/>
      <c r="QRG53" s="66"/>
      <c r="QRH53" s="66"/>
      <c r="QRI53" s="66"/>
      <c r="QRJ53" s="66"/>
      <c r="QRK53" s="66"/>
      <c r="QRL53" s="66"/>
      <c r="QRM53" s="66"/>
      <c r="QRN53" s="66"/>
      <c r="QRO53" s="66"/>
      <c r="QRP53" s="66"/>
      <c r="QRQ53" s="66"/>
      <c r="QRR53" s="66"/>
      <c r="QRS53" s="66"/>
      <c r="QRT53" s="66"/>
      <c r="QRU53" s="66"/>
      <c r="QRV53" s="66"/>
      <c r="QRW53" s="66"/>
      <c r="QRX53" s="66"/>
      <c r="QRY53" s="66"/>
      <c r="QRZ53" s="66"/>
      <c r="QSA53" s="66"/>
      <c r="QSB53" s="66"/>
      <c r="QSC53" s="66"/>
      <c r="QSD53" s="66"/>
      <c r="QSE53" s="66"/>
      <c r="QSF53" s="66"/>
      <c r="QSG53" s="66"/>
      <c r="QSH53" s="66"/>
      <c r="QSI53" s="66"/>
      <c r="QSJ53" s="66"/>
      <c r="QSK53" s="66"/>
      <c r="QSL53" s="66"/>
      <c r="QSM53" s="66"/>
      <c r="QSN53" s="66"/>
      <c r="QSO53" s="66"/>
      <c r="QSP53" s="66"/>
      <c r="QSQ53" s="66"/>
      <c r="QSR53" s="66"/>
      <c r="QSS53" s="66"/>
      <c r="QST53" s="66"/>
      <c r="QSU53" s="66"/>
      <c r="QSV53" s="66"/>
      <c r="QSW53" s="66"/>
      <c r="QSX53" s="66"/>
      <c r="QSY53" s="66"/>
      <c r="QSZ53" s="66"/>
      <c r="QTA53" s="66"/>
      <c r="QTB53" s="66"/>
      <c r="QTC53" s="66"/>
      <c r="QTD53" s="66"/>
      <c r="QTE53" s="66"/>
      <c r="QTF53" s="66"/>
      <c r="QTG53" s="66"/>
      <c r="QTH53" s="66"/>
      <c r="QTI53" s="66"/>
      <c r="QTJ53" s="66"/>
      <c r="QTK53" s="66"/>
      <c r="QTL53" s="66"/>
      <c r="QTM53" s="66"/>
      <c r="QTN53" s="66"/>
      <c r="QTO53" s="66"/>
      <c r="QTP53" s="66"/>
      <c r="QTQ53" s="66"/>
      <c r="QTR53" s="66"/>
      <c r="QTS53" s="66"/>
      <c r="QTT53" s="66"/>
      <c r="QTU53" s="66"/>
      <c r="QTV53" s="66"/>
      <c r="QTW53" s="66"/>
      <c r="QTX53" s="66"/>
      <c r="QTY53" s="66"/>
      <c r="QTZ53" s="66"/>
      <c r="QUA53" s="66"/>
      <c r="QUB53" s="66"/>
      <c r="QUC53" s="66"/>
      <c r="QUD53" s="66"/>
      <c r="QUE53" s="66"/>
      <c r="QUF53" s="66"/>
      <c r="QUG53" s="66"/>
      <c r="QUH53" s="66"/>
      <c r="QUI53" s="66"/>
      <c r="QUJ53" s="66"/>
      <c r="QUK53" s="66"/>
      <c r="QUL53" s="66"/>
      <c r="QUM53" s="66"/>
      <c r="QUN53" s="66"/>
      <c r="QUO53" s="66"/>
      <c r="QUP53" s="66"/>
      <c r="QUQ53" s="66"/>
      <c r="QUR53" s="66"/>
      <c r="QUS53" s="66"/>
      <c r="QUT53" s="66"/>
      <c r="QUU53" s="66"/>
      <c r="QUV53" s="66"/>
      <c r="QUW53" s="66"/>
      <c r="QUX53" s="66"/>
      <c r="QUY53" s="66"/>
      <c r="QUZ53" s="66"/>
      <c r="QVA53" s="66"/>
      <c r="QVB53" s="66"/>
      <c r="QVC53" s="66"/>
      <c r="QVD53" s="66"/>
      <c r="QVE53" s="66"/>
      <c r="QVF53" s="66"/>
      <c r="QVG53" s="66"/>
      <c r="QVH53" s="66"/>
      <c r="QVI53" s="66"/>
      <c r="QVJ53" s="66"/>
      <c r="QVK53" s="66"/>
      <c r="QVL53" s="66"/>
      <c r="QVM53" s="66"/>
      <c r="QVN53" s="66"/>
      <c r="QVO53" s="66"/>
      <c r="QVP53" s="66"/>
      <c r="QVQ53" s="66"/>
      <c r="QVR53" s="66"/>
      <c r="QVS53" s="66"/>
      <c r="QVT53" s="66"/>
      <c r="QVU53" s="66"/>
      <c r="QVV53" s="66"/>
      <c r="QVW53" s="66"/>
      <c r="QVX53" s="66"/>
      <c r="QVY53" s="66"/>
      <c r="QVZ53" s="66"/>
      <c r="QWA53" s="66"/>
      <c r="QWB53" s="66"/>
      <c r="QWC53" s="66"/>
      <c r="QWD53" s="66"/>
      <c r="QWE53" s="66"/>
      <c r="QWF53" s="66"/>
      <c r="QWG53" s="66"/>
      <c r="QWH53" s="66"/>
      <c r="QWI53" s="66"/>
      <c r="QWJ53" s="66"/>
      <c r="QWK53" s="66"/>
      <c r="QWL53" s="66"/>
      <c r="QWM53" s="66"/>
      <c r="QWN53" s="66"/>
      <c r="QWO53" s="66"/>
      <c r="QWP53" s="66"/>
      <c r="QWQ53" s="66"/>
      <c r="QWR53" s="66"/>
      <c r="QWS53" s="66"/>
      <c r="QWT53" s="66"/>
      <c r="QWU53" s="66"/>
      <c r="QWV53" s="66"/>
      <c r="QWW53" s="66"/>
      <c r="QWX53" s="66"/>
      <c r="QWY53" s="66"/>
      <c r="QWZ53" s="66"/>
      <c r="QXA53" s="66"/>
      <c r="QXB53" s="66"/>
      <c r="QXC53" s="66"/>
      <c r="QXD53" s="66"/>
      <c r="QXE53" s="66"/>
      <c r="QXF53" s="66"/>
      <c r="QXG53" s="66"/>
      <c r="QXH53" s="66"/>
      <c r="QXI53" s="66"/>
      <c r="QXJ53" s="66"/>
      <c r="QXK53" s="66"/>
      <c r="QXL53" s="66"/>
      <c r="QXM53" s="66"/>
      <c r="QXN53" s="66"/>
      <c r="QXO53" s="66"/>
      <c r="QXP53" s="66"/>
      <c r="QXQ53" s="66"/>
      <c r="QXR53" s="66"/>
      <c r="QXS53" s="66"/>
      <c r="QXT53" s="66"/>
      <c r="QXU53" s="66"/>
      <c r="QXV53" s="66"/>
      <c r="QXW53" s="66"/>
      <c r="QXX53" s="66"/>
      <c r="QXY53" s="66"/>
      <c r="QXZ53" s="66"/>
      <c r="QYA53" s="66"/>
      <c r="QYB53" s="66"/>
      <c r="QYC53" s="66"/>
      <c r="QYD53" s="66"/>
      <c r="QYE53" s="66"/>
      <c r="QYF53" s="66"/>
      <c r="QYG53" s="66"/>
      <c r="QYH53" s="66"/>
      <c r="QYI53" s="66"/>
      <c r="QYJ53" s="66"/>
      <c r="QYK53" s="66"/>
      <c r="QYL53" s="66"/>
      <c r="QYM53" s="66"/>
      <c r="QYN53" s="66"/>
      <c r="QYO53" s="66"/>
      <c r="QYP53" s="66"/>
      <c r="QYQ53" s="66"/>
      <c r="QYR53" s="66"/>
      <c r="QYS53" s="66"/>
      <c r="QYT53" s="66"/>
      <c r="QYU53" s="66"/>
      <c r="QYV53" s="66"/>
      <c r="QYW53" s="66"/>
      <c r="QYX53" s="66"/>
      <c r="QYY53" s="66"/>
      <c r="QYZ53" s="66"/>
      <c r="QZA53" s="66"/>
      <c r="QZB53" s="66"/>
      <c r="QZC53" s="66"/>
      <c r="QZD53" s="66"/>
      <c r="QZE53" s="66"/>
      <c r="QZF53" s="66"/>
      <c r="QZG53" s="66"/>
      <c r="QZH53" s="66"/>
      <c r="QZI53" s="66"/>
      <c r="QZJ53" s="66"/>
      <c r="QZK53" s="66"/>
      <c r="QZL53" s="66"/>
      <c r="QZM53" s="66"/>
      <c r="QZN53" s="66"/>
      <c r="QZO53" s="66"/>
      <c r="QZP53" s="66"/>
      <c r="QZQ53" s="66"/>
      <c r="QZR53" s="66"/>
      <c r="QZS53" s="66"/>
      <c r="QZT53" s="66"/>
      <c r="QZU53" s="66"/>
      <c r="QZV53" s="66"/>
      <c r="QZW53" s="66"/>
      <c r="QZX53" s="66"/>
      <c r="QZY53" s="66"/>
      <c r="QZZ53" s="66"/>
      <c r="RAA53" s="66"/>
      <c r="RAB53" s="66"/>
      <c r="RAC53" s="66"/>
      <c r="RAD53" s="66"/>
      <c r="RAE53" s="66"/>
      <c r="RAF53" s="66"/>
      <c r="RAG53" s="66"/>
      <c r="RAH53" s="66"/>
      <c r="RAI53" s="66"/>
      <c r="RAJ53" s="66"/>
      <c r="RAK53" s="66"/>
      <c r="RAL53" s="66"/>
      <c r="RAM53" s="66"/>
      <c r="RAN53" s="66"/>
      <c r="RAO53" s="66"/>
      <c r="RAP53" s="66"/>
      <c r="RAQ53" s="66"/>
      <c r="RAR53" s="66"/>
      <c r="RAS53" s="66"/>
      <c r="RAT53" s="66"/>
      <c r="RAU53" s="66"/>
      <c r="RAV53" s="66"/>
      <c r="RAW53" s="66"/>
      <c r="RAX53" s="66"/>
      <c r="RAY53" s="66"/>
      <c r="RAZ53" s="66"/>
      <c r="RBA53" s="66"/>
      <c r="RBB53" s="66"/>
      <c r="RBC53" s="66"/>
      <c r="RBD53" s="66"/>
      <c r="RBE53" s="66"/>
      <c r="RBF53" s="66"/>
      <c r="RBG53" s="66"/>
      <c r="RBH53" s="66"/>
      <c r="RBI53" s="66"/>
      <c r="RBJ53" s="66"/>
      <c r="RBK53" s="66"/>
      <c r="RBL53" s="66"/>
      <c r="RBM53" s="66"/>
      <c r="RBN53" s="66"/>
      <c r="RBO53" s="66"/>
      <c r="RBP53" s="66"/>
      <c r="RBQ53" s="66"/>
      <c r="RBR53" s="66"/>
      <c r="RBS53" s="66"/>
      <c r="RBT53" s="66"/>
      <c r="RBU53" s="66"/>
      <c r="RBV53" s="66"/>
      <c r="RBW53" s="66"/>
      <c r="RBX53" s="66"/>
      <c r="RBY53" s="66"/>
      <c r="RBZ53" s="66"/>
      <c r="RCA53" s="66"/>
      <c r="RCB53" s="66"/>
      <c r="RCC53" s="66"/>
      <c r="RCD53" s="66"/>
      <c r="RCE53" s="66"/>
      <c r="RCF53" s="66"/>
      <c r="RCG53" s="66"/>
      <c r="RCH53" s="66"/>
      <c r="RCI53" s="66"/>
      <c r="RCJ53" s="66"/>
      <c r="RCK53" s="66"/>
      <c r="RCL53" s="66"/>
      <c r="RCM53" s="66"/>
      <c r="RCN53" s="66"/>
      <c r="RCO53" s="66"/>
      <c r="RCP53" s="66"/>
      <c r="RCQ53" s="66"/>
      <c r="RCR53" s="66"/>
      <c r="RCS53" s="66"/>
      <c r="RCT53" s="66"/>
      <c r="RCU53" s="66"/>
      <c r="RCV53" s="66"/>
      <c r="RCW53" s="66"/>
      <c r="RCX53" s="66"/>
      <c r="RCY53" s="66"/>
      <c r="RCZ53" s="66"/>
      <c r="RDA53" s="66"/>
      <c r="RDB53" s="66"/>
      <c r="RDC53" s="66"/>
      <c r="RDD53" s="66"/>
      <c r="RDE53" s="66"/>
      <c r="RDF53" s="66"/>
      <c r="RDG53" s="66"/>
      <c r="RDH53" s="66"/>
      <c r="RDI53" s="66"/>
      <c r="RDJ53" s="66"/>
      <c r="RDK53" s="66"/>
      <c r="RDL53" s="66"/>
      <c r="RDM53" s="66"/>
      <c r="RDN53" s="66"/>
      <c r="RDO53" s="66"/>
      <c r="RDP53" s="66"/>
      <c r="RDQ53" s="66"/>
      <c r="RDR53" s="66"/>
      <c r="RDS53" s="66"/>
      <c r="RDT53" s="66"/>
      <c r="RDU53" s="66"/>
      <c r="RDV53" s="66"/>
      <c r="RDW53" s="66"/>
      <c r="RDX53" s="66"/>
      <c r="RDY53" s="66"/>
      <c r="RDZ53" s="66"/>
      <c r="REA53" s="66"/>
      <c r="REB53" s="66"/>
      <c r="REC53" s="66"/>
      <c r="RED53" s="66"/>
      <c r="REE53" s="66"/>
      <c r="REF53" s="66"/>
      <c r="REG53" s="66"/>
      <c r="REH53" s="66"/>
      <c r="REI53" s="66"/>
      <c r="REJ53" s="66"/>
      <c r="REK53" s="66"/>
      <c r="REL53" s="66"/>
      <c r="REM53" s="66"/>
      <c r="REN53" s="66"/>
      <c r="REO53" s="66"/>
      <c r="REP53" s="66"/>
      <c r="REQ53" s="66"/>
      <c r="RER53" s="66"/>
      <c r="RES53" s="66"/>
      <c r="RET53" s="66"/>
      <c r="REU53" s="66"/>
      <c r="REV53" s="66"/>
      <c r="REW53" s="66"/>
      <c r="REX53" s="66"/>
      <c r="REY53" s="66"/>
      <c r="REZ53" s="66"/>
      <c r="RFA53" s="66"/>
      <c r="RFB53" s="66"/>
      <c r="RFC53" s="66"/>
      <c r="RFD53" s="66"/>
      <c r="RFE53" s="66"/>
      <c r="RFF53" s="66"/>
      <c r="RFG53" s="66"/>
      <c r="RFH53" s="66"/>
      <c r="RFI53" s="66"/>
      <c r="RFJ53" s="66"/>
      <c r="RFK53" s="66"/>
      <c r="RFL53" s="66"/>
      <c r="RFM53" s="66"/>
      <c r="RFN53" s="66"/>
      <c r="RFO53" s="66"/>
      <c r="RFP53" s="66"/>
      <c r="RFQ53" s="66"/>
      <c r="RFR53" s="66"/>
      <c r="RFS53" s="66"/>
      <c r="RFT53" s="66"/>
      <c r="RFU53" s="66"/>
      <c r="RFV53" s="66"/>
      <c r="RFW53" s="66"/>
      <c r="RFX53" s="66"/>
      <c r="RFY53" s="66"/>
      <c r="RFZ53" s="66"/>
      <c r="RGA53" s="66"/>
      <c r="RGB53" s="66"/>
      <c r="RGC53" s="66"/>
      <c r="RGD53" s="66"/>
      <c r="RGE53" s="66"/>
      <c r="RGF53" s="66"/>
      <c r="RGG53" s="66"/>
      <c r="RGH53" s="66"/>
      <c r="RGI53" s="66"/>
      <c r="RGJ53" s="66"/>
      <c r="RGK53" s="66"/>
      <c r="RGL53" s="66"/>
      <c r="RGM53" s="66"/>
      <c r="RGN53" s="66"/>
      <c r="RGO53" s="66"/>
      <c r="RGP53" s="66"/>
      <c r="RGQ53" s="66"/>
      <c r="RGR53" s="66"/>
      <c r="RGS53" s="66"/>
      <c r="RGT53" s="66"/>
      <c r="RGU53" s="66"/>
      <c r="RGV53" s="66"/>
      <c r="RGW53" s="66"/>
      <c r="RGX53" s="66"/>
      <c r="RGY53" s="66"/>
      <c r="RGZ53" s="66"/>
      <c r="RHA53" s="66"/>
      <c r="RHB53" s="66"/>
      <c r="RHC53" s="66"/>
      <c r="RHD53" s="66"/>
      <c r="RHE53" s="66"/>
      <c r="RHF53" s="66"/>
      <c r="RHG53" s="66"/>
      <c r="RHH53" s="66"/>
      <c r="RHI53" s="66"/>
      <c r="RHJ53" s="66"/>
      <c r="RHK53" s="66"/>
      <c r="RHL53" s="66"/>
      <c r="RHM53" s="66"/>
      <c r="RHN53" s="66"/>
      <c r="RHO53" s="66"/>
      <c r="RHP53" s="66"/>
      <c r="RHQ53" s="66"/>
      <c r="RHR53" s="66"/>
      <c r="RHS53" s="66"/>
      <c r="RHT53" s="66"/>
      <c r="RHU53" s="66"/>
      <c r="RHV53" s="66"/>
      <c r="RHW53" s="66"/>
      <c r="RHX53" s="66"/>
      <c r="RHY53" s="66"/>
      <c r="RHZ53" s="66"/>
      <c r="RIA53" s="66"/>
      <c r="RIB53" s="66"/>
      <c r="RIC53" s="66"/>
      <c r="RID53" s="66"/>
      <c r="RIE53" s="66"/>
      <c r="RIF53" s="66"/>
      <c r="RIG53" s="66"/>
      <c r="RIH53" s="66"/>
      <c r="RII53" s="66"/>
      <c r="RIJ53" s="66"/>
      <c r="RIK53" s="66"/>
      <c r="RIL53" s="66"/>
      <c r="RIM53" s="66"/>
      <c r="RIN53" s="66"/>
      <c r="RIO53" s="66"/>
      <c r="RIP53" s="66"/>
      <c r="RIQ53" s="66"/>
      <c r="RIR53" s="66"/>
      <c r="RIS53" s="66"/>
      <c r="RIT53" s="66"/>
      <c r="RIU53" s="66"/>
      <c r="RIV53" s="66"/>
      <c r="RIW53" s="66"/>
      <c r="RIX53" s="66"/>
      <c r="RIY53" s="66"/>
      <c r="RIZ53" s="66"/>
      <c r="RJA53" s="66"/>
      <c r="RJB53" s="66"/>
      <c r="RJC53" s="66"/>
      <c r="RJD53" s="66"/>
      <c r="RJE53" s="66"/>
      <c r="RJF53" s="66"/>
      <c r="RJG53" s="66"/>
      <c r="RJH53" s="66"/>
      <c r="RJI53" s="66"/>
      <c r="RJJ53" s="66"/>
      <c r="RJK53" s="66"/>
      <c r="RJL53" s="66"/>
      <c r="RJM53" s="66"/>
      <c r="RJN53" s="66"/>
      <c r="RJO53" s="66"/>
      <c r="RJP53" s="66"/>
      <c r="RJQ53" s="66"/>
      <c r="RJR53" s="66"/>
      <c r="RJS53" s="66"/>
      <c r="RJT53" s="66"/>
      <c r="RJU53" s="66"/>
      <c r="RJV53" s="66"/>
      <c r="RJW53" s="66"/>
      <c r="RJX53" s="66"/>
      <c r="RJY53" s="66"/>
      <c r="RJZ53" s="66"/>
      <c r="RKA53" s="66"/>
      <c r="RKB53" s="66"/>
      <c r="RKC53" s="66"/>
      <c r="RKD53" s="66"/>
      <c r="RKE53" s="66"/>
      <c r="RKF53" s="66"/>
      <c r="RKG53" s="66"/>
      <c r="RKH53" s="66"/>
      <c r="RKI53" s="66"/>
      <c r="RKJ53" s="66"/>
      <c r="RKK53" s="66"/>
      <c r="RKL53" s="66"/>
      <c r="RKM53" s="66"/>
      <c r="RKN53" s="66"/>
      <c r="RKO53" s="66"/>
      <c r="RKP53" s="66"/>
      <c r="RKQ53" s="66"/>
      <c r="RKR53" s="66"/>
      <c r="RKS53" s="66"/>
      <c r="RKT53" s="66"/>
      <c r="RKU53" s="66"/>
      <c r="RKV53" s="66"/>
      <c r="RKW53" s="66"/>
      <c r="RKX53" s="66"/>
      <c r="RKY53" s="66"/>
      <c r="RKZ53" s="66"/>
      <c r="RLA53" s="66"/>
      <c r="RLB53" s="66"/>
      <c r="RLC53" s="66"/>
      <c r="RLD53" s="66"/>
      <c r="RLE53" s="66"/>
      <c r="RLF53" s="66"/>
      <c r="RLG53" s="66"/>
      <c r="RLH53" s="66"/>
      <c r="RLI53" s="66"/>
      <c r="RLJ53" s="66"/>
      <c r="RLK53" s="66"/>
      <c r="RLL53" s="66"/>
      <c r="RLM53" s="66"/>
      <c r="RLN53" s="66"/>
      <c r="RLO53" s="66"/>
      <c r="RLP53" s="66"/>
      <c r="RLQ53" s="66"/>
      <c r="RLR53" s="66"/>
      <c r="RLS53" s="66"/>
      <c r="RLT53" s="66"/>
      <c r="RLU53" s="66"/>
      <c r="RLV53" s="66"/>
      <c r="RLW53" s="66"/>
      <c r="RLX53" s="66"/>
      <c r="RLY53" s="66"/>
      <c r="RLZ53" s="66"/>
      <c r="RMA53" s="66"/>
      <c r="RMB53" s="66"/>
      <c r="RMC53" s="66"/>
      <c r="RMD53" s="66"/>
      <c r="RME53" s="66"/>
      <c r="RMF53" s="66"/>
      <c r="RMG53" s="66"/>
      <c r="RMH53" s="66"/>
      <c r="RMI53" s="66"/>
      <c r="RMJ53" s="66"/>
      <c r="RMK53" s="66"/>
      <c r="RML53" s="66"/>
      <c r="RMM53" s="66"/>
      <c r="RMN53" s="66"/>
      <c r="RMO53" s="66"/>
      <c r="RMP53" s="66"/>
      <c r="RMQ53" s="66"/>
      <c r="RMR53" s="66"/>
      <c r="RMS53" s="66"/>
      <c r="RMT53" s="66"/>
      <c r="RMU53" s="66"/>
      <c r="RMV53" s="66"/>
      <c r="RMW53" s="66"/>
      <c r="RMX53" s="66"/>
      <c r="RMY53" s="66"/>
      <c r="RMZ53" s="66"/>
      <c r="RNA53" s="66"/>
      <c r="RNB53" s="66"/>
      <c r="RNC53" s="66"/>
      <c r="RND53" s="66"/>
      <c r="RNE53" s="66"/>
      <c r="RNF53" s="66"/>
      <c r="RNG53" s="66"/>
      <c r="RNH53" s="66"/>
      <c r="RNI53" s="66"/>
      <c r="RNJ53" s="66"/>
      <c r="RNK53" s="66"/>
      <c r="RNL53" s="66"/>
      <c r="RNM53" s="66"/>
      <c r="RNN53" s="66"/>
      <c r="RNO53" s="66"/>
      <c r="RNP53" s="66"/>
      <c r="RNQ53" s="66"/>
      <c r="RNR53" s="66"/>
      <c r="RNS53" s="66"/>
      <c r="RNT53" s="66"/>
      <c r="RNU53" s="66"/>
      <c r="RNV53" s="66"/>
      <c r="RNW53" s="66"/>
      <c r="RNX53" s="66"/>
      <c r="RNY53" s="66"/>
      <c r="RNZ53" s="66"/>
      <c r="ROA53" s="66"/>
      <c r="ROB53" s="66"/>
      <c r="ROC53" s="66"/>
      <c r="ROD53" s="66"/>
      <c r="ROE53" s="66"/>
      <c r="ROF53" s="66"/>
      <c r="ROG53" s="66"/>
      <c r="ROH53" s="66"/>
      <c r="ROI53" s="66"/>
      <c r="ROJ53" s="66"/>
      <c r="ROK53" s="66"/>
      <c r="ROL53" s="66"/>
      <c r="ROM53" s="66"/>
      <c r="RON53" s="66"/>
      <c r="ROO53" s="66"/>
      <c r="ROP53" s="66"/>
      <c r="ROQ53" s="66"/>
      <c r="ROR53" s="66"/>
      <c r="ROS53" s="66"/>
      <c r="ROT53" s="66"/>
      <c r="ROU53" s="66"/>
      <c r="ROV53" s="66"/>
      <c r="ROW53" s="66"/>
      <c r="ROX53" s="66"/>
      <c r="ROY53" s="66"/>
      <c r="ROZ53" s="66"/>
      <c r="RPA53" s="66"/>
      <c r="RPB53" s="66"/>
      <c r="RPC53" s="66"/>
      <c r="RPD53" s="66"/>
      <c r="RPE53" s="66"/>
      <c r="RPF53" s="66"/>
      <c r="RPG53" s="66"/>
      <c r="RPH53" s="66"/>
      <c r="RPI53" s="66"/>
      <c r="RPJ53" s="66"/>
      <c r="RPK53" s="66"/>
      <c r="RPL53" s="66"/>
      <c r="RPM53" s="66"/>
      <c r="RPN53" s="66"/>
      <c r="RPO53" s="66"/>
      <c r="RPP53" s="66"/>
      <c r="RPQ53" s="66"/>
      <c r="RPR53" s="66"/>
      <c r="RPS53" s="66"/>
      <c r="RPT53" s="66"/>
      <c r="RPU53" s="66"/>
      <c r="RPV53" s="66"/>
      <c r="RPW53" s="66"/>
      <c r="RPX53" s="66"/>
      <c r="RPY53" s="66"/>
      <c r="RPZ53" s="66"/>
      <c r="RQA53" s="66"/>
      <c r="RQB53" s="66"/>
      <c r="RQC53" s="66"/>
      <c r="RQD53" s="66"/>
      <c r="RQE53" s="66"/>
      <c r="RQF53" s="66"/>
      <c r="RQG53" s="66"/>
      <c r="RQH53" s="66"/>
      <c r="RQI53" s="66"/>
      <c r="RQJ53" s="66"/>
      <c r="RQK53" s="66"/>
      <c r="RQL53" s="66"/>
      <c r="RQM53" s="66"/>
      <c r="RQN53" s="66"/>
      <c r="RQO53" s="66"/>
      <c r="RQP53" s="66"/>
      <c r="RQQ53" s="66"/>
      <c r="RQR53" s="66"/>
      <c r="RQS53" s="66"/>
      <c r="RQT53" s="66"/>
      <c r="RQU53" s="66"/>
      <c r="RQV53" s="66"/>
      <c r="RQW53" s="66"/>
      <c r="RQX53" s="66"/>
      <c r="RQY53" s="66"/>
      <c r="RQZ53" s="66"/>
      <c r="RRA53" s="66"/>
      <c r="RRB53" s="66"/>
      <c r="RRC53" s="66"/>
      <c r="RRD53" s="66"/>
      <c r="RRE53" s="66"/>
      <c r="RRF53" s="66"/>
      <c r="RRG53" s="66"/>
      <c r="RRH53" s="66"/>
      <c r="RRI53" s="66"/>
      <c r="RRJ53" s="66"/>
      <c r="RRK53" s="66"/>
      <c r="RRL53" s="66"/>
      <c r="RRM53" s="66"/>
      <c r="RRN53" s="66"/>
      <c r="RRO53" s="66"/>
      <c r="RRP53" s="66"/>
      <c r="RRQ53" s="66"/>
      <c r="RRR53" s="66"/>
      <c r="RRS53" s="66"/>
      <c r="RRT53" s="66"/>
      <c r="RRU53" s="66"/>
      <c r="RRV53" s="66"/>
      <c r="RRW53" s="66"/>
      <c r="RRX53" s="66"/>
      <c r="RRY53" s="66"/>
      <c r="RRZ53" s="66"/>
      <c r="RSA53" s="66"/>
      <c r="RSB53" s="66"/>
      <c r="RSC53" s="66"/>
      <c r="RSD53" s="66"/>
      <c r="RSE53" s="66"/>
      <c r="RSF53" s="66"/>
      <c r="RSG53" s="66"/>
      <c r="RSH53" s="66"/>
      <c r="RSI53" s="66"/>
      <c r="RSJ53" s="66"/>
      <c r="RSK53" s="66"/>
      <c r="RSL53" s="66"/>
      <c r="RSM53" s="66"/>
      <c r="RSN53" s="66"/>
      <c r="RSO53" s="66"/>
      <c r="RSP53" s="66"/>
      <c r="RSQ53" s="66"/>
      <c r="RSR53" s="66"/>
      <c r="RSS53" s="66"/>
      <c r="RST53" s="66"/>
      <c r="RSU53" s="66"/>
      <c r="RSV53" s="66"/>
      <c r="RSW53" s="66"/>
      <c r="RSX53" s="66"/>
      <c r="RSY53" s="66"/>
      <c r="RSZ53" s="66"/>
      <c r="RTA53" s="66"/>
      <c r="RTB53" s="66"/>
      <c r="RTC53" s="66"/>
      <c r="RTD53" s="66"/>
      <c r="RTE53" s="66"/>
      <c r="RTF53" s="66"/>
      <c r="RTG53" s="66"/>
      <c r="RTH53" s="66"/>
      <c r="RTI53" s="66"/>
      <c r="RTJ53" s="66"/>
      <c r="RTK53" s="66"/>
      <c r="RTL53" s="66"/>
      <c r="RTM53" s="66"/>
      <c r="RTN53" s="66"/>
      <c r="RTO53" s="66"/>
      <c r="RTP53" s="66"/>
      <c r="RTQ53" s="66"/>
      <c r="RTR53" s="66"/>
      <c r="RTS53" s="66"/>
      <c r="RTT53" s="66"/>
      <c r="RTU53" s="66"/>
      <c r="RTV53" s="66"/>
      <c r="RTW53" s="66"/>
      <c r="RTX53" s="66"/>
      <c r="RTY53" s="66"/>
      <c r="RTZ53" s="66"/>
      <c r="RUA53" s="66"/>
      <c r="RUB53" s="66"/>
      <c r="RUC53" s="66"/>
      <c r="RUD53" s="66"/>
      <c r="RUE53" s="66"/>
      <c r="RUF53" s="66"/>
      <c r="RUG53" s="66"/>
      <c r="RUH53" s="66"/>
      <c r="RUI53" s="66"/>
      <c r="RUJ53" s="66"/>
      <c r="RUK53" s="66"/>
      <c r="RUL53" s="66"/>
      <c r="RUM53" s="66"/>
      <c r="RUN53" s="66"/>
      <c r="RUO53" s="66"/>
      <c r="RUP53" s="66"/>
      <c r="RUQ53" s="66"/>
      <c r="RUR53" s="66"/>
      <c r="RUS53" s="66"/>
      <c r="RUT53" s="66"/>
      <c r="RUU53" s="66"/>
      <c r="RUV53" s="66"/>
      <c r="RUW53" s="66"/>
      <c r="RUX53" s="66"/>
      <c r="RUY53" s="66"/>
      <c r="RUZ53" s="66"/>
      <c r="RVA53" s="66"/>
      <c r="RVB53" s="66"/>
      <c r="RVC53" s="66"/>
      <c r="RVD53" s="66"/>
      <c r="RVE53" s="66"/>
      <c r="RVF53" s="66"/>
      <c r="RVG53" s="66"/>
      <c r="RVH53" s="66"/>
      <c r="RVI53" s="66"/>
      <c r="RVJ53" s="66"/>
      <c r="RVK53" s="66"/>
      <c r="RVL53" s="66"/>
      <c r="RVM53" s="66"/>
      <c r="RVN53" s="66"/>
      <c r="RVO53" s="66"/>
      <c r="RVP53" s="66"/>
      <c r="RVQ53" s="66"/>
      <c r="RVR53" s="66"/>
      <c r="RVS53" s="66"/>
      <c r="RVT53" s="66"/>
      <c r="RVU53" s="66"/>
      <c r="RVV53" s="66"/>
      <c r="RVW53" s="66"/>
      <c r="RVX53" s="66"/>
      <c r="RVY53" s="66"/>
      <c r="RVZ53" s="66"/>
      <c r="RWA53" s="66"/>
      <c r="RWB53" s="66"/>
      <c r="RWC53" s="66"/>
      <c r="RWD53" s="66"/>
      <c r="RWE53" s="66"/>
      <c r="RWF53" s="66"/>
      <c r="RWG53" s="66"/>
      <c r="RWH53" s="66"/>
      <c r="RWI53" s="66"/>
      <c r="RWJ53" s="66"/>
      <c r="RWK53" s="66"/>
      <c r="RWL53" s="66"/>
      <c r="RWM53" s="66"/>
      <c r="RWN53" s="66"/>
      <c r="RWO53" s="66"/>
      <c r="RWP53" s="66"/>
      <c r="RWQ53" s="66"/>
      <c r="RWR53" s="66"/>
      <c r="RWS53" s="66"/>
      <c r="RWT53" s="66"/>
      <c r="RWU53" s="66"/>
      <c r="RWV53" s="66"/>
      <c r="RWW53" s="66"/>
      <c r="RWX53" s="66"/>
      <c r="RWY53" s="66"/>
      <c r="RWZ53" s="66"/>
      <c r="RXA53" s="66"/>
      <c r="RXB53" s="66"/>
      <c r="RXC53" s="66"/>
      <c r="RXD53" s="66"/>
      <c r="RXE53" s="66"/>
      <c r="RXF53" s="66"/>
      <c r="RXG53" s="66"/>
      <c r="RXH53" s="66"/>
      <c r="RXI53" s="66"/>
      <c r="RXJ53" s="66"/>
      <c r="RXK53" s="66"/>
      <c r="RXL53" s="66"/>
      <c r="RXM53" s="66"/>
      <c r="RXN53" s="66"/>
      <c r="RXO53" s="66"/>
      <c r="RXP53" s="66"/>
      <c r="RXQ53" s="66"/>
      <c r="RXR53" s="66"/>
      <c r="RXS53" s="66"/>
      <c r="RXT53" s="66"/>
      <c r="RXU53" s="66"/>
      <c r="RXV53" s="66"/>
      <c r="RXW53" s="66"/>
      <c r="RXX53" s="66"/>
      <c r="RXY53" s="66"/>
      <c r="RXZ53" s="66"/>
      <c r="RYA53" s="66"/>
      <c r="RYB53" s="66"/>
      <c r="RYC53" s="66"/>
      <c r="RYD53" s="66"/>
      <c r="RYE53" s="66"/>
      <c r="RYF53" s="66"/>
      <c r="RYG53" s="66"/>
      <c r="RYH53" s="66"/>
      <c r="RYI53" s="66"/>
      <c r="RYJ53" s="66"/>
      <c r="RYK53" s="66"/>
      <c r="RYL53" s="66"/>
      <c r="RYM53" s="66"/>
      <c r="RYN53" s="66"/>
      <c r="RYO53" s="66"/>
      <c r="RYP53" s="66"/>
      <c r="RYQ53" s="66"/>
      <c r="RYR53" s="66"/>
      <c r="RYS53" s="66"/>
      <c r="RYT53" s="66"/>
      <c r="RYU53" s="66"/>
      <c r="RYV53" s="66"/>
      <c r="RYW53" s="66"/>
      <c r="RYX53" s="66"/>
      <c r="RYY53" s="66"/>
      <c r="RYZ53" s="66"/>
      <c r="RZA53" s="66"/>
      <c r="RZB53" s="66"/>
      <c r="RZC53" s="66"/>
      <c r="RZD53" s="66"/>
      <c r="RZE53" s="66"/>
      <c r="RZF53" s="66"/>
      <c r="RZG53" s="66"/>
      <c r="RZH53" s="66"/>
      <c r="RZI53" s="66"/>
      <c r="RZJ53" s="66"/>
      <c r="RZK53" s="66"/>
      <c r="RZL53" s="66"/>
      <c r="RZM53" s="66"/>
      <c r="RZN53" s="66"/>
      <c r="RZO53" s="66"/>
      <c r="RZP53" s="66"/>
      <c r="RZQ53" s="66"/>
      <c r="RZR53" s="66"/>
      <c r="RZS53" s="66"/>
      <c r="RZT53" s="66"/>
      <c r="RZU53" s="66"/>
      <c r="RZV53" s="66"/>
      <c r="RZW53" s="66"/>
      <c r="RZX53" s="66"/>
      <c r="RZY53" s="66"/>
      <c r="RZZ53" s="66"/>
      <c r="SAA53" s="66"/>
      <c r="SAB53" s="66"/>
      <c r="SAC53" s="66"/>
      <c r="SAD53" s="66"/>
      <c r="SAE53" s="66"/>
      <c r="SAF53" s="66"/>
      <c r="SAG53" s="66"/>
      <c r="SAH53" s="66"/>
      <c r="SAI53" s="66"/>
      <c r="SAJ53" s="66"/>
      <c r="SAK53" s="66"/>
      <c r="SAL53" s="66"/>
      <c r="SAM53" s="66"/>
      <c r="SAN53" s="66"/>
      <c r="SAO53" s="66"/>
      <c r="SAP53" s="66"/>
      <c r="SAQ53" s="66"/>
      <c r="SAR53" s="66"/>
      <c r="SAS53" s="66"/>
      <c r="SAT53" s="66"/>
      <c r="SAU53" s="66"/>
      <c r="SAV53" s="66"/>
      <c r="SAW53" s="66"/>
      <c r="SAX53" s="66"/>
      <c r="SAY53" s="66"/>
      <c r="SAZ53" s="66"/>
      <c r="SBA53" s="66"/>
      <c r="SBB53" s="66"/>
      <c r="SBC53" s="66"/>
      <c r="SBD53" s="66"/>
      <c r="SBE53" s="66"/>
      <c r="SBF53" s="66"/>
      <c r="SBG53" s="66"/>
      <c r="SBH53" s="66"/>
      <c r="SBI53" s="66"/>
      <c r="SBJ53" s="66"/>
      <c r="SBK53" s="66"/>
      <c r="SBL53" s="66"/>
      <c r="SBM53" s="66"/>
      <c r="SBN53" s="66"/>
      <c r="SBO53" s="66"/>
      <c r="SBP53" s="66"/>
      <c r="SBQ53" s="66"/>
      <c r="SBR53" s="66"/>
      <c r="SBS53" s="66"/>
      <c r="SBT53" s="66"/>
      <c r="SBU53" s="66"/>
      <c r="SBV53" s="66"/>
      <c r="SBW53" s="66"/>
      <c r="SBX53" s="66"/>
      <c r="SBY53" s="66"/>
      <c r="SBZ53" s="66"/>
      <c r="SCA53" s="66"/>
      <c r="SCB53" s="66"/>
      <c r="SCC53" s="66"/>
      <c r="SCD53" s="66"/>
      <c r="SCE53" s="66"/>
      <c r="SCF53" s="66"/>
      <c r="SCG53" s="66"/>
      <c r="SCH53" s="66"/>
      <c r="SCI53" s="66"/>
      <c r="SCJ53" s="66"/>
      <c r="SCK53" s="66"/>
      <c r="SCL53" s="66"/>
      <c r="SCM53" s="66"/>
      <c r="SCN53" s="66"/>
      <c r="SCO53" s="66"/>
      <c r="SCP53" s="66"/>
      <c r="SCQ53" s="66"/>
      <c r="SCR53" s="66"/>
      <c r="SCS53" s="66"/>
      <c r="SCT53" s="66"/>
      <c r="SCU53" s="66"/>
      <c r="SCV53" s="66"/>
      <c r="SCW53" s="66"/>
      <c r="SCX53" s="66"/>
      <c r="SCY53" s="66"/>
      <c r="SCZ53" s="66"/>
      <c r="SDA53" s="66"/>
      <c r="SDB53" s="66"/>
      <c r="SDC53" s="66"/>
      <c r="SDD53" s="66"/>
      <c r="SDE53" s="66"/>
      <c r="SDF53" s="66"/>
      <c r="SDG53" s="66"/>
      <c r="SDH53" s="66"/>
      <c r="SDI53" s="66"/>
      <c r="SDJ53" s="66"/>
      <c r="SDK53" s="66"/>
      <c r="SDL53" s="66"/>
      <c r="SDM53" s="66"/>
      <c r="SDN53" s="66"/>
      <c r="SDO53" s="66"/>
      <c r="SDP53" s="66"/>
      <c r="SDQ53" s="66"/>
      <c r="SDR53" s="66"/>
      <c r="SDS53" s="66"/>
      <c r="SDT53" s="66"/>
      <c r="SDU53" s="66"/>
      <c r="SDV53" s="66"/>
      <c r="SDW53" s="66"/>
      <c r="SDX53" s="66"/>
      <c r="SDY53" s="66"/>
      <c r="SDZ53" s="66"/>
      <c r="SEA53" s="66"/>
      <c r="SEB53" s="66"/>
      <c r="SEC53" s="66"/>
      <c r="SED53" s="66"/>
      <c r="SEE53" s="66"/>
      <c r="SEF53" s="66"/>
      <c r="SEG53" s="66"/>
      <c r="SEH53" s="66"/>
      <c r="SEI53" s="66"/>
      <c r="SEJ53" s="66"/>
      <c r="SEK53" s="66"/>
      <c r="SEL53" s="66"/>
      <c r="SEM53" s="66"/>
      <c r="SEN53" s="66"/>
      <c r="SEO53" s="66"/>
      <c r="SEP53" s="66"/>
      <c r="SEQ53" s="66"/>
      <c r="SER53" s="66"/>
      <c r="SES53" s="66"/>
      <c r="SET53" s="66"/>
      <c r="SEU53" s="66"/>
      <c r="SEV53" s="66"/>
      <c r="SEW53" s="66"/>
      <c r="SEX53" s="66"/>
      <c r="SEY53" s="66"/>
      <c r="SEZ53" s="66"/>
      <c r="SFA53" s="66"/>
      <c r="SFB53" s="66"/>
      <c r="SFC53" s="66"/>
      <c r="SFD53" s="66"/>
      <c r="SFE53" s="66"/>
      <c r="SFF53" s="66"/>
      <c r="SFG53" s="66"/>
      <c r="SFH53" s="66"/>
      <c r="SFI53" s="66"/>
      <c r="SFJ53" s="66"/>
      <c r="SFK53" s="66"/>
      <c r="SFL53" s="66"/>
      <c r="SFM53" s="66"/>
      <c r="SFN53" s="66"/>
      <c r="SFO53" s="66"/>
      <c r="SFP53" s="66"/>
      <c r="SFQ53" s="66"/>
      <c r="SFR53" s="66"/>
      <c r="SFS53" s="66"/>
      <c r="SFT53" s="66"/>
      <c r="SFU53" s="66"/>
      <c r="SFV53" s="66"/>
      <c r="SFW53" s="66"/>
      <c r="SFX53" s="66"/>
      <c r="SFY53" s="66"/>
      <c r="SFZ53" s="66"/>
      <c r="SGA53" s="66"/>
      <c r="SGB53" s="66"/>
      <c r="SGC53" s="66"/>
      <c r="SGD53" s="66"/>
      <c r="SGE53" s="66"/>
      <c r="SGF53" s="66"/>
      <c r="SGG53" s="66"/>
      <c r="SGH53" s="66"/>
      <c r="SGI53" s="66"/>
      <c r="SGJ53" s="66"/>
      <c r="SGK53" s="66"/>
      <c r="SGL53" s="66"/>
      <c r="SGM53" s="66"/>
      <c r="SGN53" s="66"/>
      <c r="SGO53" s="66"/>
      <c r="SGP53" s="66"/>
      <c r="SGQ53" s="66"/>
      <c r="SGR53" s="66"/>
      <c r="SGS53" s="66"/>
      <c r="SGT53" s="66"/>
      <c r="SGU53" s="66"/>
      <c r="SGV53" s="66"/>
      <c r="SGW53" s="66"/>
      <c r="SGX53" s="66"/>
      <c r="SGY53" s="66"/>
      <c r="SGZ53" s="66"/>
      <c r="SHA53" s="66"/>
      <c r="SHB53" s="66"/>
      <c r="SHC53" s="66"/>
      <c r="SHD53" s="66"/>
      <c r="SHE53" s="66"/>
      <c r="SHF53" s="66"/>
      <c r="SHG53" s="66"/>
      <c r="SHH53" s="66"/>
      <c r="SHI53" s="66"/>
      <c r="SHJ53" s="66"/>
      <c r="SHK53" s="66"/>
      <c r="SHL53" s="66"/>
      <c r="SHM53" s="66"/>
      <c r="SHN53" s="66"/>
      <c r="SHO53" s="66"/>
      <c r="SHP53" s="66"/>
      <c r="SHQ53" s="66"/>
      <c r="SHR53" s="66"/>
      <c r="SHS53" s="66"/>
      <c r="SHT53" s="66"/>
      <c r="SHU53" s="66"/>
      <c r="SHV53" s="66"/>
      <c r="SHW53" s="66"/>
      <c r="SHX53" s="66"/>
      <c r="SHY53" s="66"/>
      <c r="SHZ53" s="66"/>
      <c r="SIA53" s="66"/>
      <c r="SIB53" s="66"/>
      <c r="SIC53" s="66"/>
      <c r="SID53" s="66"/>
      <c r="SIE53" s="66"/>
      <c r="SIF53" s="66"/>
      <c r="SIG53" s="66"/>
      <c r="SIH53" s="66"/>
      <c r="SII53" s="66"/>
      <c r="SIJ53" s="66"/>
      <c r="SIK53" s="66"/>
      <c r="SIL53" s="66"/>
      <c r="SIM53" s="66"/>
      <c r="SIN53" s="66"/>
      <c r="SIO53" s="66"/>
      <c r="SIP53" s="66"/>
      <c r="SIQ53" s="66"/>
      <c r="SIR53" s="66"/>
      <c r="SIS53" s="66"/>
      <c r="SIT53" s="66"/>
      <c r="SIU53" s="66"/>
      <c r="SIV53" s="66"/>
      <c r="SIW53" s="66"/>
      <c r="SIX53" s="66"/>
      <c r="SIY53" s="66"/>
      <c r="SIZ53" s="66"/>
      <c r="SJA53" s="66"/>
      <c r="SJB53" s="66"/>
      <c r="SJC53" s="66"/>
      <c r="SJD53" s="66"/>
      <c r="SJE53" s="66"/>
      <c r="SJF53" s="66"/>
      <c r="SJG53" s="66"/>
      <c r="SJH53" s="66"/>
      <c r="SJI53" s="66"/>
      <c r="SJJ53" s="66"/>
      <c r="SJK53" s="66"/>
      <c r="SJL53" s="66"/>
      <c r="SJM53" s="66"/>
      <c r="SJN53" s="66"/>
      <c r="SJO53" s="66"/>
      <c r="SJP53" s="66"/>
      <c r="SJQ53" s="66"/>
      <c r="SJR53" s="66"/>
      <c r="SJS53" s="66"/>
      <c r="SJT53" s="66"/>
      <c r="SJU53" s="66"/>
      <c r="SJV53" s="66"/>
      <c r="SJW53" s="66"/>
      <c r="SJX53" s="66"/>
      <c r="SJY53" s="66"/>
      <c r="SJZ53" s="66"/>
      <c r="SKA53" s="66"/>
      <c r="SKB53" s="66"/>
      <c r="SKC53" s="66"/>
      <c r="SKD53" s="66"/>
      <c r="SKE53" s="66"/>
      <c r="SKF53" s="66"/>
      <c r="SKG53" s="66"/>
      <c r="SKH53" s="66"/>
      <c r="SKI53" s="66"/>
      <c r="SKJ53" s="66"/>
      <c r="SKK53" s="66"/>
      <c r="SKL53" s="66"/>
      <c r="SKM53" s="66"/>
      <c r="SKN53" s="66"/>
      <c r="SKO53" s="66"/>
      <c r="SKP53" s="66"/>
      <c r="SKQ53" s="66"/>
      <c r="SKR53" s="66"/>
      <c r="SKS53" s="66"/>
      <c r="SKT53" s="66"/>
      <c r="SKU53" s="66"/>
      <c r="SKV53" s="66"/>
      <c r="SKW53" s="66"/>
      <c r="SKX53" s="66"/>
      <c r="SKY53" s="66"/>
      <c r="SKZ53" s="66"/>
      <c r="SLA53" s="66"/>
      <c r="SLB53" s="66"/>
      <c r="SLC53" s="66"/>
      <c r="SLD53" s="66"/>
      <c r="SLE53" s="66"/>
      <c r="SLF53" s="66"/>
      <c r="SLG53" s="66"/>
      <c r="SLH53" s="66"/>
      <c r="SLI53" s="66"/>
      <c r="SLJ53" s="66"/>
      <c r="SLK53" s="66"/>
      <c r="SLL53" s="66"/>
      <c r="SLM53" s="66"/>
      <c r="SLN53" s="66"/>
      <c r="SLO53" s="66"/>
      <c r="SLP53" s="66"/>
      <c r="SLQ53" s="66"/>
      <c r="SLR53" s="66"/>
      <c r="SLS53" s="66"/>
      <c r="SLT53" s="66"/>
      <c r="SLU53" s="66"/>
      <c r="SLV53" s="66"/>
      <c r="SLW53" s="66"/>
      <c r="SLX53" s="66"/>
      <c r="SLY53" s="66"/>
      <c r="SLZ53" s="66"/>
      <c r="SMA53" s="66"/>
      <c r="SMB53" s="66"/>
      <c r="SMC53" s="66"/>
      <c r="SMD53" s="66"/>
      <c r="SME53" s="66"/>
      <c r="SMF53" s="66"/>
      <c r="SMG53" s="66"/>
      <c r="SMH53" s="66"/>
      <c r="SMI53" s="66"/>
      <c r="SMJ53" s="66"/>
      <c r="SMK53" s="66"/>
      <c r="SML53" s="66"/>
      <c r="SMM53" s="66"/>
      <c r="SMN53" s="66"/>
      <c r="SMO53" s="66"/>
      <c r="SMP53" s="66"/>
      <c r="SMQ53" s="66"/>
      <c r="SMR53" s="66"/>
      <c r="SMS53" s="66"/>
      <c r="SMT53" s="66"/>
      <c r="SMU53" s="66"/>
      <c r="SMV53" s="66"/>
      <c r="SMW53" s="66"/>
      <c r="SMX53" s="66"/>
      <c r="SMY53" s="66"/>
      <c r="SMZ53" s="66"/>
      <c r="SNA53" s="66"/>
      <c r="SNB53" s="66"/>
      <c r="SNC53" s="66"/>
      <c r="SND53" s="66"/>
      <c r="SNE53" s="66"/>
      <c r="SNF53" s="66"/>
      <c r="SNG53" s="66"/>
      <c r="SNH53" s="66"/>
      <c r="SNI53" s="66"/>
      <c r="SNJ53" s="66"/>
      <c r="SNK53" s="66"/>
      <c r="SNL53" s="66"/>
      <c r="SNM53" s="66"/>
      <c r="SNN53" s="66"/>
      <c r="SNO53" s="66"/>
      <c r="SNP53" s="66"/>
      <c r="SNQ53" s="66"/>
      <c r="SNR53" s="66"/>
      <c r="SNS53" s="66"/>
      <c r="SNT53" s="66"/>
      <c r="SNU53" s="66"/>
      <c r="SNV53" s="66"/>
      <c r="SNW53" s="66"/>
      <c r="SNX53" s="66"/>
      <c r="SNY53" s="66"/>
      <c r="SNZ53" s="66"/>
      <c r="SOA53" s="66"/>
      <c r="SOB53" s="66"/>
      <c r="SOC53" s="66"/>
      <c r="SOD53" s="66"/>
      <c r="SOE53" s="66"/>
      <c r="SOF53" s="66"/>
      <c r="SOG53" s="66"/>
      <c r="SOH53" s="66"/>
      <c r="SOI53" s="66"/>
      <c r="SOJ53" s="66"/>
      <c r="SOK53" s="66"/>
      <c r="SOL53" s="66"/>
      <c r="SOM53" s="66"/>
      <c r="SON53" s="66"/>
      <c r="SOO53" s="66"/>
      <c r="SOP53" s="66"/>
      <c r="SOQ53" s="66"/>
      <c r="SOR53" s="66"/>
      <c r="SOS53" s="66"/>
      <c r="SOT53" s="66"/>
      <c r="SOU53" s="66"/>
      <c r="SOV53" s="66"/>
      <c r="SOW53" s="66"/>
      <c r="SOX53" s="66"/>
      <c r="SOY53" s="66"/>
      <c r="SOZ53" s="66"/>
      <c r="SPA53" s="66"/>
      <c r="SPB53" s="66"/>
      <c r="SPC53" s="66"/>
      <c r="SPD53" s="66"/>
      <c r="SPE53" s="66"/>
      <c r="SPF53" s="66"/>
      <c r="SPG53" s="66"/>
      <c r="SPH53" s="66"/>
      <c r="SPI53" s="66"/>
      <c r="SPJ53" s="66"/>
      <c r="SPK53" s="66"/>
      <c r="SPL53" s="66"/>
      <c r="SPM53" s="66"/>
      <c r="SPN53" s="66"/>
      <c r="SPO53" s="66"/>
      <c r="SPP53" s="66"/>
      <c r="SPQ53" s="66"/>
      <c r="SPR53" s="66"/>
      <c r="SPS53" s="66"/>
      <c r="SPT53" s="66"/>
      <c r="SPU53" s="66"/>
      <c r="SPV53" s="66"/>
      <c r="SPW53" s="66"/>
      <c r="SPX53" s="66"/>
      <c r="SPY53" s="66"/>
      <c r="SPZ53" s="66"/>
      <c r="SQA53" s="66"/>
      <c r="SQB53" s="66"/>
      <c r="SQC53" s="66"/>
      <c r="SQD53" s="66"/>
      <c r="SQE53" s="66"/>
      <c r="SQF53" s="66"/>
      <c r="SQG53" s="66"/>
      <c r="SQH53" s="66"/>
      <c r="SQI53" s="66"/>
      <c r="SQJ53" s="66"/>
      <c r="SQK53" s="66"/>
      <c r="SQL53" s="66"/>
      <c r="SQM53" s="66"/>
      <c r="SQN53" s="66"/>
      <c r="SQO53" s="66"/>
      <c r="SQP53" s="66"/>
      <c r="SQQ53" s="66"/>
      <c r="SQR53" s="66"/>
      <c r="SQS53" s="66"/>
      <c r="SQT53" s="66"/>
      <c r="SQU53" s="66"/>
      <c r="SQV53" s="66"/>
      <c r="SQW53" s="66"/>
      <c r="SQX53" s="66"/>
      <c r="SQY53" s="66"/>
      <c r="SQZ53" s="66"/>
      <c r="SRA53" s="66"/>
      <c r="SRB53" s="66"/>
      <c r="SRC53" s="66"/>
      <c r="SRD53" s="66"/>
      <c r="SRE53" s="66"/>
      <c r="SRF53" s="66"/>
      <c r="SRG53" s="66"/>
      <c r="SRH53" s="66"/>
      <c r="SRI53" s="66"/>
      <c r="SRJ53" s="66"/>
      <c r="SRK53" s="66"/>
      <c r="SRL53" s="66"/>
      <c r="SRM53" s="66"/>
      <c r="SRN53" s="66"/>
      <c r="SRO53" s="66"/>
      <c r="SRP53" s="66"/>
      <c r="SRQ53" s="66"/>
      <c r="SRR53" s="66"/>
      <c r="SRS53" s="66"/>
      <c r="SRT53" s="66"/>
      <c r="SRU53" s="66"/>
      <c r="SRV53" s="66"/>
      <c r="SRW53" s="66"/>
      <c r="SRX53" s="66"/>
      <c r="SRY53" s="66"/>
      <c r="SRZ53" s="66"/>
      <c r="SSA53" s="66"/>
      <c r="SSB53" s="66"/>
      <c r="SSC53" s="66"/>
      <c r="SSD53" s="66"/>
      <c r="SSE53" s="66"/>
      <c r="SSF53" s="66"/>
      <c r="SSG53" s="66"/>
      <c r="SSH53" s="66"/>
      <c r="SSI53" s="66"/>
      <c r="SSJ53" s="66"/>
      <c r="SSK53" s="66"/>
      <c r="SSL53" s="66"/>
      <c r="SSM53" s="66"/>
      <c r="SSN53" s="66"/>
      <c r="SSO53" s="66"/>
      <c r="SSP53" s="66"/>
      <c r="SSQ53" s="66"/>
      <c r="SSR53" s="66"/>
      <c r="SSS53" s="66"/>
      <c r="SST53" s="66"/>
      <c r="SSU53" s="66"/>
      <c r="SSV53" s="66"/>
      <c r="SSW53" s="66"/>
      <c r="SSX53" s="66"/>
      <c r="SSY53" s="66"/>
      <c r="SSZ53" s="66"/>
      <c r="STA53" s="66"/>
      <c r="STB53" s="66"/>
      <c r="STC53" s="66"/>
      <c r="STD53" s="66"/>
      <c r="STE53" s="66"/>
      <c r="STF53" s="66"/>
      <c r="STG53" s="66"/>
      <c r="STH53" s="66"/>
      <c r="STI53" s="66"/>
      <c r="STJ53" s="66"/>
      <c r="STK53" s="66"/>
      <c r="STL53" s="66"/>
      <c r="STM53" s="66"/>
      <c r="STN53" s="66"/>
      <c r="STO53" s="66"/>
      <c r="STP53" s="66"/>
      <c r="STQ53" s="66"/>
      <c r="STR53" s="66"/>
      <c r="STS53" s="66"/>
      <c r="STT53" s="66"/>
      <c r="STU53" s="66"/>
      <c r="STV53" s="66"/>
      <c r="STW53" s="66"/>
      <c r="STX53" s="66"/>
      <c r="STY53" s="66"/>
      <c r="STZ53" s="66"/>
      <c r="SUA53" s="66"/>
      <c r="SUB53" s="66"/>
      <c r="SUC53" s="66"/>
      <c r="SUD53" s="66"/>
      <c r="SUE53" s="66"/>
      <c r="SUF53" s="66"/>
      <c r="SUG53" s="66"/>
      <c r="SUH53" s="66"/>
      <c r="SUI53" s="66"/>
      <c r="SUJ53" s="66"/>
      <c r="SUK53" s="66"/>
      <c r="SUL53" s="66"/>
      <c r="SUM53" s="66"/>
      <c r="SUN53" s="66"/>
      <c r="SUO53" s="66"/>
      <c r="SUP53" s="66"/>
      <c r="SUQ53" s="66"/>
      <c r="SUR53" s="66"/>
      <c r="SUS53" s="66"/>
      <c r="SUT53" s="66"/>
      <c r="SUU53" s="66"/>
      <c r="SUV53" s="66"/>
      <c r="SUW53" s="66"/>
      <c r="SUX53" s="66"/>
      <c r="SUY53" s="66"/>
      <c r="SUZ53" s="66"/>
      <c r="SVA53" s="66"/>
      <c r="SVB53" s="66"/>
      <c r="SVC53" s="66"/>
      <c r="SVD53" s="66"/>
      <c r="SVE53" s="66"/>
      <c r="SVF53" s="66"/>
      <c r="SVG53" s="66"/>
      <c r="SVH53" s="66"/>
      <c r="SVI53" s="66"/>
      <c r="SVJ53" s="66"/>
      <c r="SVK53" s="66"/>
      <c r="SVL53" s="66"/>
      <c r="SVM53" s="66"/>
      <c r="SVN53" s="66"/>
      <c r="SVO53" s="66"/>
      <c r="SVP53" s="66"/>
      <c r="SVQ53" s="66"/>
      <c r="SVR53" s="66"/>
      <c r="SVS53" s="66"/>
      <c r="SVT53" s="66"/>
      <c r="SVU53" s="66"/>
      <c r="SVV53" s="66"/>
      <c r="SVW53" s="66"/>
      <c r="SVX53" s="66"/>
      <c r="SVY53" s="66"/>
      <c r="SVZ53" s="66"/>
      <c r="SWA53" s="66"/>
      <c r="SWB53" s="66"/>
      <c r="SWC53" s="66"/>
      <c r="SWD53" s="66"/>
      <c r="SWE53" s="66"/>
      <c r="SWF53" s="66"/>
      <c r="SWG53" s="66"/>
      <c r="SWH53" s="66"/>
      <c r="SWI53" s="66"/>
      <c r="SWJ53" s="66"/>
      <c r="SWK53" s="66"/>
      <c r="SWL53" s="66"/>
      <c r="SWM53" s="66"/>
      <c r="SWN53" s="66"/>
      <c r="SWO53" s="66"/>
      <c r="SWP53" s="66"/>
      <c r="SWQ53" s="66"/>
      <c r="SWR53" s="66"/>
      <c r="SWS53" s="66"/>
      <c r="SWT53" s="66"/>
      <c r="SWU53" s="66"/>
      <c r="SWV53" s="66"/>
      <c r="SWW53" s="66"/>
      <c r="SWX53" s="66"/>
      <c r="SWY53" s="66"/>
      <c r="SWZ53" s="66"/>
      <c r="SXA53" s="66"/>
      <c r="SXB53" s="66"/>
      <c r="SXC53" s="66"/>
      <c r="SXD53" s="66"/>
      <c r="SXE53" s="66"/>
      <c r="SXF53" s="66"/>
      <c r="SXG53" s="66"/>
      <c r="SXH53" s="66"/>
      <c r="SXI53" s="66"/>
      <c r="SXJ53" s="66"/>
      <c r="SXK53" s="66"/>
      <c r="SXL53" s="66"/>
      <c r="SXM53" s="66"/>
      <c r="SXN53" s="66"/>
      <c r="SXO53" s="66"/>
      <c r="SXP53" s="66"/>
      <c r="SXQ53" s="66"/>
      <c r="SXR53" s="66"/>
      <c r="SXS53" s="66"/>
      <c r="SXT53" s="66"/>
      <c r="SXU53" s="66"/>
      <c r="SXV53" s="66"/>
      <c r="SXW53" s="66"/>
      <c r="SXX53" s="66"/>
      <c r="SXY53" s="66"/>
      <c r="SXZ53" s="66"/>
      <c r="SYA53" s="66"/>
      <c r="SYB53" s="66"/>
      <c r="SYC53" s="66"/>
      <c r="SYD53" s="66"/>
      <c r="SYE53" s="66"/>
      <c r="SYF53" s="66"/>
      <c r="SYG53" s="66"/>
      <c r="SYH53" s="66"/>
      <c r="SYI53" s="66"/>
      <c r="SYJ53" s="66"/>
      <c r="SYK53" s="66"/>
      <c r="SYL53" s="66"/>
      <c r="SYM53" s="66"/>
      <c r="SYN53" s="66"/>
      <c r="SYO53" s="66"/>
      <c r="SYP53" s="66"/>
      <c r="SYQ53" s="66"/>
      <c r="SYR53" s="66"/>
      <c r="SYS53" s="66"/>
      <c r="SYT53" s="66"/>
      <c r="SYU53" s="66"/>
      <c r="SYV53" s="66"/>
      <c r="SYW53" s="66"/>
      <c r="SYX53" s="66"/>
      <c r="SYY53" s="66"/>
      <c r="SYZ53" s="66"/>
      <c r="SZA53" s="66"/>
      <c r="SZB53" s="66"/>
      <c r="SZC53" s="66"/>
      <c r="SZD53" s="66"/>
      <c r="SZE53" s="66"/>
      <c r="SZF53" s="66"/>
      <c r="SZG53" s="66"/>
      <c r="SZH53" s="66"/>
      <c r="SZI53" s="66"/>
      <c r="SZJ53" s="66"/>
      <c r="SZK53" s="66"/>
      <c r="SZL53" s="66"/>
      <c r="SZM53" s="66"/>
      <c r="SZN53" s="66"/>
      <c r="SZO53" s="66"/>
      <c r="SZP53" s="66"/>
      <c r="SZQ53" s="66"/>
      <c r="SZR53" s="66"/>
      <c r="SZS53" s="66"/>
      <c r="SZT53" s="66"/>
      <c r="SZU53" s="66"/>
      <c r="SZV53" s="66"/>
      <c r="SZW53" s="66"/>
      <c r="SZX53" s="66"/>
      <c r="SZY53" s="66"/>
      <c r="SZZ53" s="66"/>
      <c r="TAA53" s="66"/>
      <c r="TAB53" s="66"/>
      <c r="TAC53" s="66"/>
      <c r="TAD53" s="66"/>
      <c r="TAE53" s="66"/>
      <c r="TAF53" s="66"/>
      <c r="TAG53" s="66"/>
      <c r="TAH53" s="66"/>
      <c r="TAI53" s="66"/>
      <c r="TAJ53" s="66"/>
      <c r="TAK53" s="66"/>
      <c r="TAL53" s="66"/>
      <c r="TAM53" s="66"/>
      <c r="TAN53" s="66"/>
      <c r="TAO53" s="66"/>
      <c r="TAP53" s="66"/>
      <c r="TAQ53" s="66"/>
      <c r="TAR53" s="66"/>
      <c r="TAS53" s="66"/>
      <c r="TAT53" s="66"/>
      <c r="TAU53" s="66"/>
      <c r="TAV53" s="66"/>
      <c r="TAW53" s="66"/>
      <c r="TAX53" s="66"/>
      <c r="TAY53" s="66"/>
      <c r="TAZ53" s="66"/>
      <c r="TBA53" s="66"/>
      <c r="TBB53" s="66"/>
      <c r="TBC53" s="66"/>
      <c r="TBD53" s="66"/>
      <c r="TBE53" s="66"/>
      <c r="TBF53" s="66"/>
      <c r="TBG53" s="66"/>
      <c r="TBH53" s="66"/>
      <c r="TBI53" s="66"/>
      <c r="TBJ53" s="66"/>
      <c r="TBK53" s="66"/>
      <c r="TBL53" s="66"/>
      <c r="TBM53" s="66"/>
      <c r="TBN53" s="66"/>
      <c r="TBO53" s="66"/>
      <c r="TBP53" s="66"/>
      <c r="TBQ53" s="66"/>
      <c r="TBR53" s="66"/>
      <c r="TBS53" s="66"/>
      <c r="TBT53" s="66"/>
      <c r="TBU53" s="66"/>
      <c r="TBV53" s="66"/>
      <c r="TBW53" s="66"/>
      <c r="TBX53" s="66"/>
      <c r="TBY53" s="66"/>
      <c r="TBZ53" s="66"/>
      <c r="TCA53" s="66"/>
      <c r="TCB53" s="66"/>
      <c r="TCC53" s="66"/>
      <c r="TCD53" s="66"/>
      <c r="TCE53" s="66"/>
      <c r="TCF53" s="66"/>
      <c r="TCG53" s="66"/>
      <c r="TCH53" s="66"/>
      <c r="TCI53" s="66"/>
      <c r="TCJ53" s="66"/>
      <c r="TCK53" s="66"/>
      <c r="TCL53" s="66"/>
      <c r="TCM53" s="66"/>
      <c r="TCN53" s="66"/>
      <c r="TCO53" s="66"/>
      <c r="TCP53" s="66"/>
      <c r="TCQ53" s="66"/>
      <c r="TCR53" s="66"/>
      <c r="TCS53" s="66"/>
      <c r="TCT53" s="66"/>
      <c r="TCU53" s="66"/>
      <c r="TCV53" s="66"/>
      <c r="TCW53" s="66"/>
      <c r="TCX53" s="66"/>
      <c r="TCY53" s="66"/>
      <c r="TCZ53" s="66"/>
      <c r="TDA53" s="66"/>
      <c r="TDB53" s="66"/>
      <c r="TDC53" s="66"/>
      <c r="TDD53" s="66"/>
      <c r="TDE53" s="66"/>
      <c r="TDF53" s="66"/>
      <c r="TDG53" s="66"/>
      <c r="TDH53" s="66"/>
      <c r="TDI53" s="66"/>
      <c r="TDJ53" s="66"/>
      <c r="TDK53" s="66"/>
      <c r="TDL53" s="66"/>
      <c r="TDM53" s="66"/>
      <c r="TDN53" s="66"/>
      <c r="TDO53" s="66"/>
      <c r="TDP53" s="66"/>
      <c r="TDQ53" s="66"/>
      <c r="TDR53" s="66"/>
      <c r="TDS53" s="66"/>
      <c r="TDT53" s="66"/>
      <c r="TDU53" s="66"/>
      <c r="TDV53" s="66"/>
      <c r="TDW53" s="66"/>
      <c r="TDX53" s="66"/>
      <c r="TDY53" s="66"/>
      <c r="TDZ53" s="66"/>
      <c r="TEA53" s="66"/>
      <c r="TEB53" s="66"/>
      <c r="TEC53" s="66"/>
      <c r="TED53" s="66"/>
      <c r="TEE53" s="66"/>
      <c r="TEF53" s="66"/>
      <c r="TEG53" s="66"/>
      <c r="TEH53" s="66"/>
      <c r="TEI53" s="66"/>
      <c r="TEJ53" s="66"/>
      <c r="TEK53" s="66"/>
      <c r="TEL53" s="66"/>
      <c r="TEM53" s="66"/>
      <c r="TEN53" s="66"/>
      <c r="TEO53" s="66"/>
      <c r="TEP53" s="66"/>
      <c r="TEQ53" s="66"/>
      <c r="TER53" s="66"/>
      <c r="TES53" s="66"/>
      <c r="TET53" s="66"/>
      <c r="TEU53" s="66"/>
      <c r="TEV53" s="66"/>
      <c r="TEW53" s="66"/>
      <c r="TEX53" s="66"/>
      <c r="TEY53" s="66"/>
      <c r="TEZ53" s="66"/>
      <c r="TFA53" s="66"/>
      <c r="TFB53" s="66"/>
      <c r="TFC53" s="66"/>
      <c r="TFD53" s="66"/>
      <c r="TFE53" s="66"/>
      <c r="TFF53" s="66"/>
      <c r="TFG53" s="66"/>
      <c r="TFH53" s="66"/>
      <c r="TFI53" s="66"/>
      <c r="TFJ53" s="66"/>
      <c r="TFK53" s="66"/>
      <c r="TFL53" s="66"/>
      <c r="TFM53" s="66"/>
      <c r="TFN53" s="66"/>
      <c r="TFO53" s="66"/>
      <c r="TFP53" s="66"/>
      <c r="TFQ53" s="66"/>
      <c r="TFR53" s="66"/>
      <c r="TFS53" s="66"/>
      <c r="TFT53" s="66"/>
      <c r="TFU53" s="66"/>
      <c r="TFV53" s="66"/>
      <c r="TFW53" s="66"/>
      <c r="TFX53" s="66"/>
      <c r="TFY53" s="66"/>
      <c r="TFZ53" s="66"/>
      <c r="TGA53" s="66"/>
      <c r="TGB53" s="66"/>
      <c r="TGC53" s="66"/>
      <c r="TGD53" s="66"/>
      <c r="TGE53" s="66"/>
      <c r="TGF53" s="66"/>
      <c r="TGG53" s="66"/>
      <c r="TGH53" s="66"/>
      <c r="TGI53" s="66"/>
      <c r="TGJ53" s="66"/>
      <c r="TGK53" s="66"/>
      <c r="TGL53" s="66"/>
      <c r="TGM53" s="66"/>
      <c r="TGN53" s="66"/>
      <c r="TGO53" s="66"/>
      <c r="TGP53" s="66"/>
      <c r="TGQ53" s="66"/>
      <c r="TGR53" s="66"/>
      <c r="TGS53" s="66"/>
      <c r="TGT53" s="66"/>
      <c r="TGU53" s="66"/>
      <c r="TGV53" s="66"/>
      <c r="TGW53" s="66"/>
      <c r="TGX53" s="66"/>
      <c r="TGY53" s="66"/>
      <c r="TGZ53" s="66"/>
      <c r="THA53" s="66"/>
      <c r="THB53" s="66"/>
      <c r="THC53" s="66"/>
      <c r="THD53" s="66"/>
      <c r="THE53" s="66"/>
      <c r="THF53" s="66"/>
      <c r="THG53" s="66"/>
      <c r="THH53" s="66"/>
      <c r="THI53" s="66"/>
      <c r="THJ53" s="66"/>
      <c r="THK53" s="66"/>
      <c r="THL53" s="66"/>
      <c r="THM53" s="66"/>
      <c r="THN53" s="66"/>
      <c r="THO53" s="66"/>
      <c r="THP53" s="66"/>
      <c r="THQ53" s="66"/>
      <c r="THR53" s="66"/>
      <c r="THS53" s="66"/>
      <c r="THT53" s="66"/>
      <c r="THU53" s="66"/>
      <c r="THV53" s="66"/>
      <c r="THW53" s="66"/>
      <c r="THX53" s="66"/>
      <c r="THY53" s="66"/>
      <c r="THZ53" s="66"/>
      <c r="TIA53" s="66"/>
      <c r="TIB53" s="66"/>
      <c r="TIC53" s="66"/>
      <c r="TID53" s="66"/>
      <c r="TIE53" s="66"/>
      <c r="TIF53" s="66"/>
      <c r="TIG53" s="66"/>
      <c r="TIH53" s="66"/>
      <c r="TII53" s="66"/>
      <c r="TIJ53" s="66"/>
      <c r="TIK53" s="66"/>
      <c r="TIL53" s="66"/>
      <c r="TIM53" s="66"/>
      <c r="TIN53" s="66"/>
      <c r="TIO53" s="66"/>
      <c r="TIP53" s="66"/>
      <c r="TIQ53" s="66"/>
      <c r="TIR53" s="66"/>
      <c r="TIS53" s="66"/>
      <c r="TIT53" s="66"/>
      <c r="TIU53" s="66"/>
      <c r="TIV53" s="66"/>
      <c r="TIW53" s="66"/>
      <c r="TIX53" s="66"/>
      <c r="TIY53" s="66"/>
      <c r="TIZ53" s="66"/>
      <c r="TJA53" s="66"/>
      <c r="TJB53" s="66"/>
      <c r="TJC53" s="66"/>
      <c r="TJD53" s="66"/>
      <c r="TJE53" s="66"/>
      <c r="TJF53" s="66"/>
      <c r="TJG53" s="66"/>
      <c r="TJH53" s="66"/>
      <c r="TJI53" s="66"/>
      <c r="TJJ53" s="66"/>
      <c r="TJK53" s="66"/>
      <c r="TJL53" s="66"/>
      <c r="TJM53" s="66"/>
      <c r="TJN53" s="66"/>
      <c r="TJO53" s="66"/>
      <c r="TJP53" s="66"/>
      <c r="TJQ53" s="66"/>
      <c r="TJR53" s="66"/>
      <c r="TJS53" s="66"/>
      <c r="TJT53" s="66"/>
      <c r="TJU53" s="66"/>
      <c r="TJV53" s="66"/>
      <c r="TJW53" s="66"/>
      <c r="TJX53" s="66"/>
      <c r="TJY53" s="66"/>
      <c r="TJZ53" s="66"/>
      <c r="TKA53" s="66"/>
      <c r="TKB53" s="66"/>
      <c r="TKC53" s="66"/>
      <c r="TKD53" s="66"/>
      <c r="TKE53" s="66"/>
      <c r="TKF53" s="66"/>
      <c r="TKG53" s="66"/>
      <c r="TKH53" s="66"/>
      <c r="TKI53" s="66"/>
      <c r="TKJ53" s="66"/>
      <c r="TKK53" s="66"/>
      <c r="TKL53" s="66"/>
      <c r="TKM53" s="66"/>
      <c r="TKN53" s="66"/>
      <c r="TKO53" s="66"/>
      <c r="TKP53" s="66"/>
      <c r="TKQ53" s="66"/>
      <c r="TKR53" s="66"/>
      <c r="TKS53" s="66"/>
      <c r="TKT53" s="66"/>
      <c r="TKU53" s="66"/>
      <c r="TKV53" s="66"/>
      <c r="TKW53" s="66"/>
      <c r="TKX53" s="66"/>
      <c r="TKY53" s="66"/>
      <c r="TKZ53" s="66"/>
      <c r="TLA53" s="66"/>
      <c r="TLB53" s="66"/>
      <c r="TLC53" s="66"/>
      <c r="TLD53" s="66"/>
      <c r="TLE53" s="66"/>
      <c r="TLF53" s="66"/>
      <c r="TLG53" s="66"/>
      <c r="TLH53" s="66"/>
      <c r="TLI53" s="66"/>
      <c r="TLJ53" s="66"/>
      <c r="TLK53" s="66"/>
      <c r="TLL53" s="66"/>
      <c r="TLM53" s="66"/>
      <c r="TLN53" s="66"/>
      <c r="TLO53" s="66"/>
      <c r="TLP53" s="66"/>
      <c r="TLQ53" s="66"/>
      <c r="TLR53" s="66"/>
      <c r="TLS53" s="66"/>
      <c r="TLT53" s="66"/>
      <c r="TLU53" s="66"/>
      <c r="TLV53" s="66"/>
      <c r="TLW53" s="66"/>
      <c r="TLX53" s="66"/>
      <c r="TLY53" s="66"/>
      <c r="TLZ53" s="66"/>
      <c r="TMA53" s="66"/>
      <c r="TMB53" s="66"/>
      <c r="TMC53" s="66"/>
      <c r="TMD53" s="66"/>
      <c r="TME53" s="66"/>
      <c r="TMF53" s="66"/>
      <c r="TMG53" s="66"/>
      <c r="TMH53" s="66"/>
      <c r="TMI53" s="66"/>
      <c r="TMJ53" s="66"/>
      <c r="TMK53" s="66"/>
      <c r="TML53" s="66"/>
      <c r="TMM53" s="66"/>
      <c r="TMN53" s="66"/>
      <c r="TMO53" s="66"/>
      <c r="TMP53" s="66"/>
      <c r="TMQ53" s="66"/>
      <c r="TMR53" s="66"/>
      <c r="TMS53" s="66"/>
      <c r="TMT53" s="66"/>
      <c r="TMU53" s="66"/>
      <c r="TMV53" s="66"/>
      <c r="TMW53" s="66"/>
      <c r="TMX53" s="66"/>
      <c r="TMY53" s="66"/>
      <c r="TMZ53" s="66"/>
      <c r="TNA53" s="66"/>
      <c r="TNB53" s="66"/>
      <c r="TNC53" s="66"/>
      <c r="TND53" s="66"/>
      <c r="TNE53" s="66"/>
      <c r="TNF53" s="66"/>
      <c r="TNG53" s="66"/>
      <c r="TNH53" s="66"/>
      <c r="TNI53" s="66"/>
      <c r="TNJ53" s="66"/>
      <c r="TNK53" s="66"/>
      <c r="TNL53" s="66"/>
      <c r="TNM53" s="66"/>
      <c r="TNN53" s="66"/>
      <c r="TNO53" s="66"/>
      <c r="TNP53" s="66"/>
      <c r="TNQ53" s="66"/>
      <c r="TNR53" s="66"/>
      <c r="TNS53" s="66"/>
      <c r="TNT53" s="66"/>
      <c r="TNU53" s="66"/>
      <c r="TNV53" s="66"/>
      <c r="TNW53" s="66"/>
      <c r="TNX53" s="66"/>
      <c r="TNY53" s="66"/>
      <c r="TNZ53" s="66"/>
      <c r="TOA53" s="66"/>
      <c r="TOB53" s="66"/>
      <c r="TOC53" s="66"/>
      <c r="TOD53" s="66"/>
      <c r="TOE53" s="66"/>
      <c r="TOF53" s="66"/>
      <c r="TOG53" s="66"/>
      <c r="TOH53" s="66"/>
      <c r="TOI53" s="66"/>
      <c r="TOJ53" s="66"/>
      <c r="TOK53" s="66"/>
      <c r="TOL53" s="66"/>
      <c r="TOM53" s="66"/>
      <c r="TON53" s="66"/>
      <c r="TOO53" s="66"/>
      <c r="TOP53" s="66"/>
      <c r="TOQ53" s="66"/>
      <c r="TOR53" s="66"/>
      <c r="TOS53" s="66"/>
      <c r="TOT53" s="66"/>
      <c r="TOU53" s="66"/>
      <c r="TOV53" s="66"/>
      <c r="TOW53" s="66"/>
      <c r="TOX53" s="66"/>
      <c r="TOY53" s="66"/>
      <c r="TOZ53" s="66"/>
      <c r="TPA53" s="66"/>
      <c r="TPB53" s="66"/>
      <c r="TPC53" s="66"/>
      <c r="TPD53" s="66"/>
      <c r="TPE53" s="66"/>
      <c r="TPF53" s="66"/>
      <c r="TPG53" s="66"/>
      <c r="TPH53" s="66"/>
      <c r="TPI53" s="66"/>
      <c r="TPJ53" s="66"/>
      <c r="TPK53" s="66"/>
      <c r="TPL53" s="66"/>
      <c r="TPM53" s="66"/>
      <c r="TPN53" s="66"/>
      <c r="TPO53" s="66"/>
      <c r="TPP53" s="66"/>
      <c r="TPQ53" s="66"/>
      <c r="TPR53" s="66"/>
      <c r="TPS53" s="66"/>
      <c r="TPT53" s="66"/>
      <c r="TPU53" s="66"/>
      <c r="TPV53" s="66"/>
      <c r="TPW53" s="66"/>
      <c r="TPX53" s="66"/>
      <c r="TPY53" s="66"/>
      <c r="TPZ53" s="66"/>
      <c r="TQA53" s="66"/>
      <c r="TQB53" s="66"/>
      <c r="TQC53" s="66"/>
      <c r="TQD53" s="66"/>
      <c r="TQE53" s="66"/>
      <c r="TQF53" s="66"/>
      <c r="TQG53" s="66"/>
      <c r="TQH53" s="66"/>
      <c r="TQI53" s="66"/>
      <c r="TQJ53" s="66"/>
      <c r="TQK53" s="66"/>
      <c r="TQL53" s="66"/>
      <c r="TQM53" s="66"/>
      <c r="TQN53" s="66"/>
      <c r="TQO53" s="66"/>
      <c r="TQP53" s="66"/>
      <c r="TQQ53" s="66"/>
      <c r="TQR53" s="66"/>
      <c r="TQS53" s="66"/>
      <c r="TQT53" s="66"/>
      <c r="TQU53" s="66"/>
      <c r="TQV53" s="66"/>
      <c r="TQW53" s="66"/>
      <c r="TQX53" s="66"/>
      <c r="TQY53" s="66"/>
      <c r="TQZ53" s="66"/>
      <c r="TRA53" s="66"/>
      <c r="TRB53" s="66"/>
      <c r="TRC53" s="66"/>
      <c r="TRD53" s="66"/>
      <c r="TRE53" s="66"/>
      <c r="TRF53" s="66"/>
      <c r="TRG53" s="66"/>
      <c r="TRH53" s="66"/>
      <c r="TRI53" s="66"/>
      <c r="TRJ53" s="66"/>
      <c r="TRK53" s="66"/>
      <c r="TRL53" s="66"/>
      <c r="TRM53" s="66"/>
      <c r="TRN53" s="66"/>
      <c r="TRO53" s="66"/>
      <c r="TRP53" s="66"/>
      <c r="TRQ53" s="66"/>
      <c r="TRR53" s="66"/>
      <c r="TRS53" s="66"/>
      <c r="TRT53" s="66"/>
      <c r="TRU53" s="66"/>
      <c r="TRV53" s="66"/>
      <c r="TRW53" s="66"/>
      <c r="TRX53" s="66"/>
      <c r="TRY53" s="66"/>
      <c r="TRZ53" s="66"/>
      <c r="TSA53" s="66"/>
      <c r="TSB53" s="66"/>
      <c r="TSC53" s="66"/>
      <c r="TSD53" s="66"/>
      <c r="TSE53" s="66"/>
      <c r="TSF53" s="66"/>
      <c r="TSG53" s="66"/>
      <c r="TSH53" s="66"/>
      <c r="TSI53" s="66"/>
      <c r="TSJ53" s="66"/>
      <c r="TSK53" s="66"/>
      <c r="TSL53" s="66"/>
      <c r="TSM53" s="66"/>
      <c r="TSN53" s="66"/>
      <c r="TSO53" s="66"/>
      <c r="TSP53" s="66"/>
      <c r="TSQ53" s="66"/>
      <c r="TSR53" s="66"/>
      <c r="TSS53" s="66"/>
      <c r="TST53" s="66"/>
      <c r="TSU53" s="66"/>
      <c r="TSV53" s="66"/>
      <c r="TSW53" s="66"/>
      <c r="TSX53" s="66"/>
      <c r="TSY53" s="66"/>
      <c r="TSZ53" s="66"/>
      <c r="TTA53" s="66"/>
      <c r="TTB53" s="66"/>
      <c r="TTC53" s="66"/>
      <c r="TTD53" s="66"/>
      <c r="TTE53" s="66"/>
      <c r="TTF53" s="66"/>
      <c r="TTG53" s="66"/>
      <c r="TTH53" s="66"/>
      <c r="TTI53" s="66"/>
      <c r="TTJ53" s="66"/>
      <c r="TTK53" s="66"/>
      <c r="TTL53" s="66"/>
      <c r="TTM53" s="66"/>
      <c r="TTN53" s="66"/>
      <c r="TTO53" s="66"/>
      <c r="TTP53" s="66"/>
      <c r="TTQ53" s="66"/>
      <c r="TTR53" s="66"/>
      <c r="TTS53" s="66"/>
      <c r="TTT53" s="66"/>
      <c r="TTU53" s="66"/>
      <c r="TTV53" s="66"/>
      <c r="TTW53" s="66"/>
      <c r="TTX53" s="66"/>
      <c r="TTY53" s="66"/>
      <c r="TTZ53" s="66"/>
      <c r="TUA53" s="66"/>
      <c r="TUB53" s="66"/>
      <c r="TUC53" s="66"/>
      <c r="TUD53" s="66"/>
      <c r="TUE53" s="66"/>
      <c r="TUF53" s="66"/>
      <c r="TUG53" s="66"/>
      <c r="TUH53" s="66"/>
      <c r="TUI53" s="66"/>
      <c r="TUJ53" s="66"/>
      <c r="TUK53" s="66"/>
      <c r="TUL53" s="66"/>
      <c r="TUM53" s="66"/>
      <c r="TUN53" s="66"/>
      <c r="TUO53" s="66"/>
      <c r="TUP53" s="66"/>
      <c r="TUQ53" s="66"/>
      <c r="TUR53" s="66"/>
      <c r="TUS53" s="66"/>
      <c r="TUT53" s="66"/>
      <c r="TUU53" s="66"/>
      <c r="TUV53" s="66"/>
      <c r="TUW53" s="66"/>
      <c r="TUX53" s="66"/>
      <c r="TUY53" s="66"/>
      <c r="TUZ53" s="66"/>
      <c r="TVA53" s="66"/>
      <c r="TVB53" s="66"/>
      <c r="TVC53" s="66"/>
      <c r="TVD53" s="66"/>
      <c r="TVE53" s="66"/>
      <c r="TVF53" s="66"/>
      <c r="TVG53" s="66"/>
      <c r="TVH53" s="66"/>
      <c r="TVI53" s="66"/>
      <c r="TVJ53" s="66"/>
      <c r="TVK53" s="66"/>
      <c r="TVL53" s="66"/>
      <c r="TVM53" s="66"/>
      <c r="TVN53" s="66"/>
      <c r="TVO53" s="66"/>
      <c r="TVP53" s="66"/>
      <c r="TVQ53" s="66"/>
      <c r="TVR53" s="66"/>
      <c r="TVS53" s="66"/>
      <c r="TVT53" s="66"/>
      <c r="TVU53" s="66"/>
      <c r="TVV53" s="66"/>
      <c r="TVW53" s="66"/>
      <c r="TVX53" s="66"/>
      <c r="TVY53" s="66"/>
      <c r="TVZ53" s="66"/>
      <c r="TWA53" s="66"/>
      <c r="TWB53" s="66"/>
      <c r="TWC53" s="66"/>
      <c r="TWD53" s="66"/>
      <c r="TWE53" s="66"/>
      <c r="TWF53" s="66"/>
      <c r="TWG53" s="66"/>
      <c r="TWH53" s="66"/>
      <c r="TWI53" s="66"/>
      <c r="TWJ53" s="66"/>
      <c r="TWK53" s="66"/>
      <c r="TWL53" s="66"/>
      <c r="TWM53" s="66"/>
      <c r="TWN53" s="66"/>
      <c r="TWO53" s="66"/>
      <c r="TWP53" s="66"/>
      <c r="TWQ53" s="66"/>
      <c r="TWR53" s="66"/>
      <c r="TWS53" s="66"/>
      <c r="TWT53" s="66"/>
      <c r="TWU53" s="66"/>
      <c r="TWV53" s="66"/>
      <c r="TWW53" s="66"/>
      <c r="TWX53" s="66"/>
      <c r="TWY53" s="66"/>
      <c r="TWZ53" s="66"/>
      <c r="TXA53" s="66"/>
      <c r="TXB53" s="66"/>
      <c r="TXC53" s="66"/>
      <c r="TXD53" s="66"/>
      <c r="TXE53" s="66"/>
      <c r="TXF53" s="66"/>
      <c r="TXG53" s="66"/>
      <c r="TXH53" s="66"/>
      <c r="TXI53" s="66"/>
      <c r="TXJ53" s="66"/>
      <c r="TXK53" s="66"/>
      <c r="TXL53" s="66"/>
      <c r="TXM53" s="66"/>
      <c r="TXN53" s="66"/>
      <c r="TXO53" s="66"/>
      <c r="TXP53" s="66"/>
      <c r="TXQ53" s="66"/>
      <c r="TXR53" s="66"/>
      <c r="TXS53" s="66"/>
      <c r="TXT53" s="66"/>
      <c r="TXU53" s="66"/>
      <c r="TXV53" s="66"/>
      <c r="TXW53" s="66"/>
      <c r="TXX53" s="66"/>
      <c r="TXY53" s="66"/>
      <c r="TXZ53" s="66"/>
      <c r="TYA53" s="66"/>
      <c r="TYB53" s="66"/>
      <c r="TYC53" s="66"/>
      <c r="TYD53" s="66"/>
      <c r="TYE53" s="66"/>
      <c r="TYF53" s="66"/>
      <c r="TYG53" s="66"/>
      <c r="TYH53" s="66"/>
      <c r="TYI53" s="66"/>
      <c r="TYJ53" s="66"/>
      <c r="TYK53" s="66"/>
      <c r="TYL53" s="66"/>
      <c r="TYM53" s="66"/>
      <c r="TYN53" s="66"/>
      <c r="TYO53" s="66"/>
      <c r="TYP53" s="66"/>
      <c r="TYQ53" s="66"/>
      <c r="TYR53" s="66"/>
      <c r="TYS53" s="66"/>
      <c r="TYT53" s="66"/>
      <c r="TYU53" s="66"/>
      <c r="TYV53" s="66"/>
      <c r="TYW53" s="66"/>
      <c r="TYX53" s="66"/>
      <c r="TYY53" s="66"/>
      <c r="TYZ53" s="66"/>
      <c r="TZA53" s="66"/>
      <c r="TZB53" s="66"/>
      <c r="TZC53" s="66"/>
      <c r="TZD53" s="66"/>
      <c r="TZE53" s="66"/>
      <c r="TZF53" s="66"/>
      <c r="TZG53" s="66"/>
      <c r="TZH53" s="66"/>
      <c r="TZI53" s="66"/>
      <c r="TZJ53" s="66"/>
      <c r="TZK53" s="66"/>
      <c r="TZL53" s="66"/>
      <c r="TZM53" s="66"/>
      <c r="TZN53" s="66"/>
      <c r="TZO53" s="66"/>
      <c r="TZP53" s="66"/>
      <c r="TZQ53" s="66"/>
      <c r="TZR53" s="66"/>
      <c r="TZS53" s="66"/>
      <c r="TZT53" s="66"/>
      <c r="TZU53" s="66"/>
      <c r="TZV53" s="66"/>
      <c r="TZW53" s="66"/>
      <c r="TZX53" s="66"/>
      <c r="TZY53" s="66"/>
      <c r="TZZ53" s="66"/>
      <c r="UAA53" s="66"/>
      <c r="UAB53" s="66"/>
      <c r="UAC53" s="66"/>
      <c r="UAD53" s="66"/>
      <c r="UAE53" s="66"/>
      <c r="UAF53" s="66"/>
      <c r="UAG53" s="66"/>
      <c r="UAH53" s="66"/>
      <c r="UAI53" s="66"/>
      <c r="UAJ53" s="66"/>
      <c r="UAK53" s="66"/>
      <c r="UAL53" s="66"/>
      <c r="UAM53" s="66"/>
      <c r="UAN53" s="66"/>
      <c r="UAO53" s="66"/>
      <c r="UAP53" s="66"/>
      <c r="UAQ53" s="66"/>
      <c r="UAR53" s="66"/>
      <c r="UAS53" s="66"/>
      <c r="UAT53" s="66"/>
      <c r="UAU53" s="66"/>
      <c r="UAV53" s="66"/>
      <c r="UAW53" s="66"/>
      <c r="UAX53" s="66"/>
      <c r="UAY53" s="66"/>
      <c r="UAZ53" s="66"/>
      <c r="UBA53" s="66"/>
      <c r="UBB53" s="66"/>
      <c r="UBC53" s="66"/>
      <c r="UBD53" s="66"/>
      <c r="UBE53" s="66"/>
      <c r="UBF53" s="66"/>
      <c r="UBG53" s="66"/>
      <c r="UBH53" s="66"/>
      <c r="UBI53" s="66"/>
      <c r="UBJ53" s="66"/>
      <c r="UBK53" s="66"/>
      <c r="UBL53" s="66"/>
      <c r="UBM53" s="66"/>
      <c r="UBN53" s="66"/>
      <c r="UBO53" s="66"/>
      <c r="UBP53" s="66"/>
      <c r="UBQ53" s="66"/>
      <c r="UBR53" s="66"/>
      <c r="UBS53" s="66"/>
      <c r="UBT53" s="66"/>
      <c r="UBU53" s="66"/>
      <c r="UBV53" s="66"/>
      <c r="UBW53" s="66"/>
      <c r="UBX53" s="66"/>
      <c r="UBY53" s="66"/>
      <c r="UBZ53" s="66"/>
      <c r="UCA53" s="66"/>
      <c r="UCB53" s="66"/>
      <c r="UCC53" s="66"/>
      <c r="UCD53" s="66"/>
      <c r="UCE53" s="66"/>
      <c r="UCF53" s="66"/>
      <c r="UCG53" s="66"/>
      <c r="UCH53" s="66"/>
      <c r="UCI53" s="66"/>
      <c r="UCJ53" s="66"/>
      <c r="UCK53" s="66"/>
      <c r="UCL53" s="66"/>
      <c r="UCM53" s="66"/>
      <c r="UCN53" s="66"/>
      <c r="UCO53" s="66"/>
      <c r="UCP53" s="66"/>
      <c r="UCQ53" s="66"/>
      <c r="UCR53" s="66"/>
      <c r="UCS53" s="66"/>
      <c r="UCT53" s="66"/>
      <c r="UCU53" s="66"/>
      <c r="UCV53" s="66"/>
      <c r="UCW53" s="66"/>
      <c r="UCX53" s="66"/>
      <c r="UCY53" s="66"/>
      <c r="UCZ53" s="66"/>
      <c r="UDA53" s="66"/>
      <c r="UDB53" s="66"/>
      <c r="UDC53" s="66"/>
      <c r="UDD53" s="66"/>
      <c r="UDE53" s="66"/>
      <c r="UDF53" s="66"/>
      <c r="UDG53" s="66"/>
      <c r="UDH53" s="66"/>
      <c r="UDI53" s="66"/>
      <c r="UDJ53" s="66"/>
      <c r="UDK53" s="66"/>
      <c r="UDL53" s="66"/>
      <c r="UDM53" s="66"/>
      <c r="UDN53" s="66"/>
      <c r="UDO53" s="66"/>
      <c r="UDP53" s="66"/>
      <c r="UDQ53" s="66"/>
      <c r="UDR53" s="66"/>
      <c r="UDS53" s="66"/>
      <c r="UDT53" s="66"/>
      <c r="UDU53" s="66"/>
      <c r="UDV53" s="66"/>
      <c r="UDW53" s="66"/>
      <c r="UDX53" s="66"/>
      <c r="UDY53" s="66"/>
      <c r="UDZ53" s="66"/>
      <c r="UEA53" s="66"/>
      <c r="UEB53" s="66"/>
      <c r="UEC53" s="66"/>
      <c r="UED53" s="66"/>
      <c r="UEE53" s="66"/>
      <c r="UEF53" s="66"/>
      <c r="UEG53" s="66"/>
      <c r="UEH53" s="66"/>
      <c r="UEI53" s="66"/>
      <c r="UEJ53" s="66"/>
      <c r="UEK53" s="66"/>
      <c r="UEL53" s="66"/>
      <c r="UEM53" s="66"/>
      <c r="UEN53" s="66"/>
      <c r="UEO53" s="66"/>
      <c r="UEP53" s="66"/>
      <c r="UEQ53" s="66"/>
      <c r="UER53" s="66"/>
      <c r="UES53" s="66"/>
      <c r="UET53" s="66"/>
      <c r="UEU53" s="66"/>
      <c r="UEV53" s="66"/>
      <c r="UEW53" s="66"/>
      <c r="UEX53" s="66"/>
      <c r="UEY53" s="66"/>
      <c r="UEZ53" s="66"/>
      <c r="UFA53" s="66"/>
      <c r="UFB53" s="66"/>
      <c r="UFC53" s="66"/>
      <c r="UFD53" s="66"/>
      <c r="UFE53" s="66"/>
      <c r="UFF53" s="66"/>
      <c r="UFG53" s="66"/>
      <c r="UFH53" s="66"/>
      <c r="UFI53" s="66"/>
      <c r="UFJ53" s="66"/>
      <c r="UFK53" s="66"/>
      <c r="UFL53" s="66"/>
      <c r="UFM53" s="66"/>
      <c r="UFN53" s="66"/>
      <c r="UFO53" s="66"/>
      <c r="UFP53" s="66"/>
      <c r="UFQ53" s="66"/>
      <c r="UFR53" s="66"/>
      <c r="UFS53" s="66"/>
      <c r="UFT53" s="66"/>
      <c r="UFU53" s="66"/>
      <c r="UFV53" s="66"/>
      <c r="UFW53" s="66"/>
      <c r="UFX53" s="66"/>
      <c r="UFY53" s="66"/>
      <c r="UFZ53" s="66"/>
      <c r="UGA53" s="66"/>
      <c r="UGB53" s="66"/>
      <c r="UGC53" s="66"/>
      <c r="UGD53" s="66"/>
      <c r="UGE53" s="66"/>
      <c r="UGF53" s="66"/>
      <c r="UGG53" s="66"/>
      <c r="UGH53" s="66"/>
      <c r="UGI53" s="66"/>
      <c r="UGJ53" s="66"/>
      <c r="UGK53" s="66"/>
      <c r="UGL53" s="66"/>
      <c r="UGM53" s="66"/>
      <c r="UGN53" s="66"/>
      <c r="UGO53" s="66"/>
      <c r="UGP53" s="66"/>
      <c r="UGQ53" s="66"/>
      <c r="UGR53" s="66"/>
      <c r="UGS53" s="66"/>
      <c r="UGT53" s="66"/>
      <c r="UGU53" s="66"/>
      <c r="UGV53" s="66"/>
      <c r="UGW53" s="66"/>
      <c r="UGX53" s="66"/>
      <c r="UGY53" s="66"/>
      <c r="UGZ53" s="66"/>
      <c r="UHA53" s="66"/>
      <c r="UHB53" s="66"/>
      <c r="UHC53" s="66"/>
      <c r="UHD53" s="66"/>
      <c r="UHE53" s="66"/>
      <c r="UHF53" s="66"/>
      <c r="UHG53" s="66"/>
      <c r="UHH53" s="66"/>
      <c r="UHI53" s="66"/>
      <c r="UHJ53" s="66"/>
      <c r="UHK53" s="66"/>
      <c r="UHL53" s="66"/>
      <c r="UHM53" s="66"/>
      <c r="UHN53" s="66"/>
      <c r="UHO53" s="66"/>
      <c r="UHP53" s="66"/>
      <c r="UHQ53" s="66"/>
      <c r="UHR53" s="66"/>
      <c r="UHS53" s="66"/>
      <c r="UHT53" s="66"/>
      <c r="UHU53" s="66"/>
      <c r="UHV53" s="66"/>
      <c r="UHW53" s="66"/>
      <c r="UHX53" s="66"/>
      <c r="UHY53" s="66"/>
      <c r="UHZ53" s="66"/>
      <c r="UIA53" s="66"/>
      <c r="UIB53" s="66"/>
      <c r="UIC53" s="66"/>
      <c r="UID53" s="66"/>
      <c r="UIE53" s="66"/>
      <c r="UIF53" s="66"/>
      <c r="UIG53" s="66"/>
      <c r="UIH53" s="66"/>
      <c r="UII53" s="66"/>
      <c r="UIJ53" s="66"/>
      <c r="UIK53" s="66"/>
      <c r="UIL53" s="66"/>
      <c r="UIM53" s="66"/>
      <c r="UIN53" s="66"/>
      <c r="UIO53" s="66"/>
      <c r="UIP53" s="66"/>
      <c r="UIQ53" s="66"/>
      <c r="UIR53" s="66"/>
      <c r="UIS53" s="66"/>
      <c r="UIT53" s="66"/>
      <c r="UIU53" s="66"/>
      <c r="UIV53" s="66"/>
      <c r="UIW53" s="66"/>
      <c r="UIX53" s="66"/>
      <c r="UIY53" s="66"/>
      <c r="UIZ53" s="66"/>
      <c r="UJA53" s="66"/>
      <c r="UJB53" s="66"/>
      <c r="UJC53" s="66"/>
      <c r="UJD53" s="66"/>
      <c r="UJE53" s="66"/>
      <c r="UJF53" s="66"/>
      <c r="UJG53" s="66"/>
      <c r="UJH53" s="66"/>
      <c r="UJI53" s="66"/>
      <c r="UJJ53" s="66"/>
      <c r="UJK53" s="66"/>
      <c r="UJL53" s="66"/>
      <c r="UJM53" s="66"/>
      <c r="UJN53" s="66"/>
      <c r="UJO53" s="66"/>
      <c r="UJP53" s="66"/>
      <c r="UJQ53" s="66"/>
      <c r="UJR53" s="66"/>
      <c r="UJS53" s="66"/>
      <c r="UJT53" s="66"/>
      <c r="UJU53" s="66"/>
      <c r="UJV53" s="66"/>
      <c r="UJW53" s="66"/>
      <c r="UJX53" s="66"/>
      <c r="UJY53" s="66"/>
      <c r="UJZ53" s="66"/>
      <c r="UKA53" s="66"/>
      <c r="UKB53" s="66"/>
      <c r="UKC53" s="66"/>
      <c r="UKD53" s="66"/>
      <c r="UKE53" s="66"/>
      <c r="UKF53" s="66"/>
      <c r="UKG53" s="66"/>
      <c r="UKH53" s="66"/>
      <c r="UKI53" s="66"/>
      <c r="UKJ53" s="66"/>
      <c r="UKK53" s="66"/>
      <c r="UKL53" s="66"/>
      <c r="UKM53" s="66"/>
      <c r="UKN53" s="66"/>
      <c r="UKO53" s="66"/>
      <c r="UKP53" s="66"/>
      <c r="UKQ53" s="66"/>
      <c r="UKR53" s="66"/>
      <c r="UKS53" s="66"/>
      <c r="UKT53" s="66"/>
      <c r="UKU53" s="66"/>
      <c r="UKV53" s="66"/>
      <c r="UKW53" s="66"/>
      <c r="UKX53" s="66"/>
      <c r="UKY53" s="66"/>
      <c r="UKZ53" s="66"/>
      <c r="ULA53" s="66"/>
      <c r="ULB53" s="66"/>
      <c r="ULC53" s="66"/>
      <c r="ULD53" s="66"/>
      <c r="ULE53" s="66"/>
      <c r="ULF53" s="66"/>
      <c r="ULG53" s="66"/>
      <c r="ULH53" s="66"/>
      <c r="ULI53" s="66"/>
      <c r="ULJ53" s="66"/>
      <c r="ULK53" s="66"/>
      <c r="ULL53" s="66"/>
      <c r="ULM53" s="66"/>
      <c r="ULN53" s="66"/>
      <c r="ULO53" s="66"/>
      <c r="ULP53" s="66"/>
      <c r="ULQ53" s="66"/>
      <c r="ULR53" s="66"/>
      <c r="ULS53" s="66"/>
      <c r="ULT53" s="66"/>
      <c r="ULU53" s="66"/>
      <c r="ULV53" s="66"/>
      <c r="ULW53" s="66"/>
      <c r="ULX53" s="66"/>
      <c r="ULY53" s="66"/>
      <c r="ULZ53" s="66"/>
      <c r="UMA53" s="66"/>
      <c r="UMB53" s="66"/>
      <c r="UMC53" s="66"/>
      <c r="UMD53" s="66"/>
      <c r="UME53" s="66"/>
      <c r="UMF53" s="66"/>
      <c r="UMG53" s="66"/>
      <c r="UMH53" s="66"/>
      <c r="UMI53" s="66"/>
      <c r="UMJ53" s="66"/>
      <c r="UMK53" s="66"/>
      <c r="UML53" s="66"/>
      <c r="UMM53" s="66"/>
      <c r="UMN53" s="66"/>
      <c r="UMO53" s="66"/>
      <c r="UMP53" s="66"/>
      <c r="UMQ53" s="66"/>
      <c r="UMR53" s="66"/>
      <c r="UMS53" s="66"/>
      <c r="UMT53" s="66"/>
      <c r="UMU53" s="66"/>
      <c r="UMV53" s="66"/>
      <c r="UMW53" s="66"/>
      <c r="UMX53" s="66"/>
      <c r="UMY53" s="66"/>
      <c r="UMZ53" s="66"/>
      <c r="UNA53" s="66"/>
      <c r="UNB53" s="66"/>
      <c r="UNC53" s="66"/>
      <c r="UND53" s="66"/>
      <c r="UNE53" s="66"/>
      <c r="UNF53" s="66"/>
      <c r="UNG53" s="66"/>
      <c r="UNH53" s="66"/>
      <c r="UNI53" s="66"/>
      <c r="UNJ53" s="66"/>
      <c r="UNK53" s="66"/>
      <c r="UNL53" s="66"/>
      <c r="UNM53" s="66"/>
      <c r="UNN53" s="66"/>
      <c r="UNO53" s="66"/>
      <c r="UNP53" s="66"/>
      <c r="UNQ53" s="66"/>
      <c r="UNR53" s="66"/>
      <c r="UNS53" s="66"/>
      <c r="UNT53" s="66"/>
      <c r="UNU53" s="66"/>
      <c r="UNV53" s="66"/>
      <c r="UNW53" s="66"/>
      <c r="UNX53" s="66"/>
      <c r="UNY53" s="66"/>
      <c r="UNZ53" s="66"/>
      <c r="UOA53" s="66"/>
      <c r="UOB53" s="66"/>
      <c r="UOC53" s="66"/>
      <c r="UOD53" s="66"/>
      <c r="UOE53" s="66"/>
      <c r="UOF53" s="66"/>
      <c r="UOG53" s="66"/>
      <c r="UOH53" s="66"/>
      <c r="UOI53" s="66"/>
      <c r="UOJ53" s="66"/>
      <c r="UOK53" s="66"/>
      <c r="UOL53" s="66"/>
      <c r="UOM53" s="66"/>
      <c r="UON53" s="66"/>
      <c r="UOO53" s="66"/>
      <c r="UOP53" s="66"/>
      <c r="UOQ53" s="66"/>
      <c r="UOR53" s="66"/>
      <c r="UOS53" s="66"/>
      <c r="UOT53" s="66"/>
      <c r="UOU53" s="66"/>
      <c r="UOV53" s="66"/>
      <c r="UOW53" s="66"/>
      <c r="UOX53" s="66"/>
      <c r="UOY53" s="66"/>
      <c r="UOZ53" s="66"/>
      <c r="UPA53" s="66"/>
      <c r="UPB53" s="66"/>
      <c r="UPC53" s="66"/>
      <c r="UPD53" s="66"/>
      <c r="UPE53" s="66"/>
      <c r="UPF53" s="66"/>
      <c r="UPG53" s="66"/>
      <c r="UPH53" s="66"/>
      <c r="UPI53" s="66"/>
      <c r="UPJ53" s="66"/>
      <c r="UPK53" s="66"/>
      <c r="UPL53" s="66"/>
      <c r="UPM53" s="66"/>
      <c r="UPN53" s="66"/>
      <c r="UPO53" s="66"/>
      <c r="UPP53" s="66"/>
      <c r="UPQ53" s="66"/>
      <c r="UPR53" s="66"/>
      <c r="UPS53" s="66"/>
      <c r="UPT53" s="66"/>
      <c r="UPU53" s="66"/>
      <c r="UPV53" s="66"/>
      <c r="UPW53" s="66"/>
      <c r="UPX53" s="66"/>
      <c r="UPY53" s="66"/>
      <c r="UPZ53" s="66"/>
      <c r="UQA53" s="66"/>
      <c r="UQB53" s="66"/>
      <c r="UQC53" s="66"/>
      <c r="UQD53" s="66"/>
      <c r="UQE53" s="66"/>
      <c r="UQF53" s="66"/>
      <c r="UQG53" s="66"/>
      <c r="UQH53" s="66"/>
      <c r="UQI53" s="66"/>
      <c r="UQJ53" s="66"/>
      <c r="UQK53" s="66"/>
      <c r="UQL53" s="66"/>
      <c r="UQM53" s="66"/>
      <c r="UQN53" s="66"/>
      <c r="UQO53" s="66"/>
      <c r="UQP53" s="66"/>
      <c r="UQQ53" s="66"/>
      <c r="UQR53" s="66"/>
      <c r="UQS53" s="66"/>
      <c r="UQT53" s="66"/>
      <c r="UQU53" s="66"/>
      <c r="UQV53" s="66"/>
      <c r="UQW53" s="66"/>
      <c r="UQX53" s="66"/>
      <c r="UQY53" s="66"/>
      <c r="UQZ53" s="66"/>
      <c r="URA53" s="66"/>
      <c r="URB53" s="66"/>
      <c r="URC53" s="66"/>
      <c r="URD53" s="66"/>
      <c r="URE53" s="66"/>
      <c r="URF53" s="66"/>
      <c r="URG53" s="66"/>
      <c r="URH53" s="66"/>
      <c r="URI53" s="66"/>
      <c r="URJ53" s="66"/>
      <c r="URK53" s="66"/>
      <c r="URL53" s="66"/>
      <c r="URM53" s="66"/>
      <c r="URN53" s="66"/>
      <c r="URO53" s="66"/>
      <c r="URP53" s="66"/>
      <c r="URQ53" s="66"/>
      <c r="URR53" s="66"/>
      <c r="URS53" s="66"/>
      <c r="URT53" s="66"/>
      <c r="URU53" s="66"/>
      <c r="URV53" s="66"/>
      <c r="URW53" s="66"/>
      <c r="URX53" s="66"/>
      <c r="URY53" s="66"/>
      <c r="URZ53" s="66"/>
      <c r="USA53" s="66"/>
      <c r="USB53" s="66"/>
      <c r="USC53" s="66"/>
      <c r="USD53" s="66"/>
      <c r="USE53" s="66"/>
      <c r="USF53" s="66"/>
      <c r="USG53" s="66"/>
      <c r="USH53" s="66"/>
      <c r="USI53" s="66"/>
      <c r="USJ53" s="66"/>
      <c r="USK53" s="66"/>
      <c r="USL53" s="66"/>
      <c r="USM53" s="66"/>
      <c r="USN53" s="66"/>
      <c r="USO53" s="66"/>
      <c r="USP53" s="66"/>
      <c r="USQ53" s="66"/>
      <c r="USR53" s="66"/>
      <c r="USS53" s="66"/>
      <c r="UST53" s="66"/>
      <c r="USU53" s="66"/>
      <c r="USV53" s="66"/>
      <c r="USW53" s="66"/>
      <c r="USX53" s="66"/>
      <c r="USY53" s="66"/>
      <c r="USZ53" s="66"/>
      <c r="UTA53" s="66"/>
      <c r="UTB53" s="66"/>
      <c r="UTC53" s="66"/>
      <c r="UTD53" s="66"/>
      <c r="UTE53" s="66"/>
      <c r="UTF53" s="66"/>
      <c r="UTG53" s="66"/>
      <c r="UTH53" s="66"/>
      <c r="UTI53" s="66"/>
      <c r="UTJ53" s="66"/>
      <c r="UTK53" s="66"/>
      <c r="UTL53" s="66"/>
      <c r="UTM53" s="66"/>
      <c r="UTN53" s="66"/>
      <c r="UTO53" s="66"/>
      <c r="UTP53" s="66"/>
      <c r="UTQ53" s="66"/>
      <c r="UTR53" s="66"/>
      <c r="UTS53" s="66"/>
      <c r="UTT53" s="66"/>
      <c r="UTU53" s="66"/>
      <c r="UTV53" s="66"/>
      <c r="UTW53" s="66"/>
      <c r="UTX53" s="66"/>
      <c r="UTY53" s="66"/>
      <c r="UTZ53" s="66"/>
      <c r="UUA53" s="66"/>
      <c r="UUB53" s="66"/>
      <c r="UUC53" s="66"/>
      <c r="UUD53" s="66"/>
      <c r="UUE53" s="66"/>
      <c r="UUF53" s="66"/>
      <c r="UUG53" s="66"/>
      <c r="UUH53" s="66"/>
      <c r="UUI53" s="66"/>
      <c r="UUJ53" s="66"/>
      <c r="UUK53" s="66"/>
      <c r="UUL53" s="66"/>
      <c r="UUM53" s="66"/>
      <c r="UUN53" s="66"/>
      <c r="UUO53" s="66"/>
      <c r="UUP53" s="66"/>
      <c r="UUQ53" s="66"/>
      <c r="UUR53" s="66"/>
      <c r="UUS53" s="66"/>
      <c r="UUT53" s="66"/>
      <c r="UUU53" s="66"/>
      <c r="UUV53" s="66"/>
      <c r="UUW53" s="66"/>
      <c r="UUX53" s="66"/>
      <c r="UUY53" s="66"/>
      <c r="UUZ53" s="66"/>
      <c r="UVA53" s="66"/>
      <c r="UVB53" s="66"/>
      <c r="UVC53" s="66"/>
      <c r="UVD53" s="66"/>
      <c r="UVE53" s="66"/>
      <c r="UVF53" s="66"/>
      <c r="UVG53" s="66"/>
      <c r="UVH53" s="66"/>
      <c r="UVI53" s="66"/>
      <c r="UVJ53" s="66"/>
      <c r="UVK53" s="66"/>
      <c r="UVL53" s="66"/>
      <c r="UVM53" s="66"/>
      <c r="UVN53" s="66"/>
      <c r="UVO53" s="66"/>
      <c r="UVP53" s="66"/>
      <c r="UVQ53" s="66"/>
      <c r="UVR53" s="66"/>
      <c r="UVS53" s="66"/>
      <c r="UVT53" s="66"/>
      <c r="UVU53" s="66"/>
      <c r="UVV53" s="66"/>
      <c r="UVW53" s="66"/>
      <c r="UVX53" s="66"/>
      <c r="UVY53" s="66"/>
      <c r="UVZ53" s="66"/>
      <c r="UWA53" s="66"/>
      <c r="UWB53" s="66"/>
      <c r="UWC53" s="66"/>
      <c r="UWD53" s="66"/>
      <c r="UWE53" s="66"/>
      <c r="UWF53" s="66"/>
      <c r="UWG53" s="66"/>
      <c r="UWH53" s="66"/>
      <c r="UWI53" s="66"/>
      <c r="UWJ53" s="66"/>
      <c r="UWK53" s="66"/>
      <c r="UWL53" s="66"/>
      <c r="UWM53" s="66"/>
      <c r="UWN53" s="66"/>
      <c r="UWO53" s="66"/>
      <c r="UWP53" s="66"/>
      <c r="UWQ53" s="66"/>
      <c r="UWR53" s="66"/>
      <c r="UWS53" s="66"/>
      <c r="UWT53" s="66"/>
      <c r="UWU53" s="66"/>
      <c r="UWV53" s="66"/>
      <c r="UWW53" s="66"/>
      <c r="UWX53" s="66"/>
      <c r="UWY53" s="66"/>
      <c r="UWZ53" s="66"/>
      <c r="UXA53" s="66"/>
      <c r="UXB53" s="66"/>
      <c r="UXC53" s="66"/>
      <c r="UXD53" s="66"/>
      <c r="UXE53" s="66"/>
      <c r="UXF53" s="66"/>
      <c r="UXG53" s="66"/>
      <c r="UXH53" s="66"/>
      <c r="UXI53" s="66"/>
      <c r="UXJ53" s="66"/>
      <c r="UXK53" s="66"/>
      <c r="UXL53" s="66"/>
      <c r="UXM53" s="66"/>
      <c r="UXN53" s="66"/>
      <c r="UXO53" s="66"/>
      <c r="UXP53" s="66"/>
      <c r="UXQ53" s="66"/>
      <c r="UXR53" s="66"/>
      <c r="UXS53" s="66"/>
      <c r="UXT53" s="66"/>
      <c r="UXU53" s="66"/>
      <c r="UXV53" s="66"/>
      <c r="UXW53" s="66"/>
      <c r="UXX53" s="66"/>
      <c r="UXY53" s="66"/>
      <c r="UXZ53" s="66"/>
      <c r="UYA53" s="66"/>
      <c r="UYB53" s="66"/>
      <c r="UYC53" s="66"/>
      <c r="UYD53" s="66"/>
      <c r="UYE53" s="66"/>
      <c r="UYF53" s="66"/>
      <c r="UYG53" s="66"/>
      <c r="UYH53" s="66"/>
      <c r="UYI53" s="66"/>
      <c r="UYJ53" s="66"/>
      <c r="UYK53" s="66"/>
      <c r="UYL53" s="66"/>
      <c r="UYM53" s="66"/>
      <c r="UYN53" s="66"/>
      <c r="UYO53" s="66"/>
      <c r="UYP53" s="66"/>
      <c r="UYQ53" s="66"/>
      <c r="UYR53" s="66"/>
      <c r="UYS53" s="66"/>
      <c r="UYT53" s="66"/>
      <c r="UYU53" s="66"/>
      <c r="UYV53" s="66"/>
      <c r="UYW53" s="66"/>
      <c r="UYX53" s="66"/>
      <c r="UYY53" s="66"/>
      <c r="UYZ53" s="66"/>
      <c r="UZA53" s="66"/>
      <c r="UZB53" s="66"/>
      <c r="UZC53" s="66"/>
      <c r="UZD53" s="66"/>
      <c r="UZE53" s="66"/>
      <c r="UZF53" s="66"/>
      <c r="UZG53" s="66"/>
      <c r="UZH53" s="66"/>
      <c r="UZI53" s="66"/>
      <c r="UZJ53" s="66"/>
      <c r="UZK53" s="66"/>
      <c r="UZL53" s="66"/>
      <c r="UZM53" s="66"/>
      <c r="UZN53" s="66"/>
      <c r="UZO53" s="66"/>
      <c r="UZP53" s="66"/>
      <c r="UZQ53" s="66"/>
      <c r="UZR53" s="66"/>
      <c r="UZS53" s="66"/>
      <c r="UZT53" s="66"/>
      <c r="UZU53" s="66"/>
      <c r="UZV53" s="66"/>
      <c r="UZW53" s="66"/>
      <c r="UZX53" s="66"/>
      <c r="UZY53" s="66"/>
      <c r="UZZ53" s="66"/>
      <c r="VAA53" s="66"/>
      <c r="VAB53" s="66"/>
      <c r="VAC53" s="66"/>
      <c r="VAD53" s="66"/>
      <c r="VAE53" s="66"/>
      <c r="VAF53" s="66"/>
      <c r="VAG53" s="66"/>
      <c r="VAH53" s="66"/>
      <c r="VAI53" s="66"/>
      <c r="VAJ53" s="66"/>
      <c r="VAK53" s="66"/>
      <c r="VAL53" s="66"/>
      <c r="VAM53" s="66"/>
      <c r="VAN53" s="66"/>
      <c r="VAO53" s="66"/>
      <c r="VAP53" s="66"/>
      <c r="VAQ53" s="66"/>
      <c r="VAR53" s="66"/>
      <c r="VAS53" s="66"/>
      <c r="VAT53" s="66"/>
      <c r="VAU53" s="66"/>
      <c r="VAV53" s="66"/>
      <c r="VAW53" s="66"/>
      <c r="VAX53" s="66"/>
      <c r="VAY53" s="66"/>
      <c r="VAZ53" s="66"/>
      <c r="VBA53" s="66"/>
      <c r="VBB53" s="66"/>
      <c r="VBC53" s="66"/>
      <c r="VBD53" s="66"/>
      <c r="VBE53" s="66"/>
      <c r="VBF53" s="66"/>
      <c r="VBG53" s="66"/>
      <c r="VBH53" s="66"/>
      <c r="VBI53" s="66"/>
      <c r="VBJ53" s="66"/>
      <c r="VBK53" s="66"/>
      <c r="VBL53" s="66"/>
      <c r="VBM53" s="66"/>
      <c r="VBN53" s="66"/>
      <c r="VBO53" s="66"/>
      <c r="VBP53" s="66"/>
      <c r="VBQ53" s="66"/>
      <c r="VBR53" s="66"/>
      <c r="VBS53" s="66"/>
      <c r="VBT53" s="66"/>
      <c r="VBU53" s="66"/>
      <c r="VBV53" s="66"/>
      <c r="VBW53" s="66"/>
      <c r="VBX53" s="66"/>
      <c r="VBY53" s="66"/>
      <c r="VBZ53" s="66"/>
      <c r="VCA53" s="66"/>
      <c r="VCB53" s="66"/>
      <c r="VCC53" s="66"/>
      <c r="VCD53" s="66"/>
      <c r="VCE53" s="66"/>
      <c r="VCF53" s="66"/>
      <c r="VCG53" s="66"/>
      <c r="VCH53" s="66"/>
      <c r="VCI53" s="66"/>
      <c r="VCJ53" s="66"/>
      <c r="VCK53" s="66"/>
      <c r="VCL53" s="66"/>
      <c r="VCM53" s="66"/>
      <c r="VCN53" s="66"/>
      <c r="VCO53" s="66"/>
      <c r="VCP53" s="66"/>
      <c r="VCQ53" s="66"/>
      <c r="VCR53" s="66"/>
      <c r="VCS53" s="66"/>
      <c r="VCT53" s="66"/>
      <c r="VCU53" s="66"/>
      <c r="VCV53" s="66"/>
      <c r="VCW53" s="66"/>
      <c r="VCX53" s="66"/>
      <c r="VCY53" s="66"/>
      <c r="VCZ53" s="66"/>
      <c r="VDA53" s="66"/>
      <c r="VDB53" s="66"/>
      <c r="VDC53" s="66"/>
      <c r="VDD53" s="66"/>
      <c r="VDE53" s="66"/>
      <c r="VDF53" s="66"/>
      <c r="VDG53" s="66"/>
      <c r="VDH53" s="66"/>
      <c r="VDI53" s="66"/>
      <c r="VDJ53" s="66"/>
      <c r="VDK53" s="66"/>
      <c r="VDL53" s="66"/>
      <c r="VDM53" s="66"/>
      <c r="VDN53" s="66"/>
      <c r="VDO53" s="66"/>
      <c r="VDP53" s="66"/>
      <c r="VDQ53" s="66"/>
      <c r="VDR53" s="66"/>
      <c r="VDS53" s="66"/>
      <c r="VDT53" s="66"/>
      <c r="VDU53" s="66"/>
      <c r="VDV53" s="66"/>
      <c r="VDW53" s="66"/>
      <c r="VDX53" s="66"/>
      <c r="VDY53" s="66"/>
      <c r="VDZ53" s="66"/>
      <c r="VEA53" s="66"/>
      <c r="VEB53" s="66"/>
      <c r="VEC53" s="66"/>
      <c r="VED53" s="66"/>
      <c r="VEE53" s="66"/>
      <c r="VEF53" s="66"/>
      <c r="VEG53" s="66"/>
      <c r="VEH53" s="66"/>
      <c r="VEI53" s="66"/>
      <c r="VEJ53" s="66"/>
      <c r="VEK53" s="66"/>
      <c r="VEL53" s="66"/>
      <c r="VEM53" s="66"/>
      <c r="VEN53" s="66"/>
      <c r="VEO53" s="66"/>
      <c r="VEP53" s="66"/>
      <c r="VEQ53" s="66"/>
      <c r="VER53" s="66"/>
      <c r="VES53" s="66"/>
      <c r="VET53" s="66"/>
      <c r="VEU53" s="66"/>
      <c r="VEV53" s="66"/>
      <c r="VEW53" s="66"/>
      <c r="VEX53" s="66"/>
      <c r="VEY53" s="66"/>
      <c r="VEZ53" s="66"/>
      <c r="VFA53" s="66"/>
      <c r="VFB53" s="66"/>
      <c r="VFC53" s="66"/>
      <c r="VFD53" s="66"/>
      <c r="VFE53" s="66"/>
      <c r="VFF53" s="66"/>
      <c r="VFG53" s="66"/>
      <c r="VFH53" s="66"/>
      <c r="VFI53" s="66"/>
      <c r="VFJ53" s="66"/>
      <c r="VFK53" s="66"/>
      <c r="VFL53" s="66"/>
      <c r="VFM53" s="66"/>
      <c r="VFN53" s="66"/>
      <c r="VFO53" s="66"/>
      <c r="VFP53" s="66"/>
      <c r="VFQ53" s="66"/>
      <c r="VFR53" s="66"/>
      <c r="VFS53" s="66"/>
      <c r="VFT53" s="66"/>
      <c r="VFU53" s="66"/>
      <c r="VFV53" s="66"/>
      <c r="VFW53" s="66"/>
      <c r="VFX53" s="66"/>
      <c r="VFY53" s="66"/>
      <c r="VFZ53" s="66"/>
      <c r="VGA53" s="66"/>
      <c r="VGB53" s="66"/>
      <c r="VGC53" s="66"/>
      <c r="VGD53" s="66"/>
      <c r="VGE53" s="66"/>
      <c r="VGF53" s="66"/>
      <c r="VGG53" s="66"/>
      <c r="VGH53" s="66"/>
      <c r="VGI53" s="66"/>
      <c r="VGJ53" s="66"/>
      <c r="VGK53" s="66"/>
      <c r="VGL53" s="66"/>
      <c r="VGM53" s="66"/>
      <c r="VGN53" s="66"/>
      <c r="VGO53" s="66"/>
      <c r="VGP53" s="66"/>
      <c r="VGQ53" s="66"/>
      <c r="VGR53" s="66"/>
      <c r="VGS53" s="66"/>
      <c r="VGT53" s="66"/>
      <c r="VGU53" s="66"/>
      <c r="VGV53" s="66"/>
      <c r="VGW53" s="66"/>
      <c r="VGX53" s="66"/>
      <c r="VGY53" s="66"/>
      <c r="VGZ53" s="66"/>
      <c r="VHA53" s="66"/>
      <c r="VHB53" s="66"/>
      <c r="VHC53" s="66"/>
      <c r="VHD53" s="66"/>
      <c r="VHE53" s="66"/>
      <c r="VHF53" s="66"/>
      <c r="VHG53" s="66"/>
      <c r="VHH53" s="66"/>
      <c r="VHI53" s="66"/>
      <c r="VHJ53" s="66"/>
      <c r="VHK53" s="66"/>
      <c r="VHL53" s="66"/>
      <c r="VHM53" s="66"/>
      <c r="VHN53" s="66"/>
      <c r="VHO53" s="66"/>
      <c r="VHP53" s="66"/>
      <c r="VHQ53" s="66"/>
      <c r="VHR53" s="66"/>
      <c r="VHS53" s="66"/>
      <c r="VHT53" s="66"/>
      <c r="VHU53" s="66"/>
      <c r="VHV53" s="66"/>
      <c r="VHW53" s="66"/>
      <c r="VHX53" s="66"/>
      <c r="VHY53" s="66"/>
      <c r="VHZ53" s="66"/>
      <c r="VIA53" s="66"/>
      <c r="VIB53" s="66"/>
      <c r="VIC53" s="66"/>
      <c r="VID53" s="66"/>
      <c r="VIE53" s="66"/>
      <c r="VIF53" s="66"/>
      <c r="VIG53" s="66"/>
      <c r="VIH53" s="66"/>
      <c r="VII53" s="66"/>
      <c r="VIJ53" s="66"/>
      <c r="VIK53" s="66"/>
      <c r="VIL53" s="66"/>
      <c r="VIM53" s="66"/>
      <c r="VIN53" s="66"/>
      <c r="VIO53" s="66"/>
      <c r="VIP53" s="66"/>
      <c r="VIQ53" s="66"/>
      <c r="VIR53" s="66"/>
      <c r="VIS53" s="66"/>
      <c r="VIT53" s="66"/>
      <c r="VIU53" s="66"/>
      <c r="VIV53" s="66"/>
      <c r="VIW53" s="66"/>
      <c r="VIX53" s="66"/>
      <c r="VIY53" s="66"/>
      <c r="VIZ53" s="66"/>
      <c r="VJA53" s="66"/>
      <c r="VJB53" s="66"/>
      <c r="VJC53" s="66"/>
      <c r="VJD53" s="66"/>
      <c r="VJE53" s="66"/>
      <c r="VJF53" s="66"/>
      <c r="VJG53" s="66"/>
      <c r="VJH53" s="66"/>
      <c r="VJI53" s="66"/>
      <c r="VJJ53" s="66"/>
      <c r="VJK53" s="66"/>
      <c r="VJL53" s="66"/>
      <c r="VJM53" s="66"/>
      <c r="VJN53" s="66"/>
      <c r="VJO53" s="66"/>
      <c r="VJP53" s="66"/>
      <c r="VJQ53" s="66"/>
      <c r="VJR53" s="66"/>
      <c r="VJS53" s="66"/>
      <c r="VJT53" s="66"/>
      <c r="VJU53" s="66"/>
      <c r="VJV53" s="66"/>
      <c r="VJW53" s="66"/>
      <c r="VJX53" s="66"/>
      <c r="VJY53" s="66"/>
      <c r="VJZ53" s="66"/>
      <c r="VKA53" s="66"/>
      <c r="VKB53" s="66"/>
      <c r="VKC53" s="66"/>
      <c r="VKD53" s="66"/>
      <c r="VKE53" s="66"/>
      <c r="VKF53" s="66"/>
      <c r="VKG53" s="66"/>
      <c r="VKH53" s="66"/>
      <c r="VKI53" s="66"/>
      <c r="VKJ53" s="66"/>
      <c r="VKK53" s="66"/>
      <c r="VKL53" s="66"/>
      <c r="VKM53" s="66"/>
      <c r="VKN53" s="66"/>
      <c r="VKO53" s="66"/>
      <c r="VKP53" s="66"/>
      <c r="VKQ53" s="66"/>
      <c r="VKR53" s="66"/>
      <c r="VKS53" s="66"/>
      <c r="VKT53" s="66"/>
      <c r="VKU53" s="66"/>
      <c r="VKV53" s="66"/>
      <c r="VKW53" s="66"/>
      <c r="VKX53" s="66"/>
      <c r="VKY53" s="66"/>
      <c r="VKZ53" s="66"/>
      <c r="VLA53" s="66"/>
      <c r="VLB53" s="66"/>
      <c r="VLC53" s="66"/>
      <c r="VLD53" s="66"/>
      <c r="VLE53" s="66"/>
      <c r="VLF53" s="66"/>
      <c r="VLG53" s="66"/>
      <c r="VLH53" s="66"/>
      <c r="VLI53" s="66"/>
      <c r="VLJ53" s="66"/>
      <c r="VLK53" s="66"/>
      <c r="VLL53" s="66"/>
      <c r="VLM53" s="66"/>
      <c r="VLN53" s="66"/>
      <c r="VLO53" s="66"/>
      <c r="VLP53" s="66"/>
      <c r="VLQ53" s="66"/>
      <c r="VLR53" s="66"/>
      <c r="VLS53" s="66"/>
      <c r="VLT53" s="66"/>
      <c r="VLU53" s="66"/>
      <c r="VLV53" s="66"/>
      <c r="VLW53" s="66"/>
      <c r="VLX53" s="66"/>
      <c r="VLY53" s="66"/>
      <c r="VLZ53" s="66"/>
      <c r="VMA53" s="66"/>
      <c r="VMB53" s="66"/>
      <c r="VMC53" s="66"/>
      <c r="VMD53" s="66"/>
      <c r="VME53" s="66"/>
      <c r="VMF53" s="66"/>
      <c r="VMG53" s="66"/>
      <c r="VMH53" s="66"/>
      <c r="VMI53" s="66"/>
      <c r="VMJ53" s="66"/>
      <c r="VMK53" s="66"/>
      <c r="VML53" s="66"/>
      <c r="VMM53" s="66"/>
      <c r="VMN53" s="66"/>
      <c r="VMO53" s="66"/>
      <c r="VMP53" s="66"/>
      <c r="VMQ53" s="66"/>
      <c r="VMR53" s="66"/>
      <c r="VMS53" s="66"/>
      <c r="VMT53" s="66"/>
      <c r="VMU53" s="66"/>
      <c r="VMV53" s="66"/>
      <c r="VMW53" s="66"/>
      <c r="VMX53" s="66"/>
      <c r="VMY53" s="66"/>
      <c r="VMZ53" s="66"/>
      <c r="VNA53" s="66"/>
      <c r="VNB53" s="66"/>
      <c r="VNC53" s="66"/>
      <c r="VND53" s="66"/>
      <c r="VNE53" s="66"/>
      <c r="VNF53" s="66"/>
      <c r="VNG53" s="66"/>
      <c r="VNH53" s="66"/>
      <c r="VNI53" s="66"/>
      <c r="VNJ53" s="66"/>
      <c r="VNK53" s="66"/>
      <c r="VNL53" s="66"/>
      <c r="VNM53" s="66"/>
      <c r="VNN53" s="66"/>
      <c r="VNO53" s="66"/>
      <c r="VNP53" s="66"/>
      <c r="VNQ53" s="66"/>
      <c r="VNR53" s="66"/>
      <c r="VNS53" s="66"/>
      <c r="VNT53" s="66"/>
      <c r="VNU53" s="66"/>
      <c r="VNV53" s="66"/>
      <c r="VNW53" s="66"/>
      <c r="VNX53" s="66"/>
      <c r="VNY53" s="66"/>
      <c r="VNZ53" s="66"/>
      <c r="VOA53" s="66"/>
      <c r="VOB53" s="66"/>
      <c r="VOC53" s="66"/>
      <c r="VOD53" s="66"/>
      <c r="VOE53" s="66"/>
      <c r="VOF53" s="66"/>
      <c r="VOG53" s="66"/>
      <c r="VOH53" s="66"/>
      <c r="VOI53" s="66"/>
      <c r="VOJ53" s="66"/>
      <c r="VOK53" s="66"/>
      <c r="VOL53" s="66"/>
      <c r="VOM53" s="66"/>
      <c r="VON53" s="66"/>
      <c r="VOO53" s="66"/>
      <c r="VOP53" s="66"/>
      <c r="VOQ53" s="66"/>
      <c r="VOR53" s="66"/>
      <c r="VOS53" s="66"/>
      <c r="VOT53" s="66"/>
      <c r="VOU53" s="66"/>
      <c r="VOV53" s="66"/>
      <c r="VOW53" s="66"/>
      <c r="VOX53" s="66"/>
      <c r="VOY53" s="66"/>
      <c r="VOZ53" s="66"/>
      <c r="VPA53" s="66"/>
      <c r="VPB53" s="66"/>
      <c r="VPC53" s="66"/>
      <c r="VPD53" s="66"/>
      <c r="VPE53" s="66"/>
      <c r="VPF53" s="66"/>
      <c r="VPG53" s="66"/>
      <c r="VPH53" s="66"/>
      <c r="VPI53" s="66"/>
      <c r="VPJ53" s="66"/>
      <c r="VPK53" s="66"/>
      <c r="VPL53" s="66"/>
      <c r="VPM53" s="66"/>
      <c r="VPN53" s="66"/>
      <c r="VPO53" s="66"/>
      <c r="VPP53" s="66"/>
      <c r="VPQ53" s="66"/>
      <c r="VPR53" s="66"/>
      <c r="VPS53" s="66"/>
      <c r="VPT53" s="66"/>
      <c r="VPU53" s="66"/>
      <c r="VPV53" s="66"/>
      <c r="VPW53" s="66"/>
      <c r="VPX53" s="66"/>
      <c r="VPY53" s="66"/>
      <c r="VPZ53" s="66"/>
      <c r="VQA53" s="66"/>
      <c r="VQB53" s="66"/>
      <c r="VQC53" s="66"/>
      <c r="VQD53" s="66"/>
      <c r="VQE53" s="66"/>
      <c r="VQF53" s="66"/>
      <c r="VQG53" s="66"/>
      <c r="VQH53" s="66"/>
      <c r="VQI53" s="66"/>
      <c r="VQJ53" s="66"/>
      <c r="VQK53" s="66"/>
      <c r="VQL53" s="66"/>
      <c r="VQM53" s="66"/>
      <c r="VQN53" s="66"/>
      <c r="VQO53" s="66"/>
      <c r="VQP53" s="66"/>
      <c r="VQQ53" s="66"/>
      <c r="VQR53" s="66"/>
      <c r="VQS53" s="66"/>
      <c r="VQT53" s="66"/>
      <c r="VQU53" s="66"/>
      <c r="VQV53" s="66"/>
      <c r="VQW53" s="66"/>
      <c r="VQX53" s="66"/>
      <c r="VQY53" s="66"/>
      <c r="VQZ53" s="66"/>
      <c r="VRA53" s="66"/>
      <c r="VRB53" s="66"/>
      <c r="VRC53" s="66"/>
      <c r="VRD53" s="66"/>
      <c r="VRE53" s="66"/>
      <c r="VRF53" s="66"/>
      <c r="VRG53" s="66"/>
      <c r="VRH53" s="66"/>
      <c r="VRI53" s="66"/>
      <c r="VRJ53" s="66"/>
      <c r="VRK53" s="66"/>
      <c r="VRL53" s="66"/>
      <c r="VRM53" s="66"/>
      <c r="VRN53" s="66"/>
      <c r="VRO53" s="66"/>
      <c r="VRP53" s="66"/>
      <c r="VRQ53" s="66"/>
      <c r="VRR53" s="66"/>
      <c r="VRS53" s="66"/>
      <c r="VRT53" s="66"/>
      <c r="VRU53" s="66"/>
      <c r="VRV53" s="66"/>
      <c r="VRW53" s="66"/>
      <c r="VRX53" s="66"/>
      <c r="VRY53" s="66"/>
      <c r="VRZ53" s="66"/>
      <c r="VSA53" s="66"/>
      <c r="VSB53" s="66"/>
      <c r="VSC53" s="66"/>
      <c r="VSD53" s="66"/>
      <c r="VSE53" s="66"/>
      <c r="VSF53" s="66"/>
      <c r="VSG53" s="66"/>
      <c r="VSH53" s="66"/>
      <c r="VSI53" s="66"/>
      <c r="VSJ53" s="66"/>
      <c r="VSK53" s="66"/>
      <c r="VSL53" s="66"/>
      <c r="VSM53" s="66"/>
      <c r="VSN53" s="66"/>
      <c r="VSO53" s="66"/>
      <c r="VSP53" s="66"/>
      <c r="VSQ53" s="66"/>
      <c r="VSR53" s="66"/>
      <c r="VSS53" s="66"/>
      <c r="VST53" s="66"/>
      <c r="VSU53" s="66"/>
      <c r="VSV53" s="66"/>
      <c r="VSW53" s="66"/>
      <c r="VSX53" s="66"/>
      <c r="VSY53" s="66"/>
      <c r="VSZ53" s="66"/>
      <c r="VTA53" s="66"/>
      <c r="VTB53" s="66"/>
      <c r="VTC53" s="66"/>
      <c r="VTD53" s="66"/>
      <c r="VTE53" s="66"/>
      <c r="VTF53" s="66"/>
      <c r="VTG53" s="66"/>
      <c r="VTH53" s="66"/>
      <c r="VTI53" s="66"/>
      <c r="VTJ53" s="66"/>
      <c r="VTK53" s="66"/>
      <c r="VTL53" s="66"/>
      <c r="VTM53" s="66"/>
      <c r="VTN53" s="66"/>
      <c r="VTO53" s="66"/>
      <c r="VTP53" s="66"/>
      <c r="VTQ53" s="66"/>
      <c r="VTR53" s="66"/>
      <c r="VTS53" s="66"/>
      <c r="VTT53" s="66"/>
      <c r="VTU53" s="66"/>
      <c r="VTV53" s="66"/>
      <c r="VTW53" s="66"/>
      <c r="VTX53" s="66"/>
      <c r="VTY53" s="66"/>
      <c r="VTZ53" s="66"/>
      <c r="VUA53" s="66"/>
      <c r="VUB53" s="66"/>
      <c r="VUC53" s="66"/>
      <c r="VUD53" s="66"/>
      <c r="VUE53" s="66"/>
      <c r="VUF53" s="66"/>
      <c r="VUG53" s="66"/>
      <c r="VUH53" s="66"/>
      <c r="VUI53" s="66"/>
      <c r="VUJ53" s="66"/>
      <c r="VUK53" s="66"/>
      <c r="VUL53" s="66"/>
      <c r="VUM53" s="66"/>
      <c r="VUN53" s="66"/>
      <c r="VUO53" s="66"/>
      <c r="VUP53" s="66"/>
      <c r="VUQ53" s="66"/>
      <c r="VUR53" s="66"/>
      <c r="VUS53" s="66"/>
      <c r="VUT53" s="66"/>
      <c r="VUU53" s="66"/>
      <c r="VUV53" s="66"/>
      <c r="VUW53" s="66"/>
      <c r="VUX53" s="66"/>
      <c r="VUY53" s="66"/>
      <c r="VUZ53" s="66"/>
      <c r="VVA53" s="66"/>
      <c r="VVB53" s="66"/>
      <c r="VVC53" s="66"/>
      <c r="VVD53" s="66"/>
      <c r="VVE53" s="66"/>
      <c r="VVF53" s="66"/>
      <c r="VVG53" s="66"/>
      <c r="VVH53" s="66"/>
      <c r="VVI53" s="66"/>
      <c r="VVJ53" s="66"/>
      <c r="VVK53" s="66"/>
      <c r="VVL53" s="66"/>
      <c r="VVM53" s="66"/>
      <c r="VVN53" s="66"/>
      <c r="VVO53" s="66"/>
      <c r="VVP53" s="66"/>
      <c r="VVQ53" s="66"/>
      <c r="VVR53" s="66"/>
      <c r="VVS53" s="66"/>
      <c r="VVT53" s="66"/>
      <c r="VVU53" s="66"/>
      <c r="VVV53" s="66"/>
      <c r="VVW53" s="66"/>
      <c r="VVX53" s="66"/>
      <c r="VVY53" s="66"/>
      <c r="VVZ53" s="66"/>
      <c r="VWA53" s="66"/>
      <c r="VWB53" s="66"/>
      <c r="VWC53" s="66"/>
      <c r="VWD53" s="66"/>
      <c r="VWE53" s="66"/>
      <c r="VWF53" s="66"/>
      <c r="VWG53" s="66"/>
      <c r="VWH53" s="66"/>
      <c r="VWI53" s="66"/>
      <c r="VWJ53" s="66"/>
      <c r="VWK53" s="66"/>
      <c r="VWL53" s="66"/>
      <c r="VWM53" s="66"/>
      <c r="VWN53" s="66"/>
      <c r="VWO53" s="66"/>
      <c r="VWP53" s="66"/>
      <c r="VWQ53" s="66"/>
      <c r="VWR53" s="66"/>
      <c r="VWS53" s="66"/>
      <c r="VWT53" s="66"/>
      <c r="VWU53" s="66"/>
      <c r="VWV53" s="66"/>
      <c r="VWW53" s="66"/>
      <c r="VWX53" s="66"/>
      <c r="VWY53" s="66"/>
      <c r="VWZ53" s="66"/>
      <c r="VXA53" s="66"/>
      <c r="VXB53" s="66"/>
      <c r="VXC53" s="66"/>
      <c r="VXD53" s="66"/>
      <c r="VXE53" s="66"/>
      <c r="VXF53" s="66"/>
      <c r="VXG53" s="66"/>
      <c r="VXH53" s="66"/>
      <c r="VXI53" s="66"/>
      <c r="VXJ53" s="66"/>
      <c r="VXK53" s="66"/>
      <c r="VXL53" s="66"/>
      <c r="VXM53" s="66"/>
      <c r="VXN53" s="66"/>
      <c r="VXO53" s="66"/>
      <c r="VXP53" s="66"/>
      <c r="VXQ53" s="66"/>
      <c r="VXR53" s="66"/>
      <c r="VXS53" s="66"/>
      <c r="VXT53" s="66"/>
      <c r="VXU53" s="66"/>
      <c r="VXV53" s="66"/>
      <c r="VXW53" s="66"/>
      <c r="VXX53" s="66"/>
      <c r="VXY53" s="66"/>
      <c r="VXZ53" s="66"/>
      <c r="VYA53" s="66"/>
      <c r="VYB53" s="66"/>
      <c r="VYC53" s="66"/>
      <c r="VYD53" s="66"/>
      <c r="VYE53" s="66"/>
      <c r="VYF53" s="66"/>
      <c r="VYG53" s="66"/>
      <c r="VYH53" s="66"/>
      <c r="VYI53" s="66"/>
      <c r="VYJ53" s="66"/>
      <c r="VYK53" s="66"/>
      <c r="VYL53" s="66"/>
      <c r="VYM53" s="66"/>
      <c r="VYN53" s="66"/>
      <c r="VYO53" s="66"/>
      <c r="VYP53" s="66"/>
      <c r="VYQ53" s="66"/>
      <c r="VYR53" s="66"/>
      <c r="VYS53" s="66"/>
      <c r="VYT53" s="66"/>
      <c r="VYU53" s="66"/>
      <c r="VYV53" s="66"/>
      <c r="VYW53" s="66"/>
      <c r="VYX53" s="66"/>
      <c r="VYY53" s="66"/>
      <c r="VYZ53" s="66"/>
      <c r="VZA53" s="66"/>
      <c r="VZB53" s="66"/>
      <c r="VZC53" s="66"/>
      <c r="VZD53" s="66"/>
      <c r="VZE53" s="66"/>
      <c r="VZF53" s="66"/>
      <c r="VZG53" s="66"/>
      <c r="VZH53" s="66"/>
      <c r="VZI53" s="66"/>
      <c r="VZJ53" s="66"/>
      <c r="VZK53" s="66"/>
      <c r="VZL53" s="66"/>
      <c r="VZM53" s="66"/>
      <c r="VZN53" s="66"/>
      <c r="VZO53" s="66"/>
      <c r="VZP53" s="66"/>
      <c r="VZQ53" s="66"/>
      <c r="VZR53" s="66"/>
      <c r="VZS53" s="66"/>
      <c r="VZT53" s="66"/>
      <c r="VZU53" s="66"/>
      <c r="VZV53" s="66"/>
      <c r="VZW53" s="66"/>
      <c r="VZX53" s="66"/>
      <c r="VZY53" s="66"/>
      <c r="VZZ53" s="66"/>
      <c r="WAA53" s="66"/>
      <c r="WAB53" s="66"/>
      <c r="WAC53" s="66"/>
      <c r="WAD53" s="66"/>
      <c r="WAE53" s="66"/>
      <c r="WAF53" s="66"/>
      <c r="WAG53" s="66"/>
      <c r="WAH53" s="66"/>
      <c r="WAI53" s="66"/>
      <c r="WAJ53" s="66"/>
      <c r="WAK53" s="66"/>
      <c r="WAL53" s="66"/>
      <c r="WAM53" s="66"/>
      <c r="WAN53" s="66"/>
      <c r="WAO53" s="66"/>
      <c r="WAP53" s="66"/>
      <c r="WAQ53" s="66"/>
      <c r="WAR53" s="66"/>
      <c r="WAS53" s="66"/>
      <c r="WAT53" s="66"/>
      <c r="WAU53" s="66"/>
      <c r="WAV53" s="66"/>
      <c r="WAW53" s="66"/>
      <c r="WAX53" s="66"/>
      <c r="WAY53" s="66"/>
      <c r="WAZ53" s="66"/>
      <c r="WBA53" s="66"/>
      <c r="WBB53" s="66"/>
      <c r="WBC53" s="66"/>
      <c r="WBD53" s="66"/>
      <c r="WBE53" s="66"/>
      <c r="WBF53" s="66"/>
      <c r="WBG53" s="66"/>
      <c r="WBH53" s="66"/>
      <c r="WBI53" s="66"/>
      <c r="WBJ53" s="66"/>
      <c r="WBK53" s="66"/>
      <c r="WBL53" s="66"/>
      <c r="WBM53" s="66"/>
      <c r="WBN53" s="66"/>
      <c r="WBO53" s="66"/>
      <c r="WBP53" s="66"/>
      <c r="WBQ53" s="66"/>
      <c r="WBR53" s="66"/>
      <c r="WBS53" s="66"/>
      <c r="WBT53" s="66"/>
      <c r="WBU53" s="66"/>
      <c r="WBV53" s="66"/>
      <c r="WBW53" s="66"/>
      <c r="WBX53" s="66"/>
      <c r="WBY53" s="66"/>
      <c r="WBZ53" s="66"/>
      <c r="WCA53" s="66"/>
      <c r="WCB53" s="66"/>
      <c r="WCC53" s="66"/>
      <c r="WCD53" s="66"/>
      <c r="WCE53" s="66"/>
      <c r="WCF53" s="66"/>
      <c r="WCG53" s="66"/>
      <c r="WCH53" s="66"/>
      <c r="WCI53" s="66"/>
      <c r="WCJ53" s="66"/>
      <c r="WCK53" s="66"/>
      <c r="WCL53" s="66"/>
      <c r="WCM53" s="66"/>
      <c r="WCN53" s="66"/>
      <c r="WCO53" s="66"/>
      <c r="WCP53" s="66"/>
      <c r="WCQ53" s="66"/>
      <c r="WCR53" s="66"/>
      <c r="WCS53" s="66"/>
      <c r="WCT53" s="66"/>
      <c r="WCU53" s="66"/>
      <c r="WCV53" s="66"/>
      <c r="WCW53" s="66"/>
      <c r="WCX53" s="66"/>
      <c r="WCY53" s="66"/>
      <c r="WCZ53" s="66"/>
      <c r="WDA53" s="66"/>
      <c r="WDB53" s="66"/>
      <c r="WDC53" s="66"/>
      <c r="WDD53" s="66"/>
      <c r="WDE53" s="66"/>
      <c r="WDF53" s="66"/>
      <c r="WDG53" s="66"/>
      <c r="WDH53" s="66"/>
      <c r="WDI53" s="66"/>
      <c r="WDJ53" s="66"/>
      <c r="WDK53" s="66"/>
      <c r="WDL53" s="66"/>
      <c r="WDM53" s="66"/>
      <c r="WDN53" s="66"/>
      <c r="WDO53" s="66"/>
      <c r="WDP53" s="66"/>
      <c r="WDQ53" s="66"/>
      <c r="WDR53" s="66"/>
      <c r="WDS53" s="66"/>
      <c r="WDT53" s="66"/>
      <c r="WDU53" s="66"/>
      <c r="WDV53" s="66"/>
      <c r="WDW53" s="66"/>
      <c r="WDX53" s="66"/>
      <c r="WDY53" s="66"/>
      <c r="WDZ53" s="66"/>
      <c r="WEA53" s="66"/>
      <c r="WEB53" s="66"/>
      <c r="WEC53" s="66"/>
      <c r="WED53" s="66"/>
      <c r="WEE53" s="66"/>
      <c r="WEF53" s="66"/>
      <c r="WEG53" s="66"/>
      <c r="WEH53" s="66"/>
      <c r="WEI53" s="66"/>
      <c r="WEJ53" s="66"/>
      <c r="WEK53" s="66"/>
      <c r="WEL53" s="66"/>
      <c r="WEM53" s="66"/>
      <c r="WEN53" s="66"/>
      <c r="WEO53" s="66"/>
      <c r="WEP53" s="66"/>
      <c r="WEQ53" s="66"/>
      <c r="WER53" s="66"/>
      <c r="WES53" s="66"/>
      <c r="WET53" s="66"/>
      <c r="WEU53" s="66"/>
      <c r="WEV53" s="66"/>
      <c r="WEW53" s="66"/>
      <c r="WEX53" s="66"/>
      <c r="WEY53" s="66"/>
      <c r="WEZ53" s="66"/>
      <c r="WFA53" s="66"/>
      <c r="WFB53" s="66"/>
      <c r="WFC53" s="66"/>
      <c r="WFD53" s="66"/>
      <c r="WFE53" s="66"/>
      <c r="WFF53" s="66"/>
      <c r="WFG53" s="66"/>
      <c r="WFH53" s="66"/>
      <c r="WFI53" s="66"/>
      <c r="WFJ53" s="66"/>
      <c r="WFK53" s="66"/>
      <c r="WFL53" s="66"/>
      <c r="WFM53" s="66"/>
      <c r="WFN53" s="66"/>
      <c r="WFO53" s="66"/>
      <c r="WFP53" s="66"/>
      <c r="WFQ53" s="66"/>
      <c r="WFR53" s="66"/>
      <c r="WFS53" s="66"/>
      <c r="WFT53" s="66"/>
      <c r="WFU53" s="66"/>
      <c r="WFV53" s="66"/>
      <c r="WFW53" s="66"/>
      <c r="WFX53" s="66"/>
      <c r="WFY53" s="66"/>
      <c r="WFZ53" s="66"/>
      <c r="WGA53" s="66"/>
      <c r="WGB53" s="66"/>
      <c r="WGC53" s="66"/>
      <c r="WGD53" s="66"/>
      <c r="WGE53" s="66"/>
      <c r="WGF53" s="66"/>
      <c r="WGG53" s="66"/>
      <c r="WGH53" s="66"/>
      <c r="WGI53" s="66"/>
      <c r="WGJ53" s="66"/>
      <c r="WGK53" s="66"/>
      <c r="WGL53" s="66"/>
      <c r="WGM53" s="66"/>
      <c r="WGN53" s="66"/>
      <c r="WGO53" s="66"/>
      <c r="WGP53" s="66"/>
      <c r="WGQ53" s="66"/>
      <c r="WGR53" s="66"/>
      <c r="WGS53" s="66"/>
      <c r="WGT53" s="66"/>
      <c r="WGU53" s="66"/>
      <c r="WGV53" s="66"/>
      <c r="WGW53" s="66"/>
      <c r="WGX53" s="66"/>
      <c r="WGY53" s="66"/>
      <c r="WGZ53" s="66"/>
      <c r="WHA53" s="66"/>
      <c r="WHB53" s="66"/>
      <c r="WHC53" s="66"/>
      <c r="WHD53" s="66"/>
      <c r="WHE53" s="66"/>
      <c r="WHF53" s="66"/>
      <c r="WHG53" s="66"/>
      <c r="WHH53" s="66"/>
      <c r="WHI53" s="66"/>
      <c r="WHJ53" s="66"/>
      <c r="WHK53" s="66"/>
      <c r="WHL53" s="66"/>
      <c r="WHM53" s="66"/>
      <c r="WHN53" s="66"/>
      <c r="WHO53" s="66"/>
      <c r="WHP53" s="66"/>
      <c r="WHQ53" s="66"/>
      <c r="WHR53" s="66"/>
      <c r="WHS53" s="66"/>
      <c r="WHT53" s="66"/>
      <c r="WHU53" s="66"/>
      <c r="WHV53" s="66"/>
      <c r="WHW53" s="66"/>
      <c r="WHX53" s="66"/>
      <c r="WHY53" s="66"/>
      <c r="WHZ53" s="66"/>
      <c r="WIA53" s="66"/>
      <c r="WIB53" s="66"/>
      <c r="WIC53" s="66"/>
      <c r="WID53" s="66"/>
      <c r="WIE53" s="66"/>
      <c r="WIF53" s="66"/>
      <c r="WIG53" s="66"/>
      <c r="WIH53" s="66"/>
      <c r="WII53" s="66"/>
      <c r="WIJ53" s="66"/>
      <c r="WIK53" s="66"/>
      <c r="WIL53" s="66"/>
      <c r="WIM53" s="66"/>
      <c r="WIN53" s="66"/>
      <c r="WIO53" s="66"/>
      <c r="WIP53" s="66"/>
      <c r="WIQ53" s="66"/>
      <c r="WIR53" s="66"/>
      <c r="WIS53" s="66"/>
      <c r="WIT53" s="66"/>
      <c r="WIU53" s="66"/>
      <c r="WIV53" s="66"/>
      <c r="WIW53" s="66"/>
      <c r="WIX53" s="66"/>
      <c r="WIY53" s="66"/>
      <c r="WIZ53" s="66"/>
      <c r="WJA53" s="66"/>
      <c r="WJB53" s="66"/>
      <c r="WJC53" s="66"/>
      <c r="WJD53" s="66"/>
      <c r="WJE53" s="66"/>
      <c r="WJF53" s="66"/>
      <c r="WJG53" s="66"/>
      <c r="WJH53" s="66"/>
      <c r="WJI53" s="66"/>
      <c r="WJJ53" s="66"/>
      <c r="WJK53" s="66"/>
      <c r="WJL53" s="66"/>
      <c r="WJM53" s="66"/>
      <c r="WJN53" s="66"/>
      <c r="WJO53" s="66"/>
      <c r="WJP53" s="66"/>
      <c r="WJQ53" s="66"/>
      <c r="WJR53" s="66"/>
      <c r="WJS53" s="66"/>
      <c r="WJT53" s="66"/>
      <c r="WJU53" s="66"/>
      <c r="WJV53" s="66"/>
      <c r="WJW53" s="66"/>
      <c r="WJX53" s="66"/>
      <c r="WJY53" s="66"/>
      <c r="WJZ53" s="66"/>
      <c r="WKA53" s="66"/>
      <c r="WKB53" s="66"/>
      <c r="WKC53" s="66"/>
      <c r="WKD53" s="66"/>
      <c r="WKE53" s="66"/>
      <c r="WKF53" s="66"/>
      <c r="WKG53" s="66"/>
      <c r="WKH53" s="66"/>
      <c r="WKI53" s="66"/>
      <c r="WKJ53" s="66"/>
      <c r="WKK53" s="66"/>
      <c r="WKL53" s="66"/>
      <c r="WKM53" s="66"/>
      <c r="WKN53" s="66"/>
      <c r="WKO53" s="66"/>
      <c r="WKP53" s="66"/>
      <c r="WKQ53" s="66"/>
      <c r="WKR53" s="66"/>
      <c r="WKS53" s="66"/>
      <c r="WKT53" s="66"/>
      <c r="WKU53" s="66"/>
      <c r="WKV53" s="66"/>
      <c r="WKW53" s="66"/>
      <c r="WKX53" s="66"/>
      <c r="WKY53" s="66"/>
      <c r="WKZ53" s="66"/>
      <c r="WLA53" s="66"/>
      <c r="WLB53" s="66"/>
      <c r="WLC53" s="66"/>
      <c r="WLD53" s="66"/>
      <c r="WLE53" s="66"/>
      <c r="WLF53" s="66"/>
      <c r="WLG53" s="66"/>
      <c r="WLH53" s="66"/>
      <c r="WLI53" s="66"/>
      <c r="WLJ53" s="66"/>
      <c r="WLK53" s="66"/>
      <c r="WLL53" s="66"/>
      <c r="WLM53" s="66"/>
      <c r="WLN53" s="66"/>
      <c r="WLO53" s="66"/>
      <c r="WLP53" s="66"/>
      <c r="WLQ53" s="66"/>
      <c r="WLR53" s="66"/>
      <c r="WLS53" s="66"/>
      <c r="WLT53" s="66"/>
      <c r="WLU53" s="66"/>
      <c r="WLV53" s="66"/>
      <c r="WLW53" s="66"/>
      <c r="WLX53" s="66"/>
      <c r="WLY53" s="66"/>
      <c r="WLZ53" s="66"/>
      <c r="WMA53" s="66"/>
      <c r="WMB53" s="66"/>
      <c r="WMC53" s="66"/>
      <c r="WMD53" s="66"/>
      <c r="WME53" s="66"/>
      <c r="WMF53" s="66"/>
      <c r="WMG53" s="66"/>
      <c r="WMH53" s="66"/>
      <c r="WMI53" s="66"/>
      <c r="WMJ53" s="66"/>
      <c r="WMK53" s="66"/>
      <c r="WML53" s="66"/>
      <c r="WMM53" s="66"/>
      <c r="WMN53" s="66"/>
      <c r="WMO53" s="66"/>
      <c r="WMP53" s="66"/>
      <c r="WMQ53" s="66"/>
      <c r="WMR53" s="66"/>
      <c r="WMS53" s="66"/>
      <c r="WMT53" s="66"/>
      <c r="WMU53" s="66"/>
      <c r="WMV53" s="66"/>
      <c r="WMW53" s="66"/>
      <c r="WMX53" s="66"/>
      <c r="WMY53" s="66"/>
      <c r="WMZ53" s="66"/>
      <c r="WNA53" s="66"/>
      <c r="WNB53" s="66"/>
      <c r="WNC53" s="66"/>
      <c r="WND53" s="66"/>
      <c r="WNE53" s="66"/>
      <c r="WNF53" s="66"/>
      <c r="WNG53" s="66"/>
      <c r="WNH53" s="66"/>
      <c r="WNI53" s="66"/>
      <c r="WNJ53" s="66"/>
      <c r="WNK53" s="66"/>
      <c r="WNL53" s="66"/>
      <c r="WNM53" s="66"/>
      <c r="WNN53" s="66"/>
      <c r="WNO53" s="66"/>
      <c r="WNP53" s="66"/>
      <c r="WNQ53" s="66"/>
      <c r="WNR53" s="66"/>
      <c r="WNS53" s="66"/>
      <c r="WNT53" s="66"/>
      <c r="WNU53" s="66"/>
      <c r="WNV53" s="66"/>
      <c r="WNW53" s="66"/>
      <c r="WNX53" s="66"/>
      <c r="WNY53" s="66"/>
      <c r="WNZ53" s="66"/>
      <c r="WOA53" s="66"/>
      <c r="WOB53" s="66"/>
      <c r="WOC53" s="66"/>
      <c r="WOD53" s="66"/>
      <c r="WOE53" s="66"/>
      <c r="WOF53" s="66"/>
      <c r="WOG53" s="66"/>
      <c r="WOH53" s="66"/>
      <c r="WOI53" s="66"/>
      <c r="WOJ53" s="66"/>
      <c r="WOK53" s="66"/>
      <c r="WOL53" s="66"/>
      <c r="WOM53" s="66"/>
      <c r="WON53" s="66"/>
      <c r="WOO53" s="66"/>
      <c r="WOP53" s="66"/>
      <c r="WOQ53" s="66"/>
      <c r="WOR53" s="66"/>
      <c r="WOS53" s="66"/>
      <c r="WOT53" s="66"/>
      <c r="WOU53" s="66"/>
      <c r="WOV53" s="66"/>
      <c r="WOW53" s="66"/>
      <c r="WOX53" s="66"/>
      <c r="WOY53" s="66"/>
      <c r="WOZ53" s="66"/>
      <c r="WPA53" s="66"/>
      <c r="WPB53" s="66"/>
      <c r="WPC53" s="66"/>
      <c r="WPD53" s="66"/>
      <c r="WPE53" s="66"/>
      <c r="WPF53" s="66"/>
      <c r="WPG53" s="66"/>
      <c r="WPH53" s="66"/>
      <c r="WPI53" s="66"/>
      <c r="WPJ53" s="66"/>
      <c r="WPK53" s="66"/>
      <c r="WPL53" s="66"/>
      <c r="WPM53" s="66"/>
      <c r="WPN53" s="66"/>
      <c r="WPO53" s="66"/>
      <c r="WPP53" s="66"/>
      <c r="WPQ53" s="66"/>
      <c r="WPR53" s="66"/>
      <c r="WPS53" s="66"/>
      <c r="WPT53" s="66"/>
      <c r="WPU53" s="66"/>
      <c r="WPV53" s="66"/>
      <c r="WPW53" s="66"/>
      <c r="WPX53" s="66"/>
      <c r="WPY53" s="66"/>
      <c r="WPZ53" s="66"/>
      <c r="WQA53" s="66"/>
      <c r="WQB53" s="66"/>
      <c r="WQC53" s="66"/>
      <c r="WQD53" s="66"/>
      <c r="WQE53" s="66"/>
      <c r="WQF53" s="66"/>
      <c r="WQG53" s="66"/>
      <c r="WQH53" s="66"/>
      <c r="WQI53" s="66"/>
      <c r="WQJ53" s="66"/>
      <c r="WQK53" s="66"/>
      <c r="WQL53" s="66"/>
      <c r="WQM53" s="66"/>
      <c r="WQN53" s="66"/>
      <c r="WQO53" s="66"/>
      <c r="WQP53" s="66"/>
      <c r="WQQ53" s="66"/>
      <c r="WQR53" s="66"/>
      <c r="WQS53" s="66"/>
      <c r="WQT53" s="66"/>
      <c r="WQU53" s="66"/>
      <c r="WQV53" s="66"/>
      <c r="WQW53" s="66"/>
      <c r="WQX53" s="66"/>
      <c r="WQY53" s="66"/>
      <c r="WQZ53" s="66"/>
      <c r="WRA53" s="66"/>
      <c r="WRB53" s="66"/>
      <c r="WRC53" s="66"/>
      <c r="WRD53" s="66"/>
      <c r="WRE53" s="66"/>
      <c r="WRF53" s="66"/>
      <c r="WRG53" s="66"/>
      <c r="WRH53" s="66"/>
      <c r="WRI53" s="66"/>
      <c r="WRJ53" s="66"/>
      <c r="WRK53" s="66"/>
      <c r="WRL53" s="66"/>
      <c r="WRM53" s="66"/>
      <c r="WRN53" s="66"/>
      <c r="WRO53" s="66"/>
      <c r="WRP53" s="66"/>
      <c r="WRQ53" s="66"/>
      <c r="WRR53" s="66"/>
      <c r="WRS53" s="66"/>
      <c r="WRT53" s="66"/>
      <c r="WRU53" s="66"/>
      <c r="WRV53" s="66"/>
      <c r="WRW53" s="66"/>
      <c r="WRX53" s="66"/>
      <c r="WRY53" s="66"/>
      <c r="WRZ53" s="66"/>
      <c r="WSA53" s="66"/>
      <c r="WSB53" s="66"/>
      <c r="WSC53" s="66"/>
      <c r="WSD53" s="66"/>
      <c r="WSE53" s="66"/>
      <c r="WSF53" s="66"/>
      <c r="WSG53" s="66"/>
      <c r="WSH53" s="66"/>
      <c r="WSI53" s="66"/>
      <c r="WSJ53" s="66"/>
      <c r="WSK53" s="66"/>
      <c r="WSL53" s="66"/>
      <c r="WSM53" s="66"/>
      <c r="WSN53" s="66"/>
      <c r="WSO53" s="66"/>
      <c r="WSP53" s="66"/>
      <c r="WSQ53" s="66"/>
      <c r="WSR53" s="66"/>
      <c r="WSS53" s="66"/>
      <c r="WST53" s="66"/>
      <c r="WSU53" s="66"/>
      <c r="WSV53" s="66"/>
      <c r="WSW53" s="66"/>
      <c r="WSX53" s="66"/>
      <c r="WSY53" s="66"/>
      <c r="WSZ53" s="66"/>
      <c r="WTA53" s="66"/>
      <c r="WTB53" s="66"/>
      <c r="WTC53" s="66"/>
      <c r="WTD53" s="66"/>
      <c r="WTE53" s="66"/>
      <c r="WTF53" s="66"/>
      <c r="WTG53" s="66"/>
      <c r="WTH53" s="66"/>
      <c r="WTI53" s="66"/>
      <c r="WTJ53" s="66"/>
      <c r="WTK53" s="66"/>
      <c r="WTL53" s="66"/>
      <c r="WTM53" s="66"/>
      <c r="WTN53" s="66"/>
      <c r="WTO53" s="66"/>
      <c r="WTP53" s="66"/>
      <c r="WTQ53" s="66"/>
      <c r="WTR53" s="66"/>
      <c r="WTS53" s="66"/>
      <c r="WTT53" s="66"/>
      <c r="WTU53" s="66"/>
      <c r="WTV53" s="66"/>
      <c r="WTW53" s="66"/>
      <c r="WTX53" s="66"/>
      <c r="WTY53" s="66"/>
      <c r="WTZ53" s="66"/>
      <c r="WUA53" s="66"/>
      <c r="WUB53" s="66"/>
      <c r="WUC53" s="66"/>
      <c r="WUD53" s="66"/>
      <c r="WUE53" s="66"/>
      <c r="WUF53" s="66"/>
      <c r="WUG53" s="66"/>
      <c r="WUH53" s="66"/>
      <c r="WUI53" s="66"/>
      <c r="WUJ53" s="66"/>
      <c r="WUK53" s="66"/>
      <c r="WUL53" s="66"/>
      <c r="WUM53" s="66"/>
      <c r="WUN53" s="66"/>
      <c r="WUO53" s="66"/>
      <c r="WUP53" s="66"/>
      <c r="WUQ53" s="66"/>
      <c r="WUR53" s="66"/>
      <c r="WUS53" s="66"/>
      <c r="WUT53" s="66"/>
      <c r="WUU53" s="66"/>
      <c r="WUV53" s="66"/>
      <c r="WUW53" s="66"/>
      <c r="WUX53" s="66"/>
      <c r="WUY53" s="66"/>
      <c r="WUZ53" s="66"/>
      <c r="WVA53" s="66"/>
      <c r="WVB53" s="66"/>
      <c r="WVC53" s="66"/>
      <c r="WVD53" s="66"/>
      <c r="WVE53" s="66"/>
      <c r="WVF53" s="66"/>
      <c r="WVG53" s="66"/>
      <c r="WVH53" s="66"/>
      <c r="WVI53" s="66"/>
      <c r="WVJ53" s="66"/>
      <c r="WVK53" s="66"/>
      <c r="WVL53" s="66"/>
      <c r="WVM53" s="66"/>
      <c r="WVN53" s="66"/>
      <c r="WVO53" s="66"/>
      <c r="WVP53" s="66"/>
      <c r="WVQ53" s="66"/>
      <c r="WVR53" s="66"/>
      <c r="WVS53" s="66"/>
      <c r="WVT53" s="66"/>
      <c r="WVU53" s="66"/>
      <c r="WVV53" s="66"/>
      <c r="WVW53" s="66"/>
      <c r="WVX53" s="66"/>
      <c r="WVY53" s="66"/>
      <c r="WVZ53" s="66"/>
      <c r="WWA53" s="66"/>
      <c r="WWB53" s="66"/>
      <c r="WWC53" s="66"/>
      <c r="WWD53" s="66"/>
      <c r="WWE53" s="66"/>
      <c r="WWF53" s="66"/>
      <c r="WWG53" s="66"/>
      <c r="WWH53" s="66"/>
      <c r="WWI53" s="66"/>
      <c r="WWJ53" s="66"/>
      <c r="WWK53" s="66"/>
      <c r="WWL53" s="66"/>
      <c r="WWM53" s="66"/>
      <c r="WWN53" s="66"/>
      <c r="WWO53" s="66"/>
      <c r="WWP53" s="66"/>
      <c r="WWQ53" s="66"/>
      <c r="WWR53" s="66"/>
      <c r="WWS53" s="66"/>
      <c r="WWT53" s="66"/>
      <c r="WWU53" s="66"/>
      <c r="WWV53" s="66"/>
      <c r="WWW53" s="66"/>
      <c r="WWX53" s="66"/>
      <c r="WWY53" s="66"/>
      <c r="WWZ53" s="66"/>
      <c r="WXA53" s="66"/>
      <c r="WXB53" s="66"/>
      <c r="WXC53" s="66"/>
      <c r="WXD53" s="66"/>
      <c r="WXE53" s="66"/>
      <c r="WXF53" s="66"/>
      <c r="WXG53" s="66"/>
      <c r="WXH53" s="66"/>
      <c r="WXI53" s="66"/>
      <c r="WXJ53" s="66"/>
      <c r="WXK53" s="66"/>
      <c r="WXL53" s="66"/>
      <c r="WXM53" s="66"/>
      <c r="WXN53" s="66"/>
      <c r="WXO53" s="66"/>
      <c r="WXP53" s="66"/>
      <c r="WXQ53" s="66"/>
      <c r="WXR53" s="66"/>
      <c r="WXS53" s="66"/>
      <c r="WXT53" s="66"/>
      <c r="WXU53" s="66"/>
      <c r="WXV53" s="66"/>
      <c r="WXW53" s="66"/>
      <c r="WXX53" s="66"/>
      <c r="WXY53" s="66"/>
      <c r="WXZ53" s="66"/>
      <c r="WYA53" s="66"/>
      <c r="WYB53" s="66"/>
      <c r="WYC53" s="66"/>
      <c r="WYD53" s="66"/>
      <c r="WYE53" s="66"/>
      <c r="WYF53" s="66"/>
      <c r="WYG53" s="66"/>
      <c r="WYH53" s="66"/>
      <c r="WYI53" s="66"/>
      <c r="WYJ53" s="66"/>
      <c r="WYK53" s="66"/>
      <c r="WYL53" s="66"/>
      <c r="WYM53" s="66"/>
      <c r="WYN53" s="66"/>
      <c r="WYO53" s="66"/>
      <c r="WYP53" s="66"/>
      <c r="WYQ53" s="66"/>
      <c r="WYR53" s="66"/>
      <c r="WYS53" s="66"/>
      <c r="WYT53" s="66"/>
      <c r="WYU53" s="66"/>
      <c r="WYV53" s="66"/>
      <c r="WYW53" s="66"/>
      <c r="WYX53" s="66"/>
      <c r="WYY53" s="66"/>
      <c r="WYZ53" s="66"/>
      <c r="WZA53" s="66"/>
      <c r="WZB53" s="66"/>
      <c r="WZC53" s="66"/>
      <c r="WZD53" s="66"/>
      <c r="WZE53" s="66"/>
      <c r="WZF53" s="66"/>
      <c r="WZG53" s="66"/>
      <c r="WZH53" s="66"/>
      <c r="WZI53" s="66"/>
      <c r="WZJ53" s="66"/>
      <c r="WZK53" s="66"/>
      <c r="WZL53" s="66"/>
      <c r="WZM53" s="66"/>
      <c r="WZN53" s="66"/>
      <c r="WZO53" s="66"/>
      <c r="WZP53" s="66"/>
      <c r="WZQ53" s="66"/>
      <c r="WZR53" s="66"/>
      <c r="WZS53" s="66"/>
      <c r="WZT53" s="66"/>
      <c r="WZU53" s="66"/>
      <c r="WZV53" s="66"/>
      <c r="WZW53" s="66"/>
      <c r="WZX53" s="66"/>
      <c r="WZY53" s="66"/>
      <c r="WZZ53" s="66"/>
      <c r="XAA53" s="66"/>
      <c r="XAB53" s="66"/>
      <c r="XAC53" s="66"/>
      <c r="XAD53" s="66"/>
      <c r="XAE53" s="66"/>
      <c r="XAF53" s="66"/>
      <c r="XAG53" s="66"/>
      <c r="XAH53" s="66"/>
      <c r="XAI53" s="66"/>
      <c r="XAJ53" s="66"/>
      <c r="XAK53" s="66"/>
      <c r="XAL53" s="66"/>
      <c r="XAM53" s="66"/>
      <c r="XAN53" s="66"/>
      <c r="XAO53" s="66"/>
      <c r="XAP53" s="66"/>
      <c r="XAQ53" s="66"/>
      <c r="XAR53" s="66"/>
      <c r="XAS53" s="66"/>
      <c r="XAT53" s="66"/>
      <c r="XAU53" s="66"/>
      <c r="XAV53" s="66"/>
      <c r="XAW53" s="66"/>
      <c r="XAX53" s="66"/>
      <c r="XAY53" s="66"/>
      <c r="XAZ53" s="66"/>
      <c r="XBA53" s="66"/>
      <c r="XBB53" s="66"/>
      <c r="XBC53" s="66"/>
      <c r="XBD53" s="66"/>
      <c r="XBE53" s="66"/>
      <c r="XBF53" s="66"/>
      <c r="XBG53" s="66"/>
      <c r="XBH53" s="66"/>
      <c r="XBI53" s="66"/>
      <c r="XBJ53" s="66"/>
      <c r="XBK53" s="66"/>
      <c r="XBL53" s="66"/>
      <c r="XBM53" s="66"/>
      <c r="XBN53" s="66"/>
      <c r="XBO53" s="66"/>
      <c r="XBP53" s="66"/>
      <c r="XBQ53" s="66"/>
      <c r="XBR53" s="66"/>
      <c r="XBS53" s="66"/>
      <c r="XBT53" s="66"/>
      <c r="XBU53" s="66"/>
      <c r="XBV53" s="66"/>
      <c r="XBW53" s="66"/>
      <c r="XBX53" s="66"/>
      <c r="XBY53" s="66"/>
      <c r="XBZ53" s="66"/>
      <c r="XCA53" s="66"/>
      <c r="XCB53" s="66"/>
      <c r="XCC53" s="66"/>
      <c r="XCD53" s="66"/>
      <c r="XCE53" s="66"/>
      <c r="XCF53" s="66"/>
      <c r="XCG53" s="66"/>
      <c r="XCH53" s="66"/>
      <c r="XCI53" s="66"/>
      <c r="XCJ53" s="66"/>
      <c r="XCK53" s="66"/>
      <c r="XCL53" s="66"/>
      <c r="XCM53" s="66"/>
      <c r="XCN53" s="66"/>
      <c r="XCO53" s="66"/>
      <c r="XCP53" s="66"/>
      <c r="XCQ53" s="66"/>
      <c r="XCR53" s="66"/>
      <c r="XCS53" s="66"/>
      <c r="XCT53" s="66"/>
      <c r="XCU53" s="66"/>
      <c r="XCV53" s="66"/>
      <c r="XCW53" s="66"/>
      <c r="XCX53" s="66"/>
      <c r="XCY53" s="66"/>
      <c r="XCZ53" s="66"/>
    </row>
    <row r="54" spans="2:16328" x14ac:dyDescent="0.3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8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  <c r="IW54" s="66"/>
      <c r="IX54" s="66"/>
      <c r="IY54" s="66"/>
      <c r="IZ54" s="66"/>
      <c r="JA54" s="66"/>
      <c r="JB54" s="66"/>
      <c r="JC54" s="66"/>
      <c r="JD54" s="66"/>
      <c r="JE54" s="66"/>
      <c r="JF54" s="66"/>
      <c r="JG54" s="66"/>
      <c r="JH54" s="66"/>
      <c r="JI54" s="66"/>
      <c r="JJ54" s="66"/>
      <c r="JK54" s="66"/>
      <c r="JL54" s="66"/>
      <c r="JM54" s="66"/>
      <c r="JN54" s="66"/>
      <c r="JO54" s="66"/>
      <c r="JP54" s="66"/>
      <c r="JQ54" s="66"/>
      <c r="JR54" s="66"/>
      <c r="JS54" s="66"/>
      <c r="JT54" s="66"/>
      <c r="JU54" s="66"/>
      <c r="JV54" s="66"/>
      <c r="JW54" s="66"/>
      <c r="JX54" s="66"/>
      <c r="JY54" s="66"/>
      <c r="JZ54" s="66"/>
      <c r="KA54" s="66"/>
      <c r="KB54" s="66"/>
      <c r="KC54" s="66"/>
      <c r="KD54" s="66"/>
      <c r="KE54" s="66"/>
      <c r="KF54" s="66"/>
      <c r="KG54" s="66"/>
      <c r="KH54" s="66"/>
      <c r="KI54" s="66"/>
      <c r="KJ54" s="66"/>
      <c r="KK54" s="66"/>
      <c r="KL54" s="66"/>
      <c r="KM54" s="66"/>
      <c r="KN54" s="66"/>
      <c r="KO54" s="66"/>
      <c r="KP54" s="66"/>
      <c r="KQ54" s="66"/>
      <c r="KR54" s="66"/>
      <c r="KS54" s="66"/>
      <c r="KT54" s="66"/>
      <c r="KU54" s="66"/>
      <c r="KV54" s="66"/>
      <c r="KW54" s="66"/>
      <c r="KX54" s="66"/>
      <c r="KY54" s="66"/>
      <c r="KZ54" s="66"/>
      <c r="LA54" s="66"/>
      <c r="LB54" s="66"/>
      <c r="LC54" s="66"/>
      <c r="LD54" s="66"/>
      <c r="LE54" s="66"/>
      <c r="LF54" s="66"/>
      <c r="LG54" s="66"/>
      <c r="LH54" s="66"/>
      <c r="LI54" s="66"/>
      <c r="LJ54" s="66"/>
      <c r="LK54" s="66"/>
      <c r="LL54" s="66"/>
      <c r="LM54" s="66"/>
      <c r="LN54" s="66"/>
      <c r="LO54" s="66"/>
      <c r="LP54" s="66"/>
      <c r="LQ54" s="66"/>
      <c r="LR54" s="66"/>
      <c r="LS54" s="66"/>
      <c r="LT54" s="66"/>
      <c r="LU54" s="66"/>
      <c r="LV54" s="66"/>
      <c r="LW54" s="66"/>
      <c r="LX54" s="66"/>
      <c r="LY54" s="66"/>
      <c r="LZ54" s="66"/>
      <c r="MA54" s="66"/>
      <c r="MB54" s="66"/>
      <c r="MC54" s="66"/>
      <c r="MD54" s="66"/>
      <c r="ME54" s="66"/>
      <c r="MF54" s="66"/>
      <c r="MG54" s="66"/>
      <c r="MH54" s="66"/>
      <c r="MI54" s="66"/>
      <c r="MJ54" s="66"/>
      <c r="MK54" s="66"/>
      <c r="ML54" s="66"/>
      <c r="MM54" s="66"/>
      <c r="MN54" s="66"/>
      <c r="MO54" s="66"/>
      <c r="MP54" s="66"/>
      <c r="MQ54" s="66"/>
      <c r="MR54" s="66"/>
      <c r="MS54" s="66"/>
      <c r="MT54" s="66"/>
      <c r="MU54" s="66"/>
      <c r="MV54" s="66"/>
      <c r="MW54" s="66"/>
      <c r="MX54" s="66"/>
      <c r="MY54" s="66"/>
      <c r="MZ54" s="66"/>
      <c r="NA54" s="66"/>
      <c r="NB54" s="66"/>
      <c r="NC54" s="66"/>
      <c r="ND54" s="66"/>
      <c r="NE54" s="66"/>
      <c r="NF54" s="66"/>
      <c r="NG54" s="66"/>
      <c r="NH54" s="66"/>
      <c r="NI54" s="66"/>
      <c r="NJ54" s="66"/>
      <c r="NK54" s="66"/>
      <c r="NL54" s="66"/>
      <c r="NM54" s="66"/>
      <c r="NN54" s="66"/>
      <c r="NO54" s="66"/>
      <c r="NP54" s="66"/>
      <c r="NQ54" s="66"/>
      <c r="NR54" s="66"/>
      <c r="NS54" s="66"/>
      <c r="NT54" s="66"/>
      <c r="NU54" s="66"/>
      <c r="NV54" s="66"/>
      <c r="NW54" s="66"/>
      <c r="NX54" s="66"/>
      <c r="NY54" s="66"/>
      <c r="NZ54" s="66"/>
      <c r="OA54" s="66"/>
      <c r="OB54" s="66"/>
      <c r="OC54" s="66"/>
      <c r="OD54" s="66"/>
      <c r="OE54" s="66"/>
      <c r="OF54" s="66"/>
      <c r="OG54" s="66"/>
      <c r="OH54" s="66"/>
      <c r="OI54" s="66"/>
      <c r="OJ54" s="66"/>
      <c r="OK54" s="66"/>
      <c r="OL54" s="66"/>
      <c r="OM54" s="66"/>
      <c r="ON54" s="66"/>
      <c r="OO54" s="66"/>
      <c r="OP54" s="66"/>
      <c r="OQ54" s="66"/>
      <c r="OR54" s="66"/>
      <c r="OS54" s="66"/>
      <c r="OT54" s="66"/>
      <c r="OU54" s="66"/>
      <c r="OV54" s="66"/>
      <c r="OW54" s="66"/>
      <c r="OX54" s="66"/>
      <c r="OY54" s="66"/>
      <c r="OZ54" s="66"/>
      <c r="PA54" s="66"/>
      <c r="PB54" s="66"/>
      <c r="PC54" s="66"/>
      <c r="PD54" s="66"/>
      <c r="PE54" s="66"/>
      <c r="PF54" s="66"/>
      <c r="PG54" s="66"/>
      <c r="PH54" s="66"/>
      <c r="PI54" s="66"/>
      <c r="PJ54" s="66"/>
      <c r="PK54" s="66"/>
      <c r="PL54" s="66"/>
      <c r="PM54" s="66"/>
      <c r="PN54" s="66"/>
      <c r="PO54" s="66"/>
      <c r="PP54" s="66"/>
      <c r="PQ54" s="66"/>
      <c r="PR54" s="66"/>
      <c r="PS54" s="66"/>
      <c r="PT54" s="66"/>
      <c r="PU54" s="66"/>
      <c r="PV54" s="66"/>
      <c r="PW54" s="66"/>
      <c r="PX54" s="66"/>
      <c r="PY54" s="66"/>
      <c r="PZ54" s="66"/>
      <c r="QA54" s="66"/>
      <c r="QB54" s="66"/>
      <c r="QC54" s="66"/>
      <c r="QD54" s="66"/>
      <c r="QE54" s="66"/>
      <c r="QF54" s="66"/>
      <c r="QG54" s="66"/>
      <c r="QH54" s="66"/>
      <c r="QI54" s="66"/>
      <c r="QJ54" s="66"/>
      <c r="QK54" s="66"/>
      <c r="QL54" s="66"/>
      <c r="QM54" s="66"/>
      <c r="QN54" s="66"/>
      <c r="QO54" s="66"/>
      <c r="QP54" s="66"/>
      <c r="QQ54" s="66"/>
      <c r="QR54" s="66"/>
      <c r="QS54" s="66"/>
      <c r="QT54" s="66"/>
      <c r="QU54" s="66"/>
      <c r="QV54" s="66"/>
      <c r="QW54" s="66"/>
      <c r="QX54" s="66"/>
      <c r="QY54" s="66"/>
      <c r="QZ54" s="66"/>
      <c r="RA54" s="66"/>
      <c r="RB54" s="66"/>
      <c r="RC54" s="66"/>
      <c r="RD54" s="66"/>
      <c r="RE54" s="66"/>
      <c r="RF54" s="66"/>
      <c r="RG54" s="66"/>
      <c r="RH54" s="66"/>
      <c r="RI54" s="66"/>
      <c r="RJ54" s="66"/>
      <c r="RK54" s="66"/>
      <c r="RL54" s="66"/>
      <c r="RM54" s="66"/>
      <c r="RN54" s="66"/>
      <c r="RO54" s="66"/>
      <c r="RP54" s="66"/>
      <c r="RQ54" s="66"/>
      <c r="RR54" s="66"/>
      <c r="RS54" s="66"/>
      <c r="RT54" s="66"/>
      <c r="RU54" s="66"/>
      <c r="RV54" s="66"/>
      <c r="RW54" s="66"/>
      <c r="RX54" s="66"/>
      <c r="RY54" s="66"/>
      <c r="RZ54" s="66"/>
      <c r="SA54" s="66"/>
      <c r="SB54" s="66"/>
      <c r="SC54" s="66"/>
      <c r="SD54" s="66"/>
      <c r="SE54" s="66"/>
      <c r="SF54" s="66"/>
      <c r="SG54" s="66"/>
      <c r="SH54" s="66"/>
      <c r="SI54" s="66"/>
      <c r="SJ54" s="66"/>
      <c r="SK54" s="66"/>
      <c r="SL54" s="66"/>
      <c r="SM54" s="66"/>
      <c r="SN54" s="66"/>
      <c r="SO54" s="66"/>
      <c r="SP54" s="66"/>
      <c r="SQ54" s="66"/>
      <c r="SR54" s="66"/>
      <c r="SS54" s="66"/>
      <c r="ST54" s="66"/>
      <c r="SU54" s="66"/>
      <c r="SV54" s="66"/>
      <c r="SW54" s="66"/>
      <c r="SX54" s="66"/>
      <c r="SY54" s="66"/>
      <c r="SZ54" s="66"/>
      <c r="TA54" s="66"/>
      <c r="TB54" s="66"/>
      <c r="TC54" s="66"/>
      <c r="TD54" s="66"/>
      <c r="TE54" s="66"/>
      <c r="TF54" s="66"/>
      <c r="TG54" s="66"/>
      <c r="TH54" s="66"/>
      <c r="TI54" s="66"/>
      <c r="TJ54" s="66"/>
      <c r="TK54" s="66"/>
      <c r="TL54" s="66"/>
      <c r="TM54" s="66"/>
      <c r="TN54" s="66"/>
      <c r="TO54" s="66"/>
      <c r="TP54" s="66"/>
      <c r="TQ54" s="66"/>
      <c r="TR54" s="66"/>
      <c r="TS54" s="66"/>
      <c r="TT54" s="66"/>
      <c r="TU54" s="66"/>
      <c r="TV54" s="66"/>
      <c r="TW54" s="66"/>
      <c r="TX54" s="66"/>
      <c r="TY54" s="66"/>
      <c r="TZ54" s="66"/>
      <c r="UA54" s="66"/>
      <c r="UB54" s="66"/>
      <c r="UC54" s="66"/>
      <c r="UD54" s="66"/>
      <c r="UE54" s="66"/>
      <c r="UF54" s="66"/>
      <c r="UG54" s="66"/>
      <c r="UH54" s="66"/>
      <c r="UI54" s="66"/>
      <c r="UJ54" s="66"/>
      <c r="UK54" s="66"/>
      <c r="UL54" s="66"/>
      <c r="UM54" s="66"/>
      <c r="UN54" s="66"/>
      <c r="UO54" s="66"/>
      <c r="UP54" s="66"/>
      <c r="UQ54" s="66"/>
      <c r="UR54" s="66"/>
      <c r="US54" s="66"/>
      <c r="UT54" s="66"/>
      <c r="UU54" s="66"/>
      <c r="UV54" s="66"/>
      <c r="UW54" s="66"/>
      <c r="UX54" s="66"/>
      <c r="UY54" s="66"/>
      <c r="UZ54" s="66"/>
      <c r="VA54" s="66"/>
      <c r="VB54" s="66"/>
      <c r="VC54" s="66"/>
      <c r="VD54" s="66"/>
      <c r="VE54" s="66"/>
      <c r="VF54" s="66"/>
      <c r="VG54" s="66"/>
      <c r="VH54" s="66"/>
      <c r="VI54" s="66"/>
      <c r="VJ54" s="66"/>
      <c r="VK54" s="66"/>
      <c r="VL54" s="66"/>
      <c r="VM54" s="66"/>
      <c r="VN54" s="66"/>
      <c r="VO54" s="66"/>
      <c r="VP54" s="66"/>
      <c r="VQ54" s="66"/>
      <c r="VR54" s="66"/>
      <c r="VS54" s="66"/>
      <c r="VT54" s="66"/>
      <c r="VU54" s="66"/>
      <c r="VV54" s="66"/>
      <c r="VW54" s="66"/>
      <c r="VX54" s="66"/>
      <c r="VY54" s="66"/>
      <c r="VZ54" s="66"/>
      <c r="WA54" s="66"/>
      <c r="WB54" s="66"/>
      <c r="WC54" s="66"/>
      <c r="WD54" s="66"/>
      <c r="WE54" s="66"/>
      <c r="WF54" s="66"/>
      <c r="WG54" s="66"/>
      <c r="WH54" s="66"/>
      <c r="WI54" s="66"/>
      <c r="WJ54" s="66"/>
      <c r="WK54" s="66"/>
      <c r="WL54" s="66"/>
      <c r="WM54" s="66"/>
      <c r="WN54" s="66"/>
      <c r="WO54" s="66"/>
      <c r="WP54" s="66"/>
      <c r="WQ54" s="66"/>
      <c r="WR54" s="66"/>
      <c r="WS54" s="66"/>
      <c r="WT54" s="66"/>
      <c r="WU54" s="66"/>
      <c r="WV54" s="66"/>
      <c r="WW54" s="66"/>
      <c r="WX54" s="66"/>
      <c r="WY54" s="66"/>
      <c r="WZ54" s="66"/>
      <c r="XA54" s="66"/>
      <c r="XB54" s="66"/>
      <c r="XC54" s="66"/>
      <c r="XD54" s="66"/>
      <c r="XE54" s="66"/>
      <c r="XF54" s="66"/>
      <c r="XG54" s="66"/>
      <c r="XH54" s="66"/>
      <c r="XI54" s="66"/>
      <c r="XJ54" s="66"/>
      <c r="XK54" s="66"/>
      <c r="XL54" s="66"/>
      <c r="XM54" s="66"/>
      <c r="XN54" s="66"/>
      <c r="XO54" s="66"/>
      <c r="XP54" s="66"/>
      <c r="XQ54" s="66"/>
      <c r="XR54" s="66"/>
      <c r="XS54" s="66"/>
      <c r="XT54" s="66"/>
      <c r="XU54" s="66"/>
      <c r="XV54" s="66"/>
      <c r="XW54" s="66"/>
      <c r="XX54" s="66"/>
      <c r="XY54" s="66"/>
      <c r="XZ54" s="66"/>
      <c r="YA54" s="66"/>
      <c r="YB54" s="66"/>
      <c r="YC54" s="66"/>
      <c r="YD54" s="66"/>
      <c r="YE54" s="66"/>
      <c r="YF54" s="66"/>
      <c r="YG54" s="66"/>
      <c r="YH54" s="66"/>
      <c r="YI54" s="66"/>
      <c r="YJ54" s="66"/>
      <c r="YK54" s="66"/>
      <c r="YL54" s="66"/>
      <c r="YM54" s="66"/>
      <c r="YN54" s="66"/>
      <c r="YO54" s="66"/>
      <c r="YP54" s="66"/>
      <c r="YQ54" s="66"/>
      <c r="YR54" s="66"/>
      <c r="YS54" s="66"/>
      <c r="YT54" s="66"/>
      <c r="YU54" s="66"/>
      <c r="YV54" s="66"/>
      <c r="YW54" s="66"/>
      <c r="YX54" s="66"/>
      <c r="YY54" s="66"/>
      <c r="YZ54" s="66"/>
      <c r="ZA54" s="66"/>
      <c r="ZB54" s="66"/>
      <c r="ZC54" s="66"/>
      <c r="ZD54" s="66"/>
      <c r="ZE54" s="66"/>
      <c r="ZF54" s="66"/>
      <c r="ZG54" s="66"/>
      <c r="ZH54" s="66"/>
      <c r="ZI54" s="66"/>
      <c r="ZJ54" s="66"/>
      <c r="ZK54" s="66"/>
      <c r="ZL54" s="66"/>
      <c r="ZM54" s="66"/>
      <c r="ZN54" s="66"/>
      <c r="ZO54" s="66"/>
      <c r="ZP54" s="66"/>
      <c r="ZQ54" s="66"/>
      <c r="ZR54" s="66"/>
      <c r="ZS54" s="66"/>
      <c r="ZT54" s="66"/>
      <c r="ZU54" s="66"/>
      <c r="ZV54" s="66"/>
      <c r="ZW54" s="66"/>
      <c r="ZX54" s="66"/>
      <c r="ZY54" s="66"/>
      <c r="ZZ54" s="66"/>
      <c r="AAA54" s="66"/>
      <c r="AAB54" s="66"/>
      <c r="AAC54" s="66"/>
      <c r="AAD54" s="66"/>
      <c r="AAE54" s="66"/>
      <c r="AAF54" s="66"/>
      <c r="AAG54" s="66"/>
      <c r="AAH54" s="66"/>
      <c r="AAI54" s="66"/>
      <c r="AAJ54" s="66"/>
      <c r="AAK54" s="66"/>
      <c r="AAL54" s="66"/>
      <c r="AAM54" s="66"/>
      <c r="AAN54" s="66"/>
      <c r="AAO54" s="66"/>
      <c r="AAP54" s="66"/>
      <c r="AAQ54" s="66"/>
      <c r="AAR54" s="66"/>
      <c r="AAS54" s="66"/>
      <c r="AAT54" s="66"/>
      <c r="AAU54" s="66"/>
      <c r="AAV54" s="66"/>
      <c r="AAW54" s="66"/>
      <c r="AAX54" s="66"/>
      <c r="AAY54" s="66"/>
      <c r="AAZ54" s="66"/>
      <c r="ABA54" s="66"/>
      <c r="ABB54" s="66"/>
      <c r="ABC54" s="66"/>
      <c r="ABD54" s="66"/>
      <c r="ABE54" s="66"/>
      <c r="ABF54" s="66"/>
      <c r="ABG54" s="66"/>
      <c r="ABH54" s="66"/>
      <c r="ABI54" s="66"/>
      <c r="ABJ54" s="66"/>
      <c r="ABK54" s="66"/>
      <c r="ABL54" s="66"/>
      <c r="ABM54" s="66"/>
      <c r="ABN54" s="66"/>
      <c r="ABO54" s="66"/>
      <c r="ABP54" s="66"/>
      <c r="ABQ54" s="66"/>
      <c r="ABR54" s="66"/>
      <c r="ABS54" s="66"/>
      <c r="ABT54" s="66"/>
      <c r="ABU54" s="66"/>
      <c r="ABV54" s="66"/>
      <c r="ABW54" s="66"/>
      <c r="ABX54" s="66"/>
      <c r="ABY54" s="66"/>
      <c r="ABZ54" s="66"/>
      <c r="ACA54" s="66"/>
      <c r="ACB54" s="66"/>
      <c r="ACC54" s="66"/>
      <c r="ACD54" s="66"/>
      <c r="ACE54" s="66"/>
      <c r="ACF54" s="66"/>
      <c r="ACG54" s="66"/>
      <c r="ACH54" s="66"/>
      <c r="ACI54" s="66"/>
      <c r="ACJ54" s="66"/>
      <c r="ACK54" s="66"/>
      <c r="ACL54" s="66"/>
      <c r="ACM54" s="66"/>
      <c r="ACN54" s="66"/>
      <c r="ACO54" s="66"/>
      <c r="ACP54" s="66"/>
      <c r="ACQ54" s="66"/>
      <c r="ACR54" s="66"/>
      <c r="ACS54" s="66"/>
      <c r="ACT54" s="66"/>
      <c r="ACU54" s="66"/>
      <c r="ACV54" s="66"/>
      <c r="ACW54" s="66"/>
      <c r="ACX54" s="66"/>
      <c r="ACY54" s="66"/>
      <c r="ACZ54" s="66"/>
      <c r="ADA54" s="66"/>
      <c r="ADB54" s="66"/>
      <c r="ADC54" s="66"/>
      <c r="ADD54" s="66"/>
      <c r="ADE54" s="66"/>
      <c r="ADF54" s="66"/>
      <c r="ADG54" s="66"/>
      <c r="ADH54" s="66"/>
      <c r="ADI54" s="66"/>
      <c r="ADJ54" s="66"/>
      <c r="ADK54" s="66"/>
      <c r="ADL54" s="66"/>
      <c r="ADM54" s="66"/>
      <c r="ADN54" s="66"/>
      <c r="ADO54" s="66"/>
      <c r="ADP54" s="66"/>
      <c r="ADQ54" s="66"/>
      <c r="ADR54" s="66"/>
      <c r="ADS54" s="66"/>
      <c r="ADT54" s="66"/>
      <c r="ADU54" s="66"/>
      <c r="ADV54" s="66"/>
      <c r="ADW54" s="66"/>
      <c r="ADX54" s="66"/>
      <c r="ADY54" s="66"/>
      <c r="ADZ54" s="66"/>
      <c r="AEA54" s="66"/>
      <c r="AEB54" s="66"/>
      <c r="AEC54" s="66"/>
      <c r="AED54" s="66"/>
      <c r="AEE54" s="66"/>
      <c r="AEF54" s="66"/>
      <c r="AEG54" s="66"/>
      <c r="AEH54" s="66"/>
      <c r="AEI54" s="66"/>
      <c r="AEJ54" s="66"/>
      <c r="AEK54" s="66"/>
      <c r="AEL54" s="66"/>
      <c r="AEM54" s="66"/>
      <c r="AEN54" s="66"/>
      <c r="AEO54" s="66"/>
      <c r="AEP54" s="66"/>
      <c r="AEQ54" s="66"/>
      <c r="AER54" s="66"/>
      <c r="AES54" s="66"/>
      <c r="AET54" s="66"/>
      <c r="AEU54" s="66"/>
      <c r="AEV54" s="66"/>
      <c r="AEW54" s="66"/>
      <c r="AEX54" s="66"/>
      <c r="AEY54" s="66"/>
      <c r="AEZ54" s="66"/>
      <c r="AFA54" s="66"/>
      <c r="AFB54" s="66"/>
      <c r="AFC54" s="66"/>
      <c r="AFD54" s="66"/>
      <c r="AFE54" s="66"/>
      <c r="AFF54" s="66"/>
      <c r="AFG54" s="66"/>
      <c r="AFH54" s="66"/>
      <c r="AFI54" s="66"/>
      <c r="AFJ54" s="66"/>
      <c r="AFK54" s="66"/>
      <c r="AFL54" s="66"/>
      <c r="AFM54" s="66"/>
      <c r="AFN54" s="66"/>
      <c r="AFO54" s="66"/>
      <c r="AFP54" s="66"/>
      <c r="AFQ54" s="66"/>
      <c r="AFR54" s="66"/>
      <c r="AFS54" s="66"/>
      <c r="AFT54" s="66"/>
      <c r="AFU54" s="66"/>
      <c r="AFV54" s="66"/>
      <c r="AFW54" s="66"/>
      <c r="AFX54" s="66"/>
      <c r="AFY54" s="66"/>
      <c r="AFZ54" s="66"/>
      <c r="AGA54" s="66"/>
      <c r="AGB54" s="66"/>
      <c r="AGC54" s="66"/>
      <c r="AGD54" s="66"/>
      <c r="AGE54" s="66"/>
      <c r="AGF54" s="66"/>
      <c r="AGG54" s="66"/>
      <c r="AGH54" s="66"/>
      <c r="AGI54" s="66"/>
      <c r="AGJ54" s="66"/>
      <c r="AGK54" s="66"/>
      <c r="AGL54" s="66"/>
      <c r="AGM54" s="66"/>
      <c r="AGN54" s="66"/>
      <c r="AGO54" s="66"/>
      <c r="AGP54" s="66"/>
      <c r="AGQ54" s="66"/>
      <c r="AGR54" s="66"/>
      <c r="AGS54" s="66"/>
      <c r="AGT54" s="66"/>
      <c r="AGU54" s="66"/>
      <c r="AGV54" s="66"/>
      <c r="AGW54" s="66"/>
      <c r="AGX54" s="66"/>
      <c r="AGY54" s="66"/>
      <c r="AGZ54" s="66"/>
      <c r="AHA54" s="66"/>
      <c r="AHB54" s="66"/>
      <c r="AHC54" s="66"/>
      <c r="AHD54" s="66"/>
      <c r="AHE54" s="66"/>
      <c r="AHF54" s="66"/>
      <c r="AHG54" s="66"/>
      <c r="AHH54" s="66"/>
      <c r="AHI54" s="66"/>
      <c r="AHJ54" s="66"/>
      <c r="AHK54" s="66"/>
      <c r="AHL54" s="66"/>
      <c r="AHM54" s="66"/>
      <c r="AHN54" s="66"/>
      <c r="AHO54" s="66"/>
      <c r="AHP54" s="66"/>
      <c r="AHQ54" s="66"/>
      <c r="AHR54" s="66"/>
      <c r="AHS54" s="66"/>
      <c r="AHT54" s="66"/>
      <c r="AHU54" s="66"/>
      <c r="AHV54" s="66"/>
      <c r="AHW54" s="66"/>
      <c r="AHX54" s="66"/>
      <c r="AHY54" s="66"/>
      <c r="AHZ54" s="66"/>
      <c r="AIA54" s="66"/>
      <c r="AIB54" s="66"/>
      <c r="AIC54" s="66"/>
      <c r="AID54" s="66"/>
      <c r="AIE54" s="66"/>
      <c r="AIF54" s="66"/>
      <c r="AIG54" s="66"/>
      <c r="AIH54" s="66"/>
      <c r="AII54" s="66"/>
      <c r="AIJ54" s="66"/>
      <c r="AIK54" s="66"/>
      <c r="AIL54" s="66"/>
      <c r="AIM54" s="66"/>
      <c r="AIN54" s="66"/>
      <c r="AIO54" s="66"/>
      <c r="AIP54" s="66"/>
      <c r="AIQ54" s="66"/>
      <c r="AIR54" s="66"/>
      <c r="AIS54" s="66"/>
      <c r="AIT54" s="66"/>
      <c r="AIU54" s="66"/>
      <c r="AIV54" s="66"/>
      <c r="AIW54" s="66"/>
      <c r="AIX54" s="66"/>
      <c r="AIY54" s="66"/>
      <c r="AIZ54" s="66"/>
      <c r="AJA54" s="66"/>
      <c r="AJB54" s="66"/>
      <c r="AJC54" s="66"/>
      <c r="AJD54" s="66"/>
      <c r="AJE54" s="66"/>
      <c r="AJF54" s="66"/>
      <c r="AJG54" s="66"/>
      <c r="AJH54" s="66"/>
      <c r="AJI54" s="66"/>
      <c r="AJJ54" s="66"/>
      <c r="AJK54" s="66"/>
      <c r="AJL54" s="66"/>
      <c r="AJM54" s="66"/>
      <c r="AJN54" s="66"/>
      <c r="AJO54" s="66"/>
      <c r="AJP54" s="66"/>
      <c r="AJQ54" s="66"/>
      <c r="AJR54" s="66"/>
      <c r="AJS54" s="66"/>
      <c r="AJT54" s="66"/>
      <c r="AJU54" s="66"/>
      <c r="AJV54" s="66"/>
      <c r="AJW54" s="66"/>
      <c r="AJX54" s="66"/>
      <c r="AJY54" s="66"/>
      <c r="AJZ54" s="66"/>
      <c r="AKA54" s="66"/>
      <c r="AKB54" s="66"/>
      <c r="AKC54" s="66"/>
      <c r="AKD54" s="66"/>
      <c r="AKE54" s="66"/>
      <c r="AKF54" s="66"/>
      <c r="AKG54" s="66"/>
      <c r="AKH54" s="66"/>
      <c r="AKI54" s="66"/>
      <c r="AKJ54" s="66"/>
      <c r="AKK54" s="66"/>
      <c r="AKL54" s="66"/>
      <c r="AKM54" s="66"/>
      <c r="AKN54" s="66"/>
      <c r="AKO54" s="66"/>
      <c r="AKP54" s="66"/>
      <c r="AKQ54" s="66"/>
      <c r="AKR54" s="66"/>
      <c r="AKS54" s="66"/>
      <c r="AKT54" s="66"/>
      <c r="AKU54" s="66"/>
      <c r="AKV54" s="66"/>
      <c r="AKW54" s="66"/>
      <c r="AKX54" s="66"/>
      <c r="AKY54" s="66"/>
      <c r="AKZ54" s="66"/>
      <c r="ALA54" s="66"/>
      <c r="ALB54" s="66"/>
      <c r="ALC54" s="66"/>
      <c r="ALD54" s="66"/>
      <c r="ALE54" s="66"/>
      <c r="ALF54" s="66"/>
      <c r="ALG54" s="66"/>
      <c r="ALH54" s="66"/>
      <c r="ALI54" s="66"/>
      <c r="ALJ54" s="66"/>
      <c r="ALK54" s="66"/>
      <c r="ALL54" s="66"/>
      <c r="ALM54" s="66"/>
      <c r="ALN54" s="66"/>
      <c r="ALO54" s="66"/>
      <c r="ALP54" s="66"/>
      <c r="ALQ54" s="66"/>
      <c r="ALR54" s="66"/>
      <c r="ALS54" s="66"/>
      <c r="ALT54" s="66"/>
      <c r="ALU54" s="66"/>
      <c r="ALV54" s="66"/>
      <c r="ALW54" s="66"/>
      <c r="ALX54" s="66"/>
      <c r="ALY54" s="66"/>
      <c r="ALZ54" s="66"/>
      <c r="AMA54" s="66"/>
      <c r="AMB54" s="66"/>
      <c r="AMC54" s="66"/>
      <c r="AMD54" s="66"/>
      <c r="AME54" s="66"/>
      <c r="AMF54" s="66"/>
      <c r="AMG54" s="66"/>
      <c r="AMH54" s="66"/>
      <c r="AMI54" s="66"/>
      <c r="AMJ54" s="66"/>
      <c r="AMK54" s="66"/>
      <c r="AML54" s="66"/>
      <c r="AMM54" s="66"/>
      <c r="AMN54" s="66"/>
      <c r="AMO54" s="66"/>
      <c r="AMP54" s="66"/>
      <c r="AMQ54" s="66"/>
      <c r="AMR54" s="66"/>
      <c r="AMS54" s="66"/>
      <c r="AMT54" s="66"/>
      <c r="AMU54" s="66"/>
      <c r="AMV54" s="66"/>
      <c r="AMW54" s="66"/>
      <c r="AMX54" s="66"/>
      <c r="AMY54" s="66"/>
      <c r="AMZ54" s="66"/>
      <c r="ANA54" s="66"/>
      <c r="ANB54" s="66"/>
      <c r="ANC54" s="66"/>
      <c r="AND54" s="66"/>
      <c r="ANE54" s="66"/>
      <c r="ANF54" s="66"/>
      <c r="ANG54" s="66"/>
      <c r="ANH54" s="66"/>
      <c r="ANI54" s="66"/>
      <c r="ANJ54" s="66"/>
      <c r="ANK54" s="66"/>
      <c r="ANL54" s="66"/>
      <c r="ANM54" s="66"/>
      <c r="ANN54" s="66"/>
      <c r="ANO54" s="66"/>
      <c r="ANP54" s="66"/>
      <c r="ANQ54" s="66"/>
      <c r="ANR54" s="66"/>
      <c r="ANS54" s="66"/>
      <c r="ANT54" s="66"/>
      <c r="ANU54" s="66"/>
      <c r="ANV54" s="66"/>
      <c r="ANW54" s="66"/>
      <c r="ANX54" s="66"/>
      <c r="ANY54" s="66"/>
      <c r="ANZ54" s="66"/>
      <c r="AOA54" s="66"/>
      <c r="AOB54" s="66"/>
      <c r="AOC54" s="66"/>
      <c r="AOD54" s="66"/>
      <c r="AOE54" s="66"/>
      <c r="AOF54" s="66"/>
      <c r="AOG54" s="66"/>
      <c r="AOH54" s="66"/>
      <c r="AOI54" s="66"/>
      <c r="AOJ54" s="66"/>
      <c r="AOK54" s="66"/>
      <c r="AOL54" s="66"/>
      <c r="AOM54" s="66"/>
      <c r="AON54" s="66"/>
      <c r="AOO54" s="66"/>
      <c r="AOP54" s="66"/>
      <c r="AOQ54" s="66"/>
      <c r="AOR54" s="66"/>
      <c r="AOS54" s="66"/>
      <c r="AOT54" s="66"/>
      <c r="AOU54" s="66"/>
      <c r="AOV54" s="66"/>
      <c r="AOW54" s="66"/>
      <c r="AOX54" s="66"/>
      <c r="AOY54" s="66"/>
      <c r="AOZ54" s="66"/>
      <c r="APA54" s="66"/>
      <c r="APB54" s="66"/>
      <c r="APC54" s="66"/>
      <c r="APD54" s="66"/>
      <c r="APE54" s="66"/>
      <c r="APF54" s="66"/>
      <c r="APG54" s="66"/>
      <c r="APH54" s="66"/>
      <c r="API54" s="66"/>
      <c r="APJ54" s="66"/>
      <c r="APK54" s="66"/>
      <c r="APL54" s="66"/>
      <c r="APM54" s="66"/>
      <c r="APN54" s="66"/>
      <c r="APO54" s="66"/>
      <c r="APP54" s="66"/>
      <c r="APQ54" s="66"/>
      <c r="APR54" s="66"/>
      <c r="APS54" s="66"/>
      <c r="APT54" s="66"/>
      <c r="APU54" s="66"/>
      <c r="APV54" s="66"/>
      <c r="APW54" s="66"/>
      <c r="APX54" s="66"/>
      <c r="APY54" s="66"/>
      <c r="APZ54" s="66"/>
      <c r="AQA54" s="66"/>
      <c r="AQB54" s="66"/>
      <c r="AQC54" s="66"/>
      <c r="AQD54" s="66"/>
      <c r="AQE54" s="66"/>
      <c r="AQF54" s="66"/>
      <c r="AQG54" s="66"/>
      <c r="AQH54" s="66"/>
      <c r="AQI54" s="66"/>
      <c r="AQJ54" s="66"/>
      <c r="AQK54" s="66"/>
      <c r="AQL54" s="66"/>
      <c r="AQM54" s="66"/>
      <c r="AQN54" s="66"/>
      <c r="AQO54" s="66"/>
      <c r="AQP54" s="66"/>
      <c r="AQQ54" s="66"/>
      <c r="AQR54" s="66"/>
      <c r="AQS54" s="66"/>
      <c r="AQT54" s="66"/>
      <c r="AQU54" s="66"/>
      <c r="AQV54" s="66"/>
      <c r="AQW54" s="66"/>
      <c r="AQX54" s="66"/>
      <c r="AQY54" s="66"/>
      <c r="AQZ54" s="66"/>
      <c r="ARA54" s="66"/>
      <c r="ARB54" s="66"/>
      <c r="ARC54" s="66"/>
      <c r="ARD54" s="66"/>
      <c r="ARE54" s="66"/>
      <c r="ARF54" s="66"/>
      <c r="ARG54" s="66"/>
      <c r="ARH54" s="66"/>
      <c r="ARI54" s="66"/>
      <c r="ARJ54" s="66"/>
      <c r="ARK54" s="66"/>
      <c r="ARL54" s="66"/>
      <c r="ARM54" s="66"/>
      <c r="ARN54" s="66"/>
      <c r="ARO54" s="66"/>
      <c r="ARP54" s="66"/>
      <c r="ARQ54" s="66"/>
      <c r="ARR54" s="66"/>
      <c r="ARS54" s="66"/>
      <c r="ART54" s="66"/>
      <c r="ARU54" s="66"/>
      <c r="ARV54" s="66"/>
      <c r="ARW54" s="66"/>
      <c r="ARX54" s="66"/>
      <c r="ARY54" s="66"/>
      <c r="ARZ54" s="66"/>
      <c r="ASA54" s="66"/>
      <c r="ASB54" s="66"/>
      <c r="ASC54" s="66"/>
      <c r="ASD54" s="66"/>
      <c r="ASE54" s="66"/>
      <c r="ASF54" s="66"/>
      <c r="ASG54" s="66"/>
      <c r="ASH54" s="66"/>
      <c r="ASI54" s="66"/>
      <c r="ASJ54" s="66"/>
      <c r="ASK54" s="66"/>
      <c r="ASL54" s="66"/>
      <c r="ASM54" s="66"/>
      <c r="ASN54" s="66"/>
      <c r="ASO54" s="66"/>
      <c r="ASP54" s="66"/>
      <c r="ASQ54" s="66"/>
      <c r="ASR54" s="66"/>
      <c r="ASS54" s="66"/>
      <c r="AST54" s="66"/>
      <c r="ASU54" s="66"/>
      <c r="ASV54" s="66"/>
      <c r="ASW54" s="66"/>
      <c r="ASX54" s="66"/>
      <c r="ASY54" s="66"/>
      <c r="ASZ54" s="66"/>
      <c r="ATA54" s="66"/>
      <c r="ATB54" s="66"/>
      <c r="ATC54" s="66"/>
      <c r="ATD54" s="66"/>
      <c r="ATE54" s="66"/>
      <c r="ATF54" s="66"/>
      <c r="ATG54" s="66"/>
      <c r="ATH54" s="66"/>
      <c r="ATI54" s="66"/>
      <c r="ATJ54" s="66"/>
      <c r="ATK54" s="66"/>
      <c r="ATL54" s="66"/>
      <c r="ATM54" s="66"/>
      <c r="ATN54" s="66"/>
      <c r="ATO54" s="66"/>
      <c r="ATP54" s="66"/>
      <c r="ATQ54" s="66"/>
      <c r="ATR54" s="66"/>
      <c r="ATS54" s="66"/>
      <c r="ATT54" s="66"/>
      <c r="ATU54" s="66"/>
      <c r="ATV54" s="66"/>
      <c r="ATW54" s="66"/>
      <c r="ATX54" s="66"/>
      <c r="ATY54" s="66"/>
      <c r="ATZ54" s="66"/>
      <c r="AUA54" s="66"/>
      <c r="AUB54" s="66"/>
      <c r="AUC54" s="66"/>
      <c r="AUD54" s="66"/>
      <c r="AUE54" s="66"/>
      <c r="AUF54" s="66"/>
      <c r="AUG54" s="66"/>
      <c r="AUH54" s="66"/>
      <c r="AUI54" s="66"/>
      <c r="AUJ54" s="66"/>
      <c r="AUK54" s="66"/>
      <c r="AUL54" s="66"/>
      <c r="AUM54" s="66"/>
      <c r="AUN54" s="66"/>
      <c r="AUO54" s="66"/>
      <c r="AUP54" s="66"/>
      <c r="AUQ54" s="66"/>
      <c r="AUR54" s="66"/>
      <c r="AUS54" s="66"/>
      <c r="AUT54" s="66"/>
      <c r="AUU54" s="66"/>
      <c r="AUV54" s="66"/>
      <c r="AUW54" s="66"/>
      <c r="AUX54" s="66"/>
      <c r="AUY54" s="66"/>
      <c r="AUZ54" s="66"/>
      <c r="AVA54" s="66"/>
      <c r="AVB54" s="66"/>
      <c r="AVC54" s="66"/>
      <c r="AVD54" s="66"/>
      <c r="AVE54" s="66"/>
      <c r="AVF54" s="66"/>
      <c r="AVG54" s="66"/>
      <c r="AVH54" s="66"/>
      <c r="AVI54" s="66"/>
      <c r="AVJ54" s="66"/>
      <c r="AVK54" s="66"/>
      <c r="AVL54" s="66"/>
      <c r="AVM54" s="66"/>
      <c r="AVN54" s="66"/>
      <c r="AVO54" s="66"/>
      <c r="AVP54" s="66"/>
      <c r="AVQ54" s="66"/>
      <c r="AVR54" s="66"/>
      <c r="AVS54" s="66"/>
      <c r="AVT54" s="66"/>
      <c r="AVU54" s="66"/>
      <c r="AVV54" s="66"/>
      <c r="AVW54" s="66"/>
      <c r="AVX54" s="66"/>
      <c r="AVY54" s="66"/>
      <c r="AVZ54" s="66"/>
      <c r="AWA54" s="66"/>
      <c r="AWB54" s="66"/>
      <c r="AWC54" s="66"/>
      <c r="AWD54" s="66"/>
      <c r="AWE54" s="66"/>
      <c r="AWF54" s="66"/>
      <c r="AWG54" s="66"/>
      <c r="AWH54" s="66"/>
      <c r="AWI54" s="66"/>
      <c r="AWJ54" s="66"/>
      <c r="AWK54" s="66"/>
      <c r="AWL54" s="66"/>
      <c r="AWM54" s="66"/>
      <c r="AWN54" s="66"/>
      <c r="AWO54" s="66"/>
      <c r="AWP54" s="66"/>
      <c r="AWQ54" s="66"/>
      <c r="AWR54" s="66"/>
      <c r="AWS54" s="66"/>
      <c r="AWT54" s="66"/>
      <c r="AWU54" s="66"/>
      <c r="AWV54" s="66"/>
      <c r="AWW54" s="66"/>
      <c r="AWX54" s="66"/>
      <c r="AWY54" s="66"/>
      <c r="AWZ54" s="66"/>
      <c r="AXA54" s="66"/>
      <c r="AXB54" s="66"/>
      <c r="AXC54" s="66"/>
      <c r="AXD54" s="66"/>
      <c r="AXE54" s="66"/>
      <c r="AXF54" s="66"/>
      <c r="AXG54" s="66"/>
      <c r="AXH54" s="66"/>
      <c r="AXI54" s="66"/>
      <c r="AXJ54" s="66"/>
      <c r="AXK54" s="66"/>
      <c r="AXL54" s="66"/>
      <c r="AXM54" s="66"/>
      <c r="AXN54" s="66"/>
      <c r="AXO54" s="66"/>
      <c r="AXP54" s="66"/>
      <c r="AXQ54" s="66"/>
      <c r="AXR54" s="66"/>
      <c r="AXS54" s="66"/>
      <c r="AXT54" s="66"/>
      <c r="AXU54" s="66"/>
      <c r="AXV54" s="66"/>
      <c r="AXW54" s="66"/>
      <c r="AXX54" s="66"/>
      <c r="AXY54" s="66"/>
      <c r="AXZ54" s="66"/>
      <c r="AYA54" s="66"/>
      <c r="AYB54" s="66"/>
      <c r="AYC54" s="66"/>
      <c r="AYD54" s="66"/>
      <c r="AYE54" s="66"/>
      <c r="AYF54" s="66"/>
      <c r="AYG54" s="66"/>
      <c r="AYH54" s="66"/>
      <c r="AYI54" s="66"/>
      <c r="AYJ54" s="66"/>
      <c r="AYK54" s="66"/>
      <c r="AYL54" s="66"/>
      <c r="AYM54" s="66"/>
      <c r="AYN54" s="66"/>
      <c r="AYO54" s="66"/>
      <c r="AYP54" s="66"/>
      <c r="AYQ54" s="66"/>
      <c r="AYR54" s="66"/>
      <c r="AYS54" s="66"/>
      <c r="AYT54" s="66"/>
      <c r="AYU54" s="66"/>
      <c r="AYV54" s="66"/>
      <c r="AYW54" s="66"/>
      <c r="AYX54" s="66"/>
      <c r="AYY54" s="66"/>
      <c r="AYZ54" s="66"/>
      <c r="AZA54" s="66"/>
      <c r="AZB54" s="66"/>
      <c r="AZC54" s="66"/>
      <c r="AZD54" s="66"/>
      <c r="AZE54" s="66"/>
      <c r="AZF54" s="66"/>
      <c r="AZG54" s="66"/>
      <c r="AZH54" s="66"/>
      <c r="AZI54" s="66"/>
      <c r="AZJ54" s="66"/>
      <c r="AZK54" s="66"/>
      <c r="AZL54" s="66"/>
      <c r="AZM54" s="66"/>
      <c r="AZN54" s="66"/>
      <c r="AZO54" s="66"/>
      <c r="AZP54" s="66"/>
      <c r="AZQ54" s="66"/>
      <c r="AZR54" s="66"/>
      <c r="AZS54" s="66"/>
      <c r="AZT54" s="66"/>
      <c r="AZU54" s="66"/>
      <c r="AZV54" s="66"/>
      <c r="AZW54" s="66"/>
      <c r="AZX54" s="66"/>
      <c r="AZY54" s="66"/>
      <c r="AZZ54" s="66"/>
      <c r="BAA54" s="66"/>
      <c r="BAB54" s="66"/>
      <c r="BAC54" s="66"/>
      <c r="BAD54" s="66"/>
      <c r="BAE54" s="66"/>
      <c r="BAF54" s="66"/>
      <c r="BAG54" s="66"/>
      <c r="BAH54" s="66"/>
      <c r="BAI54" s="66"/>
      <c r="BAJ54" s="66"/>
      <c r="BAK54" s="66"/>
      <c r="BAL54" s="66"/>
      <c r="BAM54" s="66"/>
      <c r="BAN54" s="66"/>
      <c r="BAO54" s="66"/>
      <c r="BAP54" s="66"/>
      <c r="BAQ54" s="66"/>
      <c r="BAR54" s="66"/>
      <c r="BAS54" s="66"/>
      <c r="BAT54" s="66"/>
      <c r="BAU54" s="66"/>
      <c r="BAV54" s="66"/>
      <c r="BAW54" s="66"/>
      <c r="BAX54" s="66"/>
      <c r="BAY54" s="66"/>
      <c r="BAZ54" s="66"/>
      <c r="BBA54" s="66"/>
      <c r="BBB54" s="66"/>
      <c r="BBC54" s="66"/>
      <c r="BBD54" s="66"/>
      <c r="BBE54" s="66"/>
      <c r="BBF54" s="66"/>
      <c r="BBG54" s="66"/>
      <c r="BBH54" s="66"/>
      <c r="BBI54" s="66"/>
      <c r="BBJ54" s="66"/>
      <c r="BBK54" s="66"/>
      <c r="BBL54" s="66"/>
      <c r="BBM54" s="66"/>
      <c r="BBN54" s="66"/>
      <c r="BBO54" s="66"/>
      <c r="BBP54" s="66"/>
      <c r="BBQ54" s="66"/>
      <c r="BBR54" s="66"/>
      <c r="BBS54" s="66"/>
      <c r="BBT54" s="66"/>
      <c r="BBU54" s="66"/>
      <c r="BBV54" s="66"/>
      <c r="BBW54" s="66"/>
      <c r="BBX54" s="66"/>
      <c r="BBY54" s="66"/>
      <c r="BBZ54" s="66"/>
      <c r="BCA54" s="66"/>
      <c r="BCB54" s="66"/>
      <c r="BCC54" s="66"/>
      <c r="BCD54" s="66"/>
      <c r="BCE54" s="66"/>
      <c r="BCF54" s="66"/>
      <c r="BCG54" s="66"/>
      <c r="BCH54" s="66"/>
      <c r="BCI54" s="66"/>
      <c r="BCJ54" s="66"/>
      <c r="BCK54" s="66"/>
      <c r="BCL54" s="66"/>
      <c r="BCM54" s="66"/>
      <c r="BCN54" s="66"/>
      <c r="BCO54" s="66"/>
      <c r="BCP54" s="66"/>
      <c r="BCQ54" s="66"/>
      <c r="BCR54" s="66"/>
      <c r="BCS54" s="66"/>
      <c r="BCT54" s="66"/>
      <c r="BCU54" s="66"/>
      <c r="BCV54" s="66"/>
      <c r="BCW54" s="66"/>
      <c r="BCX54" s="66"/>
      <c r="BCY54" s="66"/>
      <c r="BCZ54" s="66"/>
      <c r="BDA54" s="66"/>
      <c r="BDB54" s="66"/>
      <c r="BDC54" s="66"/>
      <c r="BDD54" s="66"/>
      <c r="BDE54" s="66"/>
      <c r="BDF54" s="66"/>
      <c r="BDG54" s="66"/>
      <c r="BDH54" s="66"/>
      <c r="BDI54" s="66"/>
      <c r="BDJ54" s="66"/>
      <c r="BDK54" s="66"/>
      <c r="BDL54" s="66"/>
      <c r="BDM54" s="66"/>
      <c r="BDN54" s="66"/>
      <c r="BDO54" s="66"/>
      <c r="BDP54" s="66"/>
      <c r="BDQ54" s="66"/>
      <c r="BDR54" s="66"/>
      <c r="BDS54" s="66"/>
      <c r="BDT54" s="66"/>
      <c r="BDU54" s="66"/>
      <c r="BDV54" s="66"/>
      <c r="BDW54" s="66"/>
      <c r="BDX54" s="66"/>
      <c r="BDY54" s="66"/>
      <c r="BDZ54" s="66"/>
      <c r="BEA54" s="66"/>
      <c r="BEB54" s="66"/>
      <c r="BEC54" s="66"/>
      <c r="BED54" s="66"/>
      <c r="BEE54" s="66"/>
      <c r="BEF54" s="66"/>
      <c r="BEG54" s="66"/>
      <c r="BEH54" s="66"/>
      <c r="BEI54" s="66"/>
      <c r="BEJ54" s="66"/>
      <c r="BEK54" s="66"/>
      <c r="BEL54" s="66"/>
      <c r="BEM54" s="66"/>
      <c r="BEN54" s="66"/>
      <c r="BEO54" s="66"/>
      <c r="BEP54" s="66"/>
      <c r="BEQ54" s="66"/>
      <c r="BER54" s="66"/>
      <c r="BES54" s="66"/>
      <c r="BET54" s="66"/>
      <c r="BEU54" s="66"/>
      <c r="BEV54" s="66"/>
      <c r="BEW54" s="66"/>
      <c r="BEX54" s="66"/>
      <c r="BEY54" s="66"/>
      <c r="BEZ54" s="66"/>
      <c r="BFA54" s="66"/>
      <c r="BFB54" s="66"/>
      <c r="BFC54" s="66"/>
      <c r="BFD54" s="66"/>
      <c r="BFE54" s="66"/>
      <c r="BFF54" s="66"/>
      <c r="BFG54" s="66"/>
      <c r="BFH54" s="66"/>
      <c r="BFI54" s="66"/>
      <c r="BFJ54" s="66"/>
      <c r="BFK54" s="66"/>
      <c r="BFL54" s="66"/>
      <c r="BFM54" s="66"/>
      <c r="BFN54" s="66"/>
      <c r="BFO54" s="66"/>
      <c r="BFP54" s="66"/>
      <c r="BFQ54" s="66"/>
      <c r="BFR54" s="66"/>
      <c r="BFS54" s="66"/>
      <c r="BFT54" s="66"/>
      <c r="BFU54" s="66"/>
      <c r="BFV54" s="66"/>
      <c r="BFW54" s="66"/>
      <c r="BFX54" s="66"/>
      <c r="BFY54" s="66"/>
      <c r="BFZ54" s="66"/>
      <c r="BGA54" s="66"/>
      <c r="BGB54" s="66"/>
      <c r="BGC54" s="66"/>
      <c r="BGD54" s="66"/>
      <c r="BGE54" s="66"/>
      <c r="BGF54" s="66"/>
      <c r="BGG54" s="66"/>
      <c r="BGH54" s="66"/>
      <c r="BGI54" s="66"/>
      <c r="BGJ54" s="66"/>
      <c r="BGK54" s="66"/>
      <c r="BGL54" s="66"/>
      <c r="BGM54" s="66"/>
      <c r="BGN54" s="66"/>
      <c r="BGO54" s="66"/>
      <c r="BGP54" s="66"/>
      <c r="BGQ54" s="66"/>
      <c r="BGR54" s="66"/>
      <c r="BGS54" s="66"/>
      <c r="BGT54" s="66"/>
      <c r="BGU54" s="66"/>
      <c r="BGV54" s="66"/>
      <c r="BGW54" s="66"/>
      <c r="BGX54" s="66"/>
      <c r="BGY54" s="66"/>
      <c r="BGZ54" s="66"/>
      <c r="BHA54" s="66"/>
      <c r="BHB54" s="66"/>
      <c r="BHC54" s="66"/>
      <c r="BHD54" s="66"/>
      <c r="BHE54" s="66"/>
      <c r="BHF54" s="66"/>
      <c r="BHG54" s="66"/>
      <c r="BHH54" s="66"/>
      <c r="BHI54" s="66"/>
      <c r="BHJ54" s="66"/>
      <c r="BHK54" s="66"/>
      <c r="BHL54" s="66"/>
      <c r="BHM54" s="66"/>
      <c r="BHN54" s="66"/>
      <c r="BHO54" s="66"/>
      <c r="BHP54" s="66"/>
      <c r="BHQ54" s="66"/>
      <c r="BHR54" s="66"/>
      <c r="BHS54" s="66"/>
      <c r="BHT54" s="66"/>
      <c r="BHU54" s="66"/>
      <c r="BHV54" s="66"/>
      <c r="BHW54" s="66"/>
      <c r="BHX54" s="66"/>
      <c r="BHY54" s="66"/>
      <c r="BHZ54" s="66"/>
      <c r="BIA54" s="66"/>
      <c r="BIB54" s="66"/>
      <c r="BIC54" s="66"/>
      <c r="BID54" s="66"/>
      <c r="BIE54" s="66"/>
      <c r="BIF54" s="66"/>
      <c r="BIG54" s="66"/>
      <c r="BIH54" s="66"/>
      <c r="BII54" s="66"/>
      <c r="BIJ54" s="66"/>
      <c r="BIK54" s="66"/>
      <c r="BIL54" s="66"/>
      <c r="BIM54" s="66"/>
      <c r="BIN54" s="66"/>
      <c r="BIO54" s="66"/>
      <c r="BIP54" s="66"/>
      <c r="BIQ54" s="66"/>
      <c r="BIR54" s="66"/>
      <c r="BIS54" s="66"/>
      <c r="BIT54" s="66"/>
      <c r="BIU54" s="66"/>
      <c r="BIV54" s="66"/>
      <c r="BIW54" s="66"/>
      <c r="BIX54" s="66"/>
      <c r="BIY54" s="66"/>
      <c r="BIZ54" s="66"/>
      <c r="BJA54" s="66"/>
      <c r="BJB54" s="66"/>
      <c r="BJC54" s="66"/>
      <c r="BJD54" s="66"/>
      <c r="BJE54" s="66"/>
      <c r="BJF54" s="66"/>
      <c r="BJG54" s="66"/>
      <c r="BJH54" s="66"/>
      <c r="BJI54" s="66"/>
      <c r="BJJ54" s="66"/>
      <c r="BJK54" s="66"/>
      <c r="BJL54" s="66"/>
      <c r="BJM54" s="66"/>
      <c r="BJN54" s="66"/>
      <c r="BJO54" s="66"/>
      <c r="BJP54" s="66"/>
      <c r="BJQ54" s="66"/>
      <c r="BJR54" s="66"/>
      <c r="BJS54" s="66"/>
      <c r="BJT54" s="66"/>
      <c r="BJU54" s="66"/>
      <c r="BJV54" s="66"/>
      <c r="BJW54" s="66"/>
      <c r="BJX54" s="66"/>
      <c r="BJY54" s="66"/>
      <c r="BJZ54" s="66"/>
      <c r="BKA54" s="66"/>
      <c r="BKB54" s="66"/>
      <c r="BKC54" s="66"/>
      <c r="BKD54" s="66"/>
      <c r="BKE54" s="66"/>
      <c r="BKF54" s="66"/>
      <c r="BKG54" s="66"/>
      <c r="BKH54" s="66"/>
      <c r="BKI54" s="66"/>
      <c r="BKJ54" s="66"/>
      <c r="BKK54" s="66"/>
      <c r="BKL54" s="66"/>
      <c r="BKM54" s="66"/>
      <c r="BKN54" s="66"/>
      <c r="BKO54" s="66"/>
      <c r="BKP54" s="66"/>
      <c r="BKQ54" s="66"/>
      <c r="BKR54" s="66"/>
      <c r="BKS54" s="66"/>
      <c r="BKT54" s="66"/>
      <c r="BKU54" s="66"/>
      <c r="BKV54" s="66"/>
      <c r="BKW54" s="66"/>
      <c r="BKX54" s="66"/>
      <c r="BKY54" s="66"/>
      <c r="BKZ54" s="66"/>
      <c r="BLA54" s="66"/>
      <c r="BLB54" s="66"/>
      <c r="BLC54" s="66"/>
      <c r="BLD54" s="66"/>
      <c r="BLE54" s="66"/>
      <c r="BLF54" s="66"/>
      <c r="BLG54" s="66"/>
      <c r="BLH54" s="66"/>
      <c r="BLI54" s="66"/>
      <c r="BLJ54" s="66"/>
      <c r="BLK54" s="66"/>
      <c r="BLL54" s="66"/>
      <c r="BLM54" s="66"/>
      <c r="BLN54" s="66"/>
      <c r="BLO54" s="66"/>
      <c r="BLP54" s="66"/>
      <c r="BLQ54" s="66"/>
      <c r="BLR54" s="66"/>
      <c r="BLS54" s="66"/>
      <c r="BLT54" s="66"/>
      <c r="BLU54" s="66"/>
      <c r="BLV54" s="66"/>
      <c r="BLW54" s="66"/>
      <c r="BLX54" s="66"/>
      <c r="BLY54" s="66"/>
      <c r="BLZ54" s="66"/>
      <c r="BMA54" s="66"/>
      <c r="BMB54" s="66"/>
      <c r="BMC54" s="66"/>
      <c r="BMD54" s="66"/>
      <c r="BME54" s="66"/>
      <c r="BMF54" s="66"/>
      <c r="BMG54" s="66"/>
      <c r="BMH54" s="66"/>
      <c r="BMI54" s="66"/>
      <c r="BMJ54" s="66"/>
      <c r="BMK54" s="66"/>
      <c r="BML54" s="66"/>
      <c r="BMM54" s="66"/>
      <c r="BMN54" s="66"/>
      <c r="BMO54" s="66"/>
      <c r="BMP54" s="66"/>
      <c r="BMQ54" s="66"/>
      <c r="BMR54" s="66"/>
      <c r="BMS54" s="66"/>
      <c r="BMT54" s="66"/>
      <c r="BMU54" s="66"/>
      <c r="BMV54" s="66"/>
      <c r="BMW54" s="66"/>
      <c r="BMX54" s="66"/>
      <c r="BMY54" s="66"/>
      <c r="BMZ54" s="66"/>
      <c r="BNA54" s="66"/>
      <c r="BNB54" s="66"/>
      <c r="BNC54" s="66"/>
      <c r="BND54" s="66"/>
      <c r="BNE54" s="66"/>
      <c r="BNF54" s="66"/>
      <c r="BNG54" s="66"/>
      <c r="BNH54" s="66"/>
      <c r="BNI54" s="66"/>
      <c r="BNJ54" s="66"/>
      <c r="BNK54" s="66"/>
      <c r="BNL54" s="66"/>
      <c r="BNM54" s="66"/>
      <c r="BNN54" s="66"/>
      <c r="BNO54" s="66"/>
      <c r="BNP54" s="66"/>
      <c r="BNQ54" s="66"/>
      <c r="BNR54" s="66"/>
      <c r="BNS54" s="66"/>
      <c r="BNT54" s="66"/>
      <c r="BNU54" s="66"/>
      <c r="BNV54" s="66"/>
      <c r="BNW54" s="66"/>
      <c r="BNX54" s="66"/>
      <c r="BNY54" s="66"/>
      <c r="BNZ54" s="66"/>
      <c r="BOA54" s="66"/>
      <c r="BOB54" s="66"/>
      <c r="BOC54" s="66"/>
      <c r="BOD54" s="66"/>
      <c r="BOE54" s="66"/>
      <c r="BOF54" s="66"/>
      <c r="BOG54" s="66"/>
      <c r="BOH54" s="66"/>
      <c r="BOI54" s="66"/>
      <c r="BOJ54" s="66"/>
      <c r="BOK54" s="66"/>
      <c r="BOL54" s="66"/>
      <c r="BOM54" s="66"/>
      <c r="BON54" s="66"/>
      <c r="BOO54" s="66"/>
      <c r="BOP54" s="66"/>
      <c r="BOQ54" s="66"/>
      <c r="BOR54" s="66"/>
      <c r="BOS54" s="66"/>
      <c r="BOT54" s="66"/>
      <c r="BOU54" s="66"/>
      <c r="BOV54" s="66"/>
      <c r="BOW54" s="66"/>
      <c r="BOX54" s="66"/>
      <c r="BOY54" s="66"/>
      <c r="BOZ54" s="66"/>
      <c r="BPA54" s="66"/>
      <c r="BPB54" s="66"/>
      <c r="BPC54" s="66"/>
      <c r="BPD54" s="66"/>
      <c r="BPE54" s="66"/>
      <c r="BPF54" s="66"/>
      <c r="BPG54" s="66"/>
      <c r="BPH54" s="66"/>
      <c r="BPI54" s="66"/>
      <c r="BPJ54" s="66"/>
      <c r="BPK54" s="66"/>
      <c r="BPL54" s="66"/>
      <c r="BPM54" s="66"/>
      <c r="BPN54" s="66"/>
      <c r="BPO54" s="66"/>
      <c r="BPP54" s="66"/>
      <c r="BPQ54" s="66"/>
      <c r="BPR54" s="66"/>
      <c r="BPS54" s="66"/>
      <c r="BPT54" s="66"/>
      <c r="BPU54" s="66"/>
      <c r="BPV54" s="66"/>
      <c r="BPW54" s="66"/>
      <c r="BPX54" s="66"/>
      <c r="BPY54" s="66"/>
      <c r="BPZ54" s="66"/>
      <c r="BQA54" s="66"/>
      <c r="BQB54" s="66"/>
      <c r="BQC54" s="66"/>
      <c r="BQD54" s="66"/>
      <c r="BQE54" s="66"/>
      <c r="BQF54" s="66"/>
      <c r="BQG54" s="66"/>
      <c r="BQH54" s="66"/>
      <c r="BQI54" s="66"/>
      <c r="BQJ54" s="66"/>
      <c r="BQK54" s="66"/>
      <c r="BQL54" s="66"/>
      <c r="BQM54" s="66"/>
      <c r="BQN54" s="66"/>
      <c r="BQO54" s="66"/>
      <c r="BQP54" s="66"/>
      <c r="BQQ54" s="66"/>
      <c r="BQR54" s="66"/>
      <c r="BQS54" s="66"/>
      <c r="BQT54" s="66"/>
      <c r="BQU54" s="66"/>
      <c r="BQV54" s="66"/>
      <c r="BQW54" s="66"/>
      <c r="BQX54" s="66"/>
      <c r="BQY54" s="66"/>
      <c r="BQZ54" s="66"/>
      <c r="BRA54" s="66"/>
      <c r="BRB54" s="66"/>
      <c r="BRC54" s="66"/>
      <c r="BRD54" s="66"/>
      <c r="BRE54" s="66"/>
      <c r="BRF54" s="66"/>
      <c r="BRG54" s="66"/>
      <c r="BRH54" s="66"/>
      <c r="BRI54" s="66"/>
      <c r="BRJ54" s="66"/>
      <c r="BRK54" s="66"/>
      <c r="BRL54" s="66"/>
      <c r="BRM54" s="66"/>
      <c r="BRN54" s="66"/>
      <c r="BRO54" s="66"/>
      <c r="BRP54" s="66"/>
      <c r="BRQ54" s="66"/>
      <c r="BRR54" s="66"/>
      <c r="BRS54" s="66"/>
      <c r="BRT54" s="66"/>
      <c r="BRU54" s="66"/>
      <c r="BRV54" s="66"/>
      <c r="BRW54" s="66"/>
      <c r="BRX54" s="66"/>
      <c r="BRY54" s="66"/>
      <c r="BRZ54" s="66"/>
      <c r="BSA54" s="66"/>
      <c r="BSB54" s="66"/>
      <c r="BSC54" s="66"/>
      <c r="BSD54" s="66"/>
      <c r="BSE54" s="66"/>
      <c r="BSF54" s="66"/>
      <c r="BSG54" s="66"/>
      <c r="BSH54" s="66"/>
      <c r="BSI54" s="66"/>
      <c r="BSJ54" s="66"/>
      <c r="BSK54" s="66"/>
      <c r="BSL54" s="66"/>
      <c r="BSM54" s="66"/>
      <c r="BSN54" s="66"/>
      <c r="BSO54" s="66"/>
      <c r="BSP54" s="66"/>
      <c r="BSQ54" s="66"/>
      <c r="BSR54" s="66"/>
      <c r="BSS54" s="66"/>
      <c r="BST54" s="66"/>
      <c r="BSU54" s="66"/>
      <c r="BSV54" s="66"/>
      <c r="BSW54" s="66"/>
      <c r="BSX54" s="66"/>
      <c r="BSY54" s="66"/>
      <c r="BSZ54" s="66"/>
      <c r="BTA54" s="66"/>
      <c r="BTB54" s="66"/>
      <c r="BTC54" s="66"/>
      <c r="BTD54" s="66"/>
      <c r="BTE54" s="66"/>
      <c r="BTF54" s="66"/>
      <c r="BTG54" s="66"/>
      <c r="BTH54" s="66"/>
      <c r="BTI54" s="66"/>
      <c r="BTJ54" s="66"/>
      <c r="BTK54" s="66"/>
      <c r="BTL54" s="66"/>
      <c r="BTM54" s="66"/>
      <c r="BTN54" s="66"/>
      <c r="BTO54" s="66"/>
      <c r="BTP54" s="66"/>
      <c r="BTQ54" s="66"/>
      <c r="BTR54" s="66"/>
      <c r="BTS54" s="66"/>
      <c r="BTT54" s="66"/>
      <c r="BTU54" s="66"/>
      <c r="BTV54" s="66"/>
      <c r="BTW54" s="66"/>
      <c r="BTX54" s="66"/>
      <c r="BTY54" s="66"/>
      <c r="BTZ54" s="66"/>
      <c r="BUA54" s="66"/>
      <c r="BUB54" s="66"/>
      <c r="BUC54" s="66"/>
      <c r="BUD54" s="66"/>
      <c r="BUE54" s="66"/>
      <c r="BUF54" s="66"/>
      <c r="BUG54" s="66"/>
      <c r="BUH54" s="66"/>
      <c r="BUI54" s="66"/>
      <c r="BUJ54" s="66"/>
      <c r="BUK54" s="66"/>
      <c r="BUL54" s="66"/>
      <c r="BUM54" s="66"/>
      <c r="BUN54" s="66"/>
      <c r="BUO54" s="66"/>
      <c r="BUP54" s="66"/>
      <c r="BUQ54" s="66"/>
      <c r="BUR54" s="66"/>
      <c r="BUS54" s="66"/>
      <c r="BUT54" s="66"/>
      <c r="BUU54" s="66"/>
      <c r="BUV54" s="66"/>
      <c r="BUW54" s="66"/>
      <c r="BUX54" s="66"/>
      <c r="BUY54" s="66"/>
      <c r="BUZ54" s="66"/>
      <c r="BVA54" s="66"/>
      <c r="BVB54" s="66"/>
      <c r="BVC54" s="66"/>
      <c r="BVD54" s="66"/>
      <c r="BVE54" s="66"/>
      <c r="BVF54" s="66"/>
      <c r="BVG54" s="66"/>
      <c r="BVH54" s="66"/>
      <c r="BVI54" s="66"/>
      <c r="BVJ54" s="66"/>
      <c r="BVK54" s="66"/>
      <c r="BVL54" s="66"/>
      <c r="BVM54" s="66"/>
      <c r="BVN54" s="66"/>
      <c r="BVO54" s="66"/>
      <c r="BVP54" s="66"/>
      <c r="BVQ54" s="66"/>
      <c r="BVR54" s="66"/>
      <c r="BVS54" s="66"/>
      <c r="BVT54" s="66"/>
      <c r="BVU54" s="66"/>
      <c r="BVV54" s="66"/>
      <c r="BVW54" s="66"/>
      <c r="BVX54" s="66"/>
      <c r="BVY54" s="66"/>
      <c r="BVZ54" s="66"/>
      <c r="BWA54" s="66"/>
      <c r="BWB54" s="66"/>
      <c r="BWC54" s="66"/>
      <c r="BWD54" s="66"/>
      <c r="BWE54" s="66"/>
      <c r="BWF54" s="66"/>
      <c r="BWG54" s="66"/>
      <c r="BWH54" s="66"/>
      <c r="BWI54" s="66"/>
      <c r="BWJ54" s="66"/>
      <c r="BWK54" s="66"/>
      <c r="BWL54" s="66"/>
      <c r="BWM54" s="66"/>
      <c r="BWN54" s="66"/>
      <c r="BWO54" s="66"/>
      <c r="BWP54" s="66"/>
      <c r="BWQ54" s="66"/>
      <c r="BWR54" s="66"/>
      <c r="BWS54" s="66"/>
      <c r="BWT54" s="66"/>
      <c r="BWU54" s="66"/>
      <c r="BWV54" s="66"/>
      <c r="BWW54" s="66"/>
      <c r="BWX54" s="66"/>
      <c r="BWY54" s="66"/>
      <c r="BWZ54" s="66"/>
      <c r="BXA54" s="66"/>
      <c r="BXB54" s="66"/>
      <c r="BXC54" s="66"/>
      <c r="BXD54" s="66"/>
      <c r="BXE54" s="66"/>
      <c r="BXF54" s="66"/>
      <c r="BXG54" s="66"/>
      <c r="BXH54" s="66"/>
      <c r="BXI54" s="66"/>
      <c r="BXJ54" s="66"/>
      <c r="BXK54" s="66"/>
      <c r="BXL54" s="66"/>
      <c r="BXM54" s="66"/>
      <c r="BXN54" s="66"/>
      <c r="BXO54" s="66"/>
      <c r="BXP54" s="66"/>
      <c r="BXQ54" s="66"/>
      <c r="BXR54" s="66"/>
      <c r="BXS54" s="66"/>
      <c r="BXT54" s="66"/>
      <c r="BXU54" s="66"/>
      <c r="BXV54" s="66"/>
      <c r="BXW54" s="66"/>
      <c r="BXX54" s="66"/>
      <c r="BXY54" s="66"/>
      <c r="BXZ54" s="66"/>
      <c r="BYA54" s="66"/>
      <c r="BYB54" s="66"/>
      <c r="BYC54" s="66"/>
      <c r="BYD54" s="66"/>
      <c r="BYE54" s="66"/>
      <c r="BYF54" s="66"/>
      <c r="BYG54" s="66"/>
      <c r="BYH54" s="66"/>
      <c r="BYI54" s="66"/>
      <c r="BYJ54" s="66"/>
      <c r="BYK54" s="66"/>
      <c r="BYL54" s="66"/>
      <c r="BYM54" s="66"/>
      <c r="BYN54" s="66"/>
      <c r="BYO54" s="66"/>
      <c r="BYP54" s="66"/>
      <c r="BYQ54" s="66"/>
      <c r="BYR54" s="66"/>
      <c r="BYS54" s="66"/>
      <c r="BYT54" s="66"/>
      <c r="BYU54" s="66"/>
      <c r="BYV54" s="66"/>
      <c r="BYW54" s="66"/>
      <c r="BYX54" s="66"/>
      <c r="BYY54" s="66"/>
      <c r="BYZ54" s="66"/>
      <c r="BZA54" s="66"/>
      <c r="BZB54" s="66"/>
      <c r="BZC54" s="66"/>
      <c r="BZD54" s="66"/>
      <c r="BZE54" s="66"/>
      <c r="BZF54" s="66"/>
      <c r="BZG54" s="66"/>
      <c r="BZH54" s="66"/>
      <c r="BZI54" s="66"/>
      <c r="BZJ54" s="66"/>
      <c r="BZK54" s="66"/>
      <c r="BZL54" s="66"/>
      <c r="BZM54" s="66"/>
      <c r="BZN54" s="66"/>
      <c r="BZO54" s="66"/>
      <c r="BZP54" s="66"/>
      <c r="BZQ54" s="66"/>
      <c r="BZR54" s="66"/>
      <c r="BZS54" s="66"/>
      <c r="BZT54" s="66"/>
      <c r="BZU54" s="66"/>
      <c r="BZV54" s="66"/>
      <c r="BZW54" s="66"/>
      <c r="BZX54" s="66"/>
      <c r="BZY54" s="66"/>
      <c r="BZZ54" s="66"/>
      <c r="CAA54" s="66"/>
      <c r="CAB54" s="66"/>
      <c r="CAC54" s="66"/>
      <c r="CAD54" s="66"/>
      <c r="CAE54" s="66"/>
      <c r="CAF54" s="66"/>
      <c r="CAG54" s="66"/>
      <c r="CAH54" s="66"/>
      <c r="CAI54" s="66"/>
      <c r="CAJ54" s="66"/>
      <c r="CAK54" s="66"/>
      <c r="CAL54" s="66"/>
      <c r="CAM54" s="66"/>
      <c r="CAN54" s="66"/>
      <c r="CAO54" s="66"/>
      <c r="CAP54" s="66"/>
      <c r="CAQ54" s="66"/>
      <c r="CAR54" s="66"/>
      <c r="CAS54" s="66"/>
      <c r="CAT54" s="66"/>
      <c r="CAU54" s="66"/>
      <c r="CAV54" s="66"/>
      <c r="CAW54" s="66"/>
      <c r="CAX54" s="66"/>
      <c r="CAY54" s="66"/>
      <c r="CAZ54" s="66"/>
      <c r="CBA54" s="66"/>
      <c r="CBB54" s="66"/>
      <c r="CBC54" s="66"/>
      <c r="CBD54" s="66"/>
      <c r="CBE54" s="66"/>
      <c r="CBF54" s="66"/>
      <c r="CBG54" s="66"/>
      <c r="CBH54" s="66"/>
      <c r="CBI54" s="66"/>
      <c r="CBJ54" s="66"/>
      <c r="CBK54" s="66"/>
      <c r="CBL54" s="66"/>
      <c r="CBM54" s="66"/>
      <c r="CBN54" s="66"/>
      <c r="CBO54" s="66"/>
      <c r="CBP54" s="66"/>
      <c r="CBQ54" s="66"/>
      <c r="CBR54" s="66"/>
      <c r="CBS54" s="66"/>
      <c r="CBT54" s="66"/>
      <c r="CBU54" s="66"/>
      <c r="CBV54" s="66"/>
      <c r="CBW54" s="66"/>
      <c r="CBX54" s="66"/>
      <c r="CBY54" s="66"/>
      <c r="CBZ54" s="66"/>
      <c r="CCA54" s="66"/>
      <c r="CCB54" s="66"/>
      <c r="CCC54" s="66"/>
      <c r="CCD54" s="66"/>
      <c r="CCE54" s="66"/>
      <c r="CCF54" s="66"/>
      <c r="CCG54" s="66"/>
      <c r="CCH54" s="66"/>
      <c r="CCI54" s="66"/>
      <c r="CCJ54" s="66"/>
      <c r="CCK54" s="66"/>
      <c r="CCL54" s="66"/>
      <c r="CCM54" s="66"/>
      <c r="CCN54" s="66"/>
      <c r="CCO54" s="66"/>
      <c r="CCP54" s="66"/>
      <c r="CCQ54" s="66"/>
      <c r="CCR54" s="66"/>
      <c r="CCS54" s="66"/>
      <c r="CCT54" s="66"/>
      <c r="CCU54" s="66"/>
      <c r="CCV54" s="66"/>
      <c r="CCW54" s="66"/>
      <c r="CCX54" s="66"/>
      <c r="CCY54" s="66"/>
      <c r="CCZ54" s="66"/>
      <c r="CDA54" s="66"/>
      <c r="CDB54" s="66"/>
      <c r="CDC54" s="66"/>
      <c r="CDD54" s="66"/>
      <c r="CDE54" s="66"/>
      <c r="CDF54" s="66"/>
      <c r="CDG54" s="66"/>
      <c r="CDH54" s="66"/>
      <c r="CDI54" s="66"/>
      <c r="CDJ54" s="66"/>
      <c r="CDK54" s="66"/>
      <c r="CDL54" s="66"/>
      <c r="CDM54" s="66"/>
      <c r="CDN54" s="66"/>
      <c r="CDO54" s="66"/>
      <c r="CDP54" s="66"/>
      <c r="CDQ54" s="66"/>
      <c r="CDR54" s="66"/>
      <c r="CDS54" s="66"/>
      <c r="CDT54" s="66"/>
      <c r="CDU54" s="66"/>
      <c r="CDV54" s="66"/>
      <c r="CDW54" s="66"/>
      <c r="CDX54" s="66"/>
      <c r="CDY54" s="66"/>
      <c r="CDZ54" s="66"/>
      <c r="CEA54" s="66"/>
      <c r="CEB54" s="66"/>
      <c r="CEC54" s="66"/>
      <c r="CED54" s="66"/>
      <c r="CEE54" s="66"/>
      <c r="CEF54" s="66"/>
      <c r="CEG54" s="66"/>
      <c r="CEH54" s="66"/>
      <c r="CEI54" s="66"/>
      <c r="CEJ54" s="66"/>
      <c r="CEK54" s="66"/>
      <c r="CEL54" s="66"/>
      <c r="CEM54" s="66"/>
      <c r="CEN54" s="66"/>
      <c r="CEO54" s="66"/>
      <c r="CEP54" s="66"/>
      <c r="CEQ54" s="66"/>
      <c r="CER54" s="66"/>
      <c r="CES54" s="66"/>
      <c r="CET54" s="66"/>
      <c r="CEU54" s="66"/>
      <c r="CEV54" s="66"/>
      <c r="CEW54" s="66"/>
      <c r="CEX54" s="66"/>
      <c r="CEY54" s="66"/>
      <c r="CEZ54" s="66"/>
      <c r="CFA54" s="66"/>
      <c r="CFB54" s="66"/>
      <c r="CFC54" s="66"/>
      <c r="CFD54" s="66"/>
      <c r="CFE54" s="66"/>
      <c r="CFF54" s="66"/>
      <c r="CFG54" s="66"/>
      <c r="CFH54" s="66"/>
      <c r="CFI54" s="66"/>
      <c r="CFJ54" s="66"/>
      <c r="CFK54" s="66"/>
      <c r="CFL54" s="66"/>
      <c r="CFM54" s="66"/>
      <c r="CFN54" s="66"/>
      <c r="CFO54" s="66"/>
      <c r="CFP54" s="66"/>
      <c r="CFQ54" s="66"/>
      <c r="CFR54" s="66"/>
      <c r="CFS54" s="66"/>
      <c r="CFT54" s="66"/>
      <c r="CFU54" s="66"/>
      <c r="CFV54" s="66"/>
      <c r="CFW54" s="66"/>
      <c r="CFX54" s="66"/>
      <c r="CFY54" s="66"/>
      <c r="CFZ54" s="66"/>
      <c r="CGA54" s="66"/>
      <c r="CGB54" s="66"/>
      <c r="CGC54" s="66"/>
      <c r="CGD54" s="66"/>
      <c r="CGE54" s="66"/>
      <c r="CGF54" s="66"/>
      <c r="CGG54" s="66"/>
      <c r="CGH54" s="66"/>
      <c r="CGI54" s="66"/>
      <c r="CGJ54" s="66"/>
      <c r="CGK54" s="66"/>
      <c r="CGL54" s="66"/>
      <c r="CGM54" s="66"/>
      <c r="CGN54" s="66"/>
      <c r="CGO54" s="66"/>
      <c r="CGP54" s="66"/>
      <c r="CGQ54" s="66"/>
      <c r="CGR54" s="66"/>
      <c r="CGS54" s="66"/>
      <c r="CGT54" s="66"/>
      <c r="CGU54" s="66"/>
      <c r="CGV54" s="66"/>
      <c r="CGW54" s="66"/>
      <c r="CGX54" s="66"/>
      <c r="CGY54" s="66"/>
      <c r="CGZ54" s="66"/>
      <c r="CHA54" s="66"/>
      <c r="CHB54" s="66"/>
      <c r="CHC54" s="66"/>
      <c r="CHD54" s="66"/>
      <c r="CHE54" s="66"/>
      <c r="CHF54" s="66"/>
      <c r="CHG54" s="66"/>
      <c r="CHH54" s="66"/>
      <c r="CHI54" s="66"/>
      <c r="CHJ54" s="66"/>
      <c r="CHK54" s="66"/>
      <c r="CHL54" s="66"/>
      <c r="CHM54" s="66"/>
      <c r="CHN54" s="66"/>
      <c r="CHO54" s="66"/>
      <c r="CHP54" s="66"/>
      <c r="CHQ54" s="66"/>
      <c r="CHR54" s="66"/>
      <c r="CHS54" s="66"/>
      <c r="CHT54" s="66"/>
      <c r="CHU54" s="66"/>
      <c r="CHV54" s="66"/>
      <c r="CHW54" s="66"/>
      <c r="CHX54" s="66"/>
      <c r="CHY54" s="66"/>
      <c r="CHZ54" s="66"/>
      <c r="CIA54" s="66"/>
      <c r="CIB54" s="66"/>
      <c r="CIC54" s="66"/>
      <c r="CID54" s="66"/>
      <c r="CIE54" s="66"/>
      <c r="CIF54" s="66"/>
      <c r="CIG54" s="66"/>
      <c r="CIH54" s="66"/>
      <c r="CII54" s="66"/>
      <c r="CIJ54" s="66"/>
      <c r="CIK54" s="66"/>
      <c r="CIL54" s="66"/>
      <c r="CIM54" s="66"/>
      <c r="CIN54" s="66"/>
      <c r="CIO54" s="66"/>
      <c r="CIP54" s="66"/>
      <c r="CIQ54" s="66"/>
      <c r="CIR54" s="66"/>
      <c r="CIS54" s="66"/>
      <c r="CIT54" s="66"/>
      <c r="CIU54" s="66"/>
      <c r="CIV54" s="66"/>
      <c r="CIW54" s="66"/>
      <c r="CIX54" s="66"/>
      <c r="CIY54" s="66"/>
      <c r="CIZ54" s="66"/>
      <c r="CJA54" s="66"/>
      <c r="CJB54" s="66"/>
      <c r="CJC54" s="66"/>
      <c r="CJD54" s="66"/>
      <c r="CJE54" s="66"/>
      <c r="CJF54" s="66"/>
      <c r="CJG54" s="66"/>
      <c r="CJH54" s="66"/>
      <c r="CJI54" s="66"/>
      <c r="CJJ54" s="66"/>
      <c r="CJK54" s="66"/>
      <c r="CJL54" s="66"/>
      <c r="CJM54" s="66"/>
      <c r="CJN54" s="66"/>
      <c r="CJO54" s="66"/>
      <c r="CJP54" s="66"/>
      <c r="CJQ54" s="66"/>
      <c r="CJR54" s="66"/>
      <c r="CJS54" s="66"/>
      <c r="CJT54" s="66"/>
      <c r="CJU54" s="66"/>
      <c r="CJV54" s="66"/>
      <c r="CJW54" s="66"/>
      <c r="CJX54" s="66"/>
      <c r="CJY54" s="66"/>
      <c r="CJZ54" s="66"/>
      <c r="CKA54" s="66"/>
      <c r="CKB54" s="66"/>
      <c r="CKC54" s="66"/>
      <c r="CKD54" s="66"/>
      <c r="CKE54" s="66"/>
      <c r="CKF54" s="66"/>
      <c r="CKG54" s="66"/>
      <c r="CKH54" s="66"/>
      <c r="CKI54" s="66"/>
      <c r="CKJ54" s="66"/>
      <c r="CKK54" s="66"/>
      <c r="CKL54" s="66"/>
      <c r="CKM54" s="66"/>
      <c r="CKN54" s="66"/>
      <c r="CKO54" s="66"/>
      <c r="CKP54" s="66"/>
      <c r="CKQ54" s="66"/>
      <c r="CKR54" s="66"/>
      <c r="CKS54" s="66"/>
      <c r="CKT54" s="66"/>
      <c r="CKU54" s="66"/>
      <c r="CKV54" s="66"/>
      <c r="CKW54" s="66"/>
      <c r="CKX54" s="66"/>
      <c r="CKY54" s="66"/>
      <c r="CKZ54" s="66"/>
      <c r="CLA54" s="66"/>
      <c r="CLB54" s="66"/>
      <c r="CLC54" s="66"/>
      <c r="CLD54" s="66"/>
      <c r="CLE54" s="66"/>
      <c r="CLF54" s="66"/>
      <c r="CLG54" s="66"/>
      <c r="CLH54" s="66"/>
      <c r="CLI54" s="66"/>
      <c r="CLJ54" s="66"/>
      <c r="CLK54" s="66"/>
      <c r="CLL54" s="66"/>
      <c r="CLM54" s="66"/>
      <c r="CLN54" s="66"/>
      <c r="CLO54" s="66"/>
      <c r="CLP54" s="66"/>
      <c r="CLQ54" s="66"/>
      <c r="CLR54" s="66"/>
      <c r="CLS54" s="66"/>
      <c r="CLT54" s="66"/>
      <c r="CLU54" s="66"/>
      <c r="CLV54" s="66"/>
      <c r="CLW54" s="66"/>
      <c r="CLX54" s="66"/>
      <c r="CLY54" s="66"/>
      <c r="CLZ54" s="66"/>
      <c r="CMA54" s="66"/>
      <c r="CMB54" s="66"/>
      <c r="CMC54" s="66"/>
      <c r="CMD54" s="66"/>
      <c r="CME54" s="66"/>
      <c r="CMF54" s="66"/>
      <c r="CMG54" s="66"/>
      <c r="CMH54" s="66"/>
      <c r="CMI54" s="66"/>
      <c r="CMJ54" s="66"/>
      <c r="CMK54" s="66"/>
      <c r="CML54" s="66"/>
      <c r="CMM54" s="66"/>
      <c r="CMN54" s="66"/>
      <c r="CMO54" s="66"/>
      <c r="CMP54" s="66"/>
      <c r="CMQ54" s="66"/>
      <c r="CMR54" s="66"/>
      <c r="CMS54" s="66"/>
      <c r="CMT54" s="66"/>
      <c r="CMU54" s="66"/>
      <c r="CMV54" s="66"/>
      <c r="CMW54" s="66"/>
      <c r="CMX54" s="66"/>
      <c r="CMY54" s="66"/>
      <c r="CMZ54" s="66"/>
      <c r="CNA54" s="66"/>
      <c r="CNB54" s="66"/>
      <c r="CNC54" s="66"/>
      <c r="CND54" s="66"/>
      <c r="CNE54" s="66"/>
      <c r="CNF54" s="66"/>
      <c r="CNG54" s="66"/>
      <c r="CNH54" s="66"/>
      <c r="CNI54" s="66"/>
      <c r="CNJ54" s="66"/>
      <c r="CNK54" s="66"/>
      <c r="CNL54" s="66"/>
      <c r="CNM54" s="66"/>
      <c r="CNN54" s="66"/>
      <c r="CNO54" s="66"/>
      <c r="CNP54" s="66"/>
      <c r="CNQ54" s="66"/>
      <c r="CNR54" s="66"/>
      <c r="CNS54" s="66"/>
      <c r="CNT54" s="66"/>
      <c r="CNU54" s="66"/>
      <c r="CNV54" s="66"/>
      <c r="CNW54" s="66"/>
      <c r="CNX54" s="66"/>
      <c r="CNY54" s="66"/>
      <c r="CNZ54" s="66"/>
      <c r="COA54" s="66"/>
      <c r="COB54" s="66"/>
      <c r="COC54" s="66"/>
      <c r="COD54" s="66"/>
      <c r="COE54" s="66"/>
      <c r="COF54" s="66"/>
      <c r="COG54" s="66"/>
      <c r="COH54" s="66"/>
      <c r="COI54" s="66"/>
      <c r="COJ54" s="66"/>
      <c r="COK54" s="66"/>
      <c r="COL54" s="66"/>
      <c r="COM54" s="66"/>
      <c r="CON54" s="66"/>
      <c r="COO54" s="66"/>
      <c r="COP54" s="66"/>
      <c r="COQ54" s="66"/>
      <c r="COR54" s="66"/>
      <c r="COS54" s="66"/>
      <c r="COT54" s="66"/>
      <c r="COU54" s="66"/>
      <c r="COV54" s="66"/>
      <c r="COW54" s="66"/>
      <c r="COX54" s="66"/>
      <c r="COY54" s="66"/>
      <c r="COZ54" s="66"/>
      <c r="CPA54" s="66"/>
      <c r="CPB54" s="66"/>
      <c r="CPC54" s="66"/>
      <c r="CPD54" s="66"/>
      <c r="CPE54" s="66"/>
      <c r="CPF54" s="66"/>
      <c r="CPG54" s="66"/>
      <c r="CPH54" s="66"/>
      <c r="CPI54" s="66"/>
      <c r="CPJ54" s="66"/>
      <c r="CPK54" s="66"/>
      <c r="CPL54" s="66"/>
      <c r="CPM54" s="66"/>
      <c r="CPN54" s="66"/>
      <c r="CPO54" s="66"/>
      <c r="CPP54" s="66"/>
      <c r="CPQ54" s="66"/>
      <c r="CPR54" s="66"/>
      <c r="CPS54" s="66"/>
      <c r="CPT54" s="66"/>
      <c r="CPU54" s="66"/>
      <c r="CPV54" s="66"/>
      <c r="CPW54" s="66"/>
      <c r="CPX54" s="66"/>
      <c r="CPY54" s="66"/>
      <c r="CPZ54" s="66"/>
      <c r="CQA54" s="66"/>
      <c r="CQB54" s="66"/>
      <c r="CQC54" s="66"/>
      <c r="CQD54" s="66"/>
      <c r="CQE54" s="66"/>
      <c r="CQF54" s="66"/>
      <c r="CQG54" s="66"/>
      <c r="CQH54" s="66"/>
      <c r="CQI54" s="66"/>
      <c r="CQJ54" s="66"/>
      <c r="CQK54" s="66"/>
      <c r="CQL54" s="66"/>
      <c r="CQM54" s="66"/>
      <c r="CQN54" s="66"/>
      <c r="CQO54" s="66"/>
      <c r="CQP54" s="66"/>
      <c r="CQQ54" s="66"/>
      <c r="CQR54" s="66"/>
      <c r="CQS54" s="66"/>
      <c r="CQT54" s="66"/>
      <c r="CQU54" s="66"/>
      <c r="CQV54" s="66"/>
      <c r="CQW54" s="66"/>
      <c r="CQX54" s="66"/>
      <c r="CQY54" s="66"/>
      <c r="CQZ54" s="66"/>
      <c r="CRA54" s="66"/>
      <c r="CRB54" s="66"/>
      <c r="CRC54" s="66"/>
      <c r="CRD54" s="66"/>
      <c r="CRE54" s="66"/>
      <c r="CRF54" s="66"/>
      <c r="CRG54" s="66"/>
      <c r="CRH54" s="66"/>
      <c r="CRI54" s="66"/>
      <c r="CRJ54" s="66"/>
      <c r="CRK54" s="66"/>
      <c r="CRL54" s="66"/>
      <c r="CRM54" s="66"/>
      <c r="CRN54" s="66"/>
      <c r="CRO54" s="66"/>
      <c r="CRP54" s="66"/>
      <c r="CRQ54" s="66"/>
      <c r="CRR54" s="66"/>
      <c r="CRS54" s="66"/>
      <c r="CRT54" s="66"/>
      <c r="CRU54" s="66"/>
      <c r="CRV54" s="66"/>
      <c r="CRW54" s="66"/>
      <c r="CRX54" s="66"/>
      <c r="CRY54" s="66"/>
      <c r="CRZ54" s="66"/>
      <c r="CSA54" s="66"/>
      <c r="CSB54" s="66"/>
      <c r="CSC54" s="66"/>
      <c r="CSD54" s="66"/>
      <c r="CSE54" s="66"/>
      <c r="CSF54" s="66"/>
      <c r="CSG54" s="66"/>
      <c r="CSH54" s="66"/>
      <c r="CSI54" s="66"/>
      <c r="CSJ54" s="66"/>
      <c r="CSK54" s="66"/>
      <c r="CSL54" s="66"/>
      <c r="CSM54" s="66"/>
      <c r="CSN54" s="66"/>
      <c r="CSO54" s="66"/>
      <c r="CSP54" s="66"/>
      <c r="CSQ54" s="66"/>
      <c r="CSR54" s="66"/>
      <c r="CSS54" s="66"/>
      <c r="CST54" s="66"/>
      <c r="CSU54" s="66"/>
      <c r="CSV54" s="66"/>
      <c r="CSW54" s="66"/>
      <c r="CSX54" s="66"/>
      <c r="CSY54" s="66"/>
      <c r="CSZ54" s="66"/>
      <c r="CTA54" s="66"/>
      <c r="CTB54" s="66"/>
      <c r="CTC54" s="66"/>
      <c r="CTD54" s="66"/>
      <c r="CTE54" s="66"/>
      <c r="CTF54" s="66"/>
      <c r="CTG54" s="66"/>
      <c r="CTH54" s="66"/>
      <c r="CTI54" s="66"/>
      <c r="CTJ54" s="66"/>
      <c r="CTK54" s="66"/>
      <c r="CTL54" s="66"/>
      <c r="CTM54" s="66"/>
      <c r="CTN54" s="66"/>
      <c r="CTO54" s="66"/>
      <c r="CTP54" s="66"/>
      <c r="CTQ54" s="66"/>
      <c r="CTR54" s="66"/>
      <c r="CTS54" s="66"/>
      <c r="CTT54" s="66"/>
      <c r="CTU54" s="66"/>
      <c r="CTV54" s="66"/>
      <c r="CTW54" s="66"/>
      <c r="CTX54" s="66"/>
      <c r="CTY54" s="66"/>
      <c r="CTZ54" s="66"/>
      <c r="CUA54" s="66"/>
      <c r="CUB54" s="66"/>
      <c r="CUC54" s="66"/>
      <c r="CUD54" s="66"/>
      <c r="CUE54" s="66"/>
      <c r="CUF54" s="66"/>
      <c r="CUG54" s="66"/>
      <c r="CUH54" s="66"/>
      <c r="CUI54" s="66"/>
      <c r="CUJ54" s="66"/>
      <c r="CUK54" s="66"/>
      <c r="CUL54" s="66"/>
      <c r="CUM54" s="66"/>
      <c r="CUN54" s="66"/>
      <c r="CUO54" s="66"/>
      <c r="CUP54" s="66"/>
      <c r="CUQ54" s="66"/>
      <c r="CUR54" s="66"/>
      <c r="CUS54" s="66"/>
      <c r="CUT54" s="66"/>
      <c r="CUU54" s="66"/>
      <c r="CUV54" s="66"/>
      <c r="CUW54" s="66"/>
      <c r="CUX54" s="66"/>
      <c r="CUY54" s="66"/>
      <c r="CUZ54" s="66"/>
      <c r="CVA54" s="66"/>
      <c r="CVB54" s="66"/>
      <c r="CVC54" s="66"/>
      <c r="CVD54" s="66"/>
      <c r="CVE54" s="66"/>
      <c r="CVF54" s="66"/>
      <c r="CVG54" s="66"/>
      <c r="CVH54" s="66"/>
      <c r="CVI54" s="66"/>
      <c r="CVJ54" s="66"/>
      <c r="CVK54" s="66"/>
      <c r="CVL54" s="66"/>
      <c r="CVM54" s="66"/>
      <c r="CVN54" s="66"/>
      <c r="CVO54" s="66"/>
      <c r="CVP54" s="66"/>
      <c r="CVQ54" s="66"/>
      <c r="CVR54" s="66"/>
      <c r="CVS54" s="66"/>
      <c r="CVT54" s="66"/>
      <c r="CVU54" s="66"/>
      <c r="CVV54" s="66"/>
      <c r="CVW54" s="66"/>
      <c r="CVX54" s="66"/>
      <c r="CVY54" s="66"/>
      <c r="CVZ54" s="66"/>
      <c r="CWA54" s="66"/>
      <c r="CWB54" s="66"/>
      <c r="CWC54" s="66"/>
      <c r="CWD54" s="66"/>
      <c r="CWE54" s="66"/>
      <c r="CWF54" s="66"/>
      <c r="CWG54" s="66"/>
      <c r="CWH54" s="66"/>
      <c r="CWI54" s="66"/>
      <c r="CWJ54" s="66"/>
      <c r="CWK54" s="66"/>
      <c r="CWL54" s="66"/>
      <c r="CWM54" s="66"/>
      <c r="CWN54" s="66"/>
      <c r="CWO54" s="66"/>
      <c r="CWP54" s="66"/>
      <c r="CWQ54" s="66"/>
      <c r="CWR54" s="66"/>
      <c r="CWS54" s="66"/>
      <c r="CWT54" s="66"/>
      <c r="CWU54" s="66"/>
      <c r="CWV54" s="66"/>
      <c r="CWW54" s="66"/>
      <c r="CWX54" s="66"/>
      <c r="CWY54" s="66"/>
      <c r="CWZ54" s="66"/>
      <c r="CXA54" s="66"/>
      <c r="CXB54" s="66"/>
      <c r="CXC54" s="66"/>
      <c r="CXD54" s="66"/>
      <c r="CXE54" s="66"/>
      <c r="CXF54" s="66"/>
      <c r="CXG54" s="66"/>
      <c r="CXH54" s="66"/>
      <c r="CXI54" s="66"/>
      <c r="CXJ54" s="66"/>
      <c r="CXK54" s="66"/>
      <c r="CXL54" s="66"/>
      <c r="CXM54" s="66"/>
      <c r="CXN54" s="66"/>
      <c r="CXO54" s="66"/>
      <c r="CXP54" s="66"/>
      <c r="CXQ54" s="66"/>
      <c r="CXR54" s="66"/>
      <c r="CXS54" s="66"/>
      <c r="CXT54" s="66"/>
      <c r="CXU54" s="66"/>
      <c r="CXV54" s="66"/>
      <c r="CXW54" s="66"/>
      <c r="CXX54" s="66"/>
      <c r="CXY54" s="66"/>
      <c r="CXZ54" s="66"/>
      <c r="CYA54" s="66"/>
      <c r="CYB54" s="66"/>
      <c r="CYC54" s="66"/>
      <c r="CYD54" s="66"/>
      <c r="CYE54" s="66"/>
      <c r="CYF54" s="66"/>
      <c r="CYG54" s="66"/>
      <c r="CYH54" s="66"/>
      <c r="CYI54" s="66"/>
      <c r="CYJ54" s="66"/>
      <c r="CYK54" s="66"/>
      <c r="CYL54" s="66"/>
      <c r="CYM54" s="66"/>
      <c r="CYN54" s="66"/>
      <c r="CYO54" s="66"/>
      <c r="CYP54" s="66"/>
      <c r="CYQ54" s="66"/>
      <c r="CYR54" s="66"/>
      <c r="CYS54" s="66"/>
      <c r="CYT54" s="66"/>
      <c r="CYU54" s="66"/>
      <c r="CYV54" s="66"/>
      <c r="CYW54" s="66"/>
      <c r="CYX54" s="66"/>
      <c r="CYY54" s="66"/>
      <c r="CYZ54" s="66"/>
      <c r="CZA54" s="66"/>
      <c r="CZB54" s="66"/>
      <c r="CZC54" s="66"/>
      <c r="CZD54" s="66"/>
      <c r="CZE54" s="66"/>
      <c r="CZF54" s="66"/>
      <c r="CZG54" s="66"/>
      <c r="CZH54" s="66"/>
      <c r="CZI54" s="66"/>
      <c r="CZJ54" s="66"/>
      <c r="CZK54" s="66"/>
      <c r="CZL54" s="66"/>
      <c r="CZM54" s="66"/>
      <c r="CZN54" s="66"/>
      <c r="CZO54" s="66"/>
      <c r="CZP54" s="66"/>
      <c r="CZQ54" s="66"/>
      <c r="CZR54" s="66"/>
      <c r="CZS54" s="66"/>
      <c r="CZT54" s="66"/>
      <c r="CZU54" s="66"/>
      <c r="CZV54" s="66"/>
      <c r="CZW54" s="66"/>
      <c r="CZX54" s="66"/>
      <c r="CZY54" s="66"/>
      <c r="CZZ54" s="66"/>
      <c r="DAA54" s="66"/>
      <c r="DAB54" s="66"/>
      <c r="DAC54" s="66"/>
      <c r="DAD54" s="66"/>
      <c r="DAE54" s="66"/>
      <c r="DAF54" s="66"/>
      <c r="DAG54" s="66"/>
      <c r="DAH54" s="66"/>
      <c r="DAI54" s="66"/>
      <c r="DAJ54" s="66"/>
      <c r="DAK54" s="66"/>
      <c r="DAL54" s="66"/>
      <c r="DAM54" s="66"/>
      <c r="DAN54" s="66"/>
      <c r="DAO54" s="66"/>
      <c r="DAP54" s="66"/>
      <c r="DAQ54" s="66"/>
      <c r="DAR54" s="66"/>
      <c r="DAS54" s="66"/>
      <c r="DAT54" s="66"/>
      <c r="DAU54" s="66"/>
      <c r="DAV54" s="66"/>
      <c r="DAW54" s="66"/>
      <c r="DAX54" s="66"/>
      <c r="DAY54" s="66"/>
      <c r="DAZ54" s="66"/>
      <c r="DBA54" s="66"/>
      <c r="DBB54" s="66"/>
      <c r="DBC54" s="66"/>
      <c r="DBD54" s="66"/>
      <c r="DBE54" s="66"/>
      <c r="DBF54" s="66"/>
      <c r="DBG54" s="66"/>
      <c r="DBH54" s="66"/>
      <c r="DBI54" s="66"/>
      <c r="DBJ54" s="66"/>
      <c r="DBK54" s="66"/>
      <c r="DBL54" s="66"/>
      <c r="DBM54" s="66"/>
      <c r="DBN54" s="66"/>
      <c r="DBO54" s="66"/>
      <c r="DBP54" s="66"/>
      <c r="DBQ54" s="66"/>
      <c r="DBR54" s="66"/>
      <c r="DBS54" s="66"/>
      <c r="DBT54" s="66"/>
      <c r="DBU54" s="66"/>
      <c r="DBV54" s="66"/>
      <c r="DBW54" s="66"/>
      <c r="DBX54" s="66"/>
      <c r="DBY54" s="66"/>
      <c r="DBZ54" s="66"/>
      <c r="DCA54" s="66"/>
      <c r="DCB54" s="66"/>
      <c r="DCC54" s="66"/>
      <c r="DCD54" s="66"/>
      <c r="DCE54" s="66"/>
      <c r="DCF54" s="66"/>
      <c r="DCG54" s="66"/>
      <c r="DCH54" s="66"/>
      <c r="DCI54" s="66"/>
      <c r="DCJ54" s="66"/>
      <c r="DCK54" s="66"/>
      <c r="DCL54" s="66"/>
      <c r="DCM54" s="66"/>
      <c r="DCN54" s="66"/>
      <c r="DCO54" s="66"/>
      <c r="DCP54" s="66"/>
      <c r="DCQ54" s="66"/>
      <c r="DCR54" s="66"/>
      <c r="DCS54" s="66"/>
      <c r="DCT54" s="66"/>
      <c r="DCU54" s="66"/>
      <c r="DCV54" s="66"/>
      <c r="DCW54" s="66"/>
      <c r="DCX54" s="66"/>
      <c r="DCY54" s="66"/>
      <c r="DCZ54" s="66"/>
      <c r="DDA54" s="66"/>
      <c r="DDB54" s="66"/>
      <c r="DDC54" s="66"/>
      <c r="DDD54" s="66"/>
      <c r="DDE54" s="66"/>
      <c r="DDF54" s="66"/>
      <c r="DDG54" s="66"/>
      <c r="DDH54" s="66"/>
      <c r="DDI54" s="66"/>
      <c r="DDJ54" s="66"/>
      <c r="DDK54" s="66"/>
      <c r="DDL54" s="66"/>
      <c r="DDM54" s="66"/>
      <c r="DDN54" s="66"/>
      <c r="DDO54" s="66"/>
      <c r="DDP54" s="66"/>
      <c r="DDQ54" s="66"/>
      <c r="DDR54" s="66"/>
      <c r="DDS54" s="66"/>
      <c r="DDT54" s="66"/>
      <c r="DDU54" s="66"/>
      <c r="DDV54" s="66"/>
      <c r="DDW54" s="66"/>
      <c r="DDX54" s="66"/>
      <c r="DDY54" s="66"/>
      <c r="DDZ54" s="66"/>
      <c r="DEA54" s="66"/>
      <c r="DEB54" s="66"/>
      <c r="DEC54" s="66"/>
      <c r="DED54" s="66"/>
      <c r="DEE54" s="66"/>
      <c r="DEF54" s="66"/>
      <c r="DEG54" s="66"/>
      <c r="DEH54" s="66"/>
      <c r="DEI54" s="66"/>
      <c r="DEJ54" s="66"/>
      <c r="DEK54" s="66"/>
      <c r="DEL54" s="66"/>
      <c r="DEM54" s="66"/>
      <c r="DEN54" s="66"/>
      <c r="DEO54" s="66"/>
      <c r="DEP54" s="66"/>
      <c r="DEQ54" s="66"/>
      <c r="DER54" s="66"/>
      <c r="DES54" s="66"/>
      <c r="DET54" s="66"/>
      <c r="DEU54" s="66"/>
      <c r="DEV54" s="66"/>
      <c r="DEW54" s="66"/>
      <c r="DEX54" s="66"/>
      <c r="DEY54" s="66"/>
      <c r="DEZ54" s="66"/>
      <c r="DFA54" s="66"/>
      <c r="DFB54" s="66"/>
      <c r="DFC54" s="66"/>
      <c r="DFD54" s="66"/>
      <c r="DFE54" s="66"/>
      <c r="DFF54" s="66"/>
      <c r="DFG54" s="66"/>
      <c r="DFH54" s="66"/>
      <c r="DFI54" s="66"/>
      <c r="DFJ54" s="66"/>
      <c r="DFK54" s="66"/>
      <c r="DFL54" s="66"/>
      <c r="DFM54" s="66"/>
      <c r="DFN54" s="66"/>
      <c r="DFO54" s="66"/>
      <c r="DFP54" s="66"/>
      <c r="DFQ54" s="66"/>
      <c r="DFR54" s="66"/>
      <c r="DFS54" s="66"/>
      <c r="DFT54" s="66"/>
      <c r="DFU54" s="66"/>
      <c r="DFV54" s="66"/>
      <c r="DFW54" s="66"/>
      <c r="DFX54" s="66"/>
      <c r="DFY54" s="66"/>
      <c r="DFZ54" s="66"/>
      <c r="DGA54" s="66"/>
      <c r="DGB54" s="66"/>
      <c r="DGC54" s="66"/>
      <c r="DGD54" s="66"/>
      <c r="DGE54" s="66"/>
      <c r="DGF54" s="66"/>
      <c r="DGG54" s="66"/>
      <c r="DGH54" s="66"/>
      <c r="DGI54" s="66"/>
      <c r="DGJ54" s="66"/>
      <c r="DGK54" s="66"/>
      <c r="DGL54" s="66"/>
      <c r="DGM54" s="66"/>
      <c r="DGN54" s="66"/>
      <c r="DGO54" s="66"/>
      <c r="DGP54" s="66"/>
      <c r="DGQ54" s="66"/>
      <c r="DGR54" s="66"/>
      <c r="DGS54" s="66"/>
      <c r="DGT54" s="66"/>
      <c r="DGU54" s="66"/>
      <c r="DGV54" s="66"/>
      <c r="DGW54" s="66"/>
      <c r="DGX54" s="66"/>
      <c r="DGY54" s="66"/>
      <c r="DGZ54" s="66"/>
      <c r="DHA54" s="66"/>
      <c r="DHB54" s="66"/>
      <c r="DHC54" s="66"/>
      <c r="DHD54" s="66"/>
      <c r="DHE54" s="66"/>
      <c r="DHF54" s="66"/>
      <c r="DHG54" s="66"/>
      <c r="DHH54" s="66"/>
      <c r="DHI54" s="66"/>
      <c r="DHJ54" s="66"/>
      <c r="DHK54" s="66"/>
      <c r="DHL54" s="66"/>
      <c r="DHM54" s="66"/>
      <c r="DHN54" s="66"/>
      <c r="DHO54" s="66"/>
      <c r="DHP54" s="66"/>
      <c r="DHQ54" s="66"/>
      <c r="DHR54" s="66"/>
      <c r="DHS54" s="66"/>
      <c r="DHT54" s="66"/>
      <c r="DHU54" s="66"/>
      <c r="DHV54" s="66"/>
      <c r="DHW54" s="66"/>
      <c r="DHX54" s="66"/>
      <c r="DHY54" s="66"/>
      <c r="DHZ54" s="66"/>
      <c r="DIA54" s="66"/>
      <c r="DIB54" s="66"/>
      <c r="DIC54" s="66"/>
      <c r="DID54" s="66"/>
      <c r="DIE54" s="66"/>
      <c r="DIF54" s="66"/>
      <c r="DIG54" s="66"/>
      <c r="DIH54" s="66"/>
      <c r="DII54" s="66"/>
      <c r="DIJ54" s="66"/>
      <c r="DIK54" s="66"/>
      <c r="DIL54" s="66"/>
      <c r="DIM54" s="66"/>
      <c r="DIN54" s="66"/>
      <c r="DIO54" s="66"/>
      <c r="DIP54" s="66"/>
      <c r="DIQ54" s="66"/>
      <c r="DIR54" s="66"/>
      <c r="DIS54" s="66"/>
      <c r="DIT54" s="66"/>
      <c r="DIU54" s="66"/>
      <c r="DIV54" s="66"/>
      <c r="DIW54" s="66"/>
      <c r="DIX54" s="66"/>
      <c r="DIY54" s="66"/>
      <c r="DIZ54" s="66"/>
      <c r="DJA54" s="66"/>
      <c r="DJB54" s="66"/>
      <c r="DJC54" s="66"/>
      <c r="DJD54" s="66"/>
      <c r="DJE54" s="66"/>
      <c r="DJF54" s="66"/>
      <c r="DJG54" s="66"/>
      <c r="DJH54" s="66"/>
      <c r="DJI54" s="66"/>
      <c r="DJJ54" s="66"/>
      <c r="DJK54" s="66"/>
      <c r="DJL54" s="66"/>
      <c r="DJM54" s="66"/>
      <c r="DJN54" s="66"/>
      <c r="DJO54" s="66"/>
      <c r="DJP54" s="66"/>
      <c r="DJQ54" s="66"/>
      <c r="DJR54" s="66"/>
      <c r="DJS54" s="66"/>
      <c r="DJT54" s="66"/>
      <c r="DJU54" s="66"/>
      <c r="DJV54" s="66"/>
      <c r="DJW54" s="66"/>
      <c r="DJX54" s="66"/>
      <c r="DJY54" s="66"/>
      <c r="DJZ54" s="66"/>
      <c r="DKA54" s="66"/>
      <c r="DKB54" s="66"/>
      <c r="DKC54" s="66"/>
      <c r="DKD54" s="66"/>
      <c r="DKE54" s="66"/>
      <c r="DKF54" s="66"/>
      <c r="DKG54" s="66"/>
      <c r="DKH54" s="66"/>
      <c r="DKI54" s="66"/>
      <c r="DKJ54" s="66"/>
      <c r="DKK54" s="66"/>
      <c r="DKL54" s="66"/>
      <c r="DKM54" s="66"/>
      <c r="DKN54" s="66"/>
      <c r="DKO54" s="66"/>
      <c r="DKP54" s="66"/>
      <c r="DKQ54" s="66"/>
      <c r="DKR54" s="66"/>
      <c r="DKS54" s="66"/>
      <c r="DKT54" s="66"/>
      <c r="DKU54" s="66"/>
      <c r="DKV54" s="66"/>
      <c r="DKW54" s="66"/>
      <c r="DKX54" s="66"/>
      <c r="DKY54" s="66"/>
      <c r="DKZ54" s="66"/>
      <c r="DLA54" s="66"/>
      <c r="DLB54" s="66"/>
      <c r="DLC54" s="66"/>
      <c r="DLD54" s="66"/>
      <c r="DLE54" s="66"/>
      <c r="DLF54" s="66"/>
      <c r="DLG54" s="66"/>
      <c r="DLH54" s="66"/>
      <c r="DLI54" s="66"/>
      <c r="DLJ54" s="66"/>
      <c r="DLK54" s="66"/>
      <c r="DLL54" s="66"/>
      <c r="DLM54" s="66"/>
      <c r="DLN54" s="66"/>
      <c r="DLO54" s="66"/>
      <c r="DLP54" s="66"/>
      <c r="DLQ54" s="66"/>
      <c r="DLR54" s="66"/>
      <c r="DLS54" s="66"/>
      <c r="DLT54" s="66"/>
      <c r="DLU54" s="66"/>
      <c r="DLV54" s="66"/>
      <c r="DLW54" s="66"/>
      <c r="DLX54" s="66"/>
      <c r="DLY54" s="66"/>
      <c r="DLZ54" s="66"/>
      <c r="DMA54" s="66"/>
      <c r="DMB54" s="66"/>
      <c r="DMC54" s="66"/>
      <c r="DMD54" s="66"/>
      <c r="DME54" s="66"/>
      <c r="DMF54" s="66"/>
      <c r="DMG54" s="66"/>
      <c r="DMH54" s="66"/>
      <c r="DMI54" s="66"/>
      <c r="DMJ54" s="66"/>
      <c r="DMK54" s="66"/>
      <c r="DML54" s="66"/>
      <c r="DMM54" s="66"/>
      <c r="DMN54" s="66"/>
      <c r="DMO54" s="66"/>
      <c r="DMP54" s="66"/>
      <c r="DMQ54" s="66"/>
      <c r="DMR54" s="66"/>
      <c r="DMS54" s="66"/>
      <c r="DMT54" s="66"/>
      <c r="DMU54" s="66"/>
      <c r="DMV54" s="66"/>
      <c r="DMW54" s="66"/>
      <c r="DMX54" s="66"/>
      <c r="DMY54" s="66"/>
      <c r="DMZ54" s="66"/>
      <c r="DNA54" s="66"/>
      <c r="DNB54" s="66"/>
      <c r="DNC54" s="66"/>
      <c r="DND54" s="66"/>
      <c r="DNE54" s="66"/>
      <c r="DNF54" s="66"/>
      <c r="DNG54" s="66"/>
      <c r="DNH54" s="66"/>
      <c r="DNI54" s="66"/>
      <c r="DNJ54" s="66"/>
      <c r="DNK54" s="66"/>
      <c r="DNL54" s="66"/>
      <c r="DNM54" s="66"/>
      <c r="DNN54" s="66"/>
      <c r="DNO54" s="66"/>
      <c r="DNP54" s="66"/>
      <c r="DNQ54" s="66"/>
      <c r="DNR54" s="66"/>
      <c r="DNS54" s="66"/>
      <c r="DNT54" s="66"/>
      <c r="DNU54" s="66"/>
      <c r="DNV54" s="66"/>
      <c r="DNW54" s="66"/>
      <c r="DNX54" s="66"/>
      <c r="DNY54" s="66"/>
      <c r="DNZ54" s="66"/>
      <c r="DOA54" s="66"/>
      <c r="DOB54" s="66"/>
      <c r="DOC54" s="66"/>
      <c r="DOD54" s="66"/>
      <c r="DOE54" s="66"/>
      <c r="DOF54" s="66"/>
      <c r="DOG54" s="66"/>
      <c r="DOH54" s="66"/>
      <c r="DOI54" s="66"/>
      <c r="DOJ54" s="66"/>
      <c r="DOK54" s="66"/>
      <c r="DOL54" s="66"/>
      <c r="DOM54" s="66"/>
      <c r="DON54" s="66"/>
      <c r="DOO54" s="66"/>
      <c r="DOP54" s="66"/>
      <c r="DOQ54" s="66"/>
      <c r="DOR54" s="66"/>
      <c r="DOS54" s="66"/>
      <c r="DOT54" s="66"/>
      <c r="DOU54" s="66"/>
      <c r="DOV54" s="66"/>
      <c r="DOW54" s="66"/>
      <c r="DOX54" s="66"/>
      <c r="DOY54" s="66"/>
      <c r="DOZ54" s="66"/>
      <c r="DPA54" s="66"/>
      <c r="DPB54" s="66"/>
      <c r="DPC54" s="66"/>
      <c r="DPD54" s="66"/>
      <c r="DPE54" s="66"/>
      <c r="DPF54" s="66"/>
      <c r="DPG54" s="66"/>
      <c r="DPH54" s="66"/>
      <c r="DPI54" s="66"/>
      <c r="DPJ54" s="66"/>
      <c r="DPK54" s="66"/>
      <c r="DPL54" s="66"/>
      <c r="DPM54" s="66"/>
      <c r="DPN54" s="66"/>
      <c r="DPO54" s="66"/>
      <c r="DPP54" s="66"/>
      <c r="DPQ54" s="66"/>
      <c r="DPR54" s="66"/>
      <c r="DPS54" s="66"/>
      <c r="DPT54" s="66"/>
      <c r="DPU54" s="66"/>
      <c r="DPV54" s="66"/>
      <c r="DPW54" s="66"/>
      <c r="DPX54" s="66"/>
      <c r="DPY54" s="66"/>
      <c r="DPZ54" s="66"/>
      <c r="DQA54" s="66"/>
      <c r="DQB54" s="66"/>
      <c r="DQC54" s="66"/>
      <c r="DQD54" s="66"/>
      <c r="DQE54" s="66"/>
      <c r="DQF54" s="66"/>
      <c r="DQG54" s="66"/>
      <c r="DQH54" s="66"/>
      <c r="DQI54" s="66"/>
      <c r="DQJ54" s="66"/>
      <c r="DQK54" s="66"/>
      <c r="DQL54" s="66"/>
      <c r="DQM54" s="66"/>
      <c r="DQN54" s="66"/>
      <c r="DQO54" s="66"/>
      <c r="DQP54" s="66"/>
      <c r="DQQ54" s="66"/>
      <c r="DQR54" s="66"/>
      <c r="DQS54" s="66"/>
      <c r="DQT54" s="66"/>
      <c r="DQU54" s="66"/>
      <c r="DQV54" s="66"/>
      <c r="DQW54" s="66"/>
      <c r="DQX54" s="66"/>
      <c r="DQY54" s="66"/>
      <c r="DQZ54" s="66"/>
      <c r="DRA54" s="66"/>
      <c r="DRB54" s="66"/>
      <c r="DRC54" s="66"/>
      <c r="DRD54" s="66"/>
      <c r="DRE54" s="66"/>
      <c r="DRF54" s="66"/>
      <c r="DRG54" s="66"/>
      <c r="DRH54" s="66"/>
      <c r="DRI54" s="66"/>
      <c r="DRJ54" s="66"/>
      <c r="DRK54" s="66"/>
      <c r="DRL54" s="66"/>
      <c r="DRM54" s="66"/>
      <c r="DRN54" s="66"/>
      <c r="DRO54" s="66"/>
      <c r="DRP54" s="66"/>
      <c r="DRQ54" s="66"/>
      <c r="DRR54" s="66"/>
      <c r="DRS54" s="66"/>
      <c r="DRT54" s="66"/>
      <c r="DRU54" s="66"/>
      <c r="DRV54" s="66"/>
      <c r="DRW54" s="66"/>
      <c r="DRX54" s="66"/>
      <c r="DRY54" s="66"/>
      <c r="DRZ54" s="66"/>
      <c r="DSA54" s="66"/>
      <c r="DSB54" s="66"/>
      <c r="DSC54" s="66"/>
      <c r="DSD54" s="66"/>
      <c r="DSE54" s="66"/>
      <c r="DSF54" s="66"/>
      <c r="DSG54" s="66"/>
      <c r="DSH54" s="66"/>
      <c r="DSI54" s="66"/>
      <c r="DSJ54" s="66"/>
      <c r="DSK54" s="66"/>
      <c r="DSL54" s="66"/>
      <c r="DSM54" s="66"/>
      <c r="DSN54" s="66"/>
      <c r="DSO54" s="66"/>
      <c r="DSP54" s="66"/>
      <c r="DSQ54" s="66"/>
      <c r="DSR54" s="66"/>
      <c r="DSS54" s="66"/>
      <c r="DST54" s="66"/>
      <c r="DSU54" s="66"/>
      <c r="DSV54" s="66"/>
      <c r="DSW54" s="66"/>
      <c r="DSX54" s="66"/>
      <c r="DSY54" s="66"/>
      <c r="DSZ54" s="66"/>
      <c r="DTA54" s="66"/>
      <c r="DTB54" s="66"/>
      <c r="DTC54" s="66"/>
      <c r="DTD54" s="66"/>
      <c r="DTE54" s="66"/>
      <c r="DTF54" s="66"/>
      <c r="DTG54" s="66"/>
      <c r="DTH54" s="66"/>
      <c r="DTI54" s="66"/>
      <c r="DTJ54" s="66"/>
      <c r="DTK54" s="66"/>
      <c r="DTL54" s="66"/>
      <c r="DTM54" s="66"/>
      <c r="DTN54" s="66"/>
      <c r="DTO54" s="66"/>
      <c r="DTP54" s="66"/>
      <c r="DTQ54" s="66"/>
      <c r="DTR54" s="66"/>
      <c r="DTS54" s="66"/>
      <c r="DTT54" s="66"/>
      <c r="DTU54" s="66"/>
      <c r="DTV54" s="66"/>
      <c r="DTW54" s="66"/>
      <c r="DTX54" s="66"/>
      <c r="DTY54" s="66"/>
      <c r="DTZ54" s="66"/>
      <c r="DUA54" s="66"/>
      <c r="DUB54" s="66"/>
      <c r="DUC54" s="66"/>
      <c r="DUD54" s="66"/>
      <c r="DUE54" s="66"/>
      <c r="DUF54" s="66"/>
      <c r="DUG54" s="66"/>
      <c r="DUH54" s="66"/>
      <c r="DUI54" s="66"/>
      <c r="DUJ54" s="66"/>
      <c r="DUK54" s="66"/>
      <c r="DUL54" s="66"/>
      <c r="DUM54" s="66"/>
      <c r="DUN54" s="66"/>
      <c r="DUO54" s="66"/>
      <c r="DUP54" s="66"/>
      <c r="DUQ54" s="66"/>
      <c r="DUR54" s="66"/>
      <c r="DUS54" s="66"/>
      <c r="DUT54" s="66"/>
      <c r="DUU54" s="66"/>
      <c r="DUV54" s="66"/>
      <c r="DUW54" s="66"/>
      <c r="DUX54" s="66"/>
      <c r="DUY54" s="66"/>
      <c r="DUZ54" s="66"/>
      <c r="DVA54" s="66"/>
      <c r="DVB54" s="66"/>
      <c r="DVC54" s="66"/>
      <c r="DVD54" s="66"/>
      <c r="DVE54" s="66"/>
      <c r="DVF54" s="66"/>
      <c r="DVG54" s="66"/>
      <c r="DVH54" s="66"/>
      <c r="DVI54" s="66"/>
      <c r="DVJ54" s="66"/>
      <c r="DVK54" s="66"/>
      <c r="DVL54" s="66"/>
      <c r="DVM54" s="66"/>
      <c r="DVN54" s="66"/>
      <c r="DVO54" s="66"/>
      <c r="DVP54" s="66"/>
      <c r="DVQ54" s="66"/>
      <c r="DVR54" s="66"/>
      <c r="DVS54" s="66"/>
      <c r="DVT54" s="66"/>
      <c r="DVU54" s="66"/>
      <c r="DVV54" s="66"/>
      <c r="DVW54" s="66"/>
      <c r="DVX54" s="66"/>
      <c r="DVY54" s="66"/>
      <c r="DVZ54" s="66"/>
      <c r="DWA54" s="66"/>
      <c r="DWB54" s="66"/>
      <c r="DWC54" s="66"/>
      <c r="DWD54" s="66"/>
      <c r="DWE54" s="66"/>
      <c r="DWF54" s="66"/>
      <c r="DWG54" s="66"/>
      <c r="DWH54" s="66"/>
      <c r="DWI54" s="66"/>
      <c r="DWJ54" s="66"/>
      <c r="DWK54" s="66"/>
      <c r="DWL54" s="66"/>
      <c r="DWM54" s="66"/>
      <c r="DWN54" s="66"/>
      <c r="DWO54" s="66"/>
      <c r="DWP54" s="66"/>
      <c r="DWQ54" s="66"/>
      <c r="DWR54" s="66"/>
      <c r="DWS54" s="66"/>
      <c r="DWT54" s="66"/>
      <c r="DWU54" s="66"/>
      <c r="DWV54" s="66"/>
      <c r="DWW54" s="66"/>
      <c r="DWX54" s="66"/>
      <c r="DWY54" s="66"/>
      <c r="DWZ54" s="66"/>
      <c r="DXA54" s="66"/>
      <c r="DXB54" s="66"/>
      <c r="DXC54" s="66"/>
      <c r="DXD54" s="66"/>
      <c r="DXE54" s="66"/>
      <c r="DXF54" s="66"/>
      <c r="DXG54" s="66"/>
      <c r="DXH54" s="66"/>
      <c r="DXI54" s="66"/>
      <c r="DXJ54" s="66"/>
      <c r="DXK54" s="66"/>
      <c r="DXL54" s="66"/>
      <c r="DXM54" s="66"/>
      <c r="DXN54" s="66"/>
      <c r="DXO54" s="66"/>
      <c r="DXP54" s="66"/>
      <c r="DXQ54" s="66"/>
      <c r="DXR54" s="66"/>
      <c r="DXS54" s="66"/>
      <c r="DXT54" s="66"/>
      <c r="DXU54" s="66"/>
      <c r="DXV54" s="66"/>
      <c r="DXW54" s="66"/>
      <c r="DXX54" s="66"/>
      <c r="DXY54" s="66"/>
      <c r="DXZ54" s="66"/>
      <c r="DYA54" s="66"/>
      <c r="DYB54" s="66"/>
      <c r="DYC54" s="66"/>
      <c r="DYD54" s="66"/>
      <c r="DYE54" s="66"/>
      <c r="DYF54" s="66"/>
      <c r="DYG54" s="66"/>
      <c r="DYH54" s="66"/>
      <c r="DYI54" s="66"/>
      <c r="DYJ54" s="66"/>
      <c r="DYK54" s="66"/>
      <c r="DYL54" s="66"/>
      <c r="DYM54" s="66"/>
      <c r="DYN54" s="66"/>
      <c r="DYO54" s="66"/>
      <c r="DYP54" s="66"/>
      <c r="DYQ54" s="66"/>
      <c r="DYR54" s="66"/>
      <c r="DYS54" s="66"/>
      <c r="DYT54" s="66"/>
      <c r="DYU54" s="66"/>
      <c r="DYV54" s="66"/>
      <c r="DYW54" s="66"/>
      <c r="DYX54" s="66"/>
      <c r="DYY54" s="66"/>
      <c r="DYZ54" s="66"/>
      <c r="DZA54" s="66"/>
      <c r="DZB54" s="66"/>
      <c r="DZC54" s="66"/>
      <c r="DZD54" s="66"/>
      <c r="DZE54" s="66"/>
      <c r="DZF54" s="66"/>
      <c r="DZG54" s="66"/>
      <c r="DZH54" s="66"/>
      <c r="DZI54" s="66"/>
      <c r="DZJ54" s="66"/>
      <c r="DZK54" s="66"/>
      <c r="DZL54" s="66"/>
      <c r="DZM54" s="66"/>
      <c r="DZN54" s="66"/>
      <c r="DZO54" s="66"/>
      <c r="DZP54" s="66"/>
      <c r="DZQ54" s="66"/>
      <c r="DZR54" s="66"/>
      <c r="DZS54" s="66"/>
      <c r="DZT54" s="66"/>
      <c r="DZU54" s="66"/>
      <c r="DZV54" s="66"/>
      <c r="DZW54" s="66"/>
      <c r="DZX54" s="66"/>
      <c r="DZY54" s="66"/>
      <c r="DZZ54" s="66"/>
      <c r="EAA54" s="66"/>
      <c r="EAB54" s="66"/>
      <c r="EAC54" s="66"/>
      <c r="EAD54" s="66"/>
      <c r="EAE54" s="66"/>
      <c r="EAF54" s="66"/>
      <c r="EAG54" s="66"/>
      <c r="EAH54" s="66"/>
      <c r="EAI54" s="66"/>
      <c r="EAJ54" s="66"/>
      <c r="EAK54" s="66"/>
      <c r="EAL54" s="66"/>
      <c r="EAM54" s="66"/>
      <c r="EAN54" s="66"/>
      <c r="EAO54" s="66"/>
      <c r="EAP54" s="66"/>
      <c r="EAQ54" s="66"/>
      <c r="EAR54" s="66"/>
      <c r="EAS54" s="66"/>
      <c r="EAT54" s="66"/>
      <c r="EAU54" s="66"/>
      <c r="EAV54" s="66"/>
      <c r="EAW54" s="66"/>
      <c r="EAX54" s="66"/>
      <c r="EAY54" s="66"/>
      <c r="EAZ54" s="66"/>
      <c r="EBA54" s="66"/>
      <c r="EBB54" s="66"/>
      <c r="EBC54" s="66"/>
      <c r="EBD54" s="66"/>
      <c r="EBE54" s="66"/>
      <c r="EBF54" s="66"/>
      <c r="EBG54" s="66"/>
      <c r="EBH54" s="66"/>
      <c r="EBI54" s="66"/>
      <c r="EBJ54" s="66"/>
      <c r="EBK54" s="66"/>
      <c r="EBL54" s="66"/>
      <c r="EBM54" s="66"/>
      <c r="EBN54" s="66"/>
      <c r="EBO54" s="66"/>
      <c r="EBP54" s="66"/>
      <c r="EBQ54" s="66"/>
      <c r="EBR54" s="66"/>
      <c r="EBS54" s="66"/>
      <c r="EBT54" s="66"/>
      <c r="EBU54" s="66"/>
      <c r="EBV54" s="66"/>
      <c r="EBW54" s="66"/>
      <c r="EBX54" s="66"/>
      <c r="EBY54" s="66"/>
      <c r="EBZ54" s="66"/>
      <c r="ECA54" s="66"/>
      <c r="ECB54" s="66"/>
      <c r="ECC54" s="66"/>
      <c r="ECD54" s="66"/>
      <c r="ECE54" s="66"/>
      <c r="ECF54" s="66"/>
      <c r="ECG54" s="66"/>
      <c r="ECH54" s="66"/>
      <c r="ECI54" s="66"/>
      <c r="ECJ54" s="66"/>
      <c r="ECK54" s="66"/>
      <c r="ECL54" s="66"/>
      <c r="ECM54" s="66"/>
      <c r="ECN54" s="66"/>
      <c r="ECO54" s="66"/>
      <c r="ECP54" s="66"/>
      <c r="ECQ54" s="66"/>
      <c r="ECR54" s="66"/>
      <c r="ECS54" s="66"/>
      <c r="ECT54" s="66"/>
      <c r="ECU54" s="66"/>
      <c r="ECV54" s="66"/>
      <c r="ECW54" s="66"/>
      <c r="ECX54" s="66"/>
      <c r="ECY54" s="66"/>
      <c r="ECZ54" s="66"/>
      <c r="EDA54" s="66"/>
      <c r="EDB54" s="66"/>
      <c r="EDC54" s="66"/>
      <c r="EDD54" s="66"/>
      <c r="EDE54" s="66"/>
      <c r="EDF54" s="66"/>
      <c r="EDG54" s="66"/>
      <c r="EDH54" s="66"/>
      <c r="EDI54" s="66"/>
      <c r="EDJ54" s="66"/>
      <c r="EDK54" s="66"/>
      <c r="EDL54" s="66"/>
      <c r="EDM54" s="66"/>
      <c r="EDN54" s="66"/>
      <c r="EDO54" s="66"/>
      <c r="EDP54" s="66"/>
      <c r="EDQ54" s="66"/>
      <c r="EDR54" s="66"/>
      <c r="EDS54" s="66"/>
      <c r="EDT54" s="66"/>
      <c r="EDU54" s="66"/>
      <c r="EDV54" s="66"/>
      <c r="EDW54" s="66"/>
      <c r="EDX54" s="66"/>
      <c r="EDY54" s="66"/>
      <c r="EDZ54" s="66"/>
      <c r="EEA54" s="66"/>
      <c r="EEB54" s="66"/>
      <c r="EEC54" s="66"/>
      <c r="EED54" s="66"/>
      <c r="EEE54" s="66"/>
      <c r="EEF54" s="66"/>
      <c r="EEG54" s="66"/>
      <c r="EEH54" s="66"/>
      <c r="EEI54" s="66"/>
      <c r="EEJ54" s="66"/>
      <c r="EEK54" s="66"/>
      <c r="EEL54" s="66"/>
      <c r="EEM54" s="66"/>
      <c r="EEN54" s="66"/>
      <c r="EEO54" s="66"/>
      <c r="EEP54" s="66"/>
      <c r="EEQ54" s="66"/>
      <c r="EER54" s="66"/>
      <c r="EES54" s="66"/>
      <c r="EET54" s="66"/>
      <c r="EEU54" s="66"/>
      <c r="EEV54" s="66"/>
      <c r="EEW54" s="66"/>
      <c r="EEX54" s="66"/>
      <c r="EEY54" s="66"/>
      <c r="EEZ54" s="66"/>
      <c r="EFA54" s="66"/>
      <c r="EFB54" s="66"/>
      <c r="EFC54" s="66"/>
      <c r="EFD54" s="66"/>
      <c r="EFE54" s="66"/>
      <c r="EFF54" s="66"/>
      <c r="EFG54" s="66"/>
      <c r="EFH54" s="66"/>
      <c r="EFI54" s="66"/>
      <c r="EFJ54" s="66"/>
      <c r="EFK54" s="66"/>
      <c r="EFL54" s="66"/>
      <c r="EFM54" s="66"/>
      <c r="EFN54" s="66"/>
      <c r="EFO54" s="66"/>
      <c r="EFP54" s="66"/>
      <c r="EFQ54" s="66"/>
      <c r="EFR54" s="66"/>
      <c r="EFS54" s="66"/>
      <c r="EFT54" s="66"/>
      <c r="EFU54" s="66"/>
      <c r="EFV54" s="66"/>
      <c r="EFW54" s="66"/>
      <c r="EFX54" s="66"/>
      <c r="EFY54" s="66"/>
      <c r="EFZ54" s="66"/>
      <c r="EGA54" s="66"/>
      <c r="EGB54" s="66"/>
      <c r="EGC54" s="66"/>
      <c r="EGD54" s="66"/>
      <c r="EGE54" s="66"/>
      <c r="EGF54" s="66"/>
      <c r="EGG54" s="66"/>
      <c r="EGH54" s="66"/>
      <c r="EGI54" s="66"/>
      <c r="EGJ54" s="66"/>
      <c r="EGK54" s="66"/>
      <c r="EGL54" s="66"/>
      <c r="EGM54" s="66"/>
      <c r="EGN54" s="66"/>
      <c r="EGO54" s="66"/>
      <c r="EGP54" s="66"/>
      <c r="EGQ54" s="66"/>
      <c r="EGR54" s="66"/>
      <c r="EGS54" s="66"/>
      <c r="EGT54" s="66"/>
      <c r="EGU54" s="66"/>
      <c r="EGV54" s="66"/>
      <c r="EGW54" s="66"/>
      <c r="EGX54" s="66"/>
      <c r="EGY54" s="66"/>
      <c r="EGZ54" s="66"/>
      <c r="EHA54" s="66"/>
      <c r="EHB54" s="66"/>
      <c r="EHC54" s="66"/>
      <c r="EHD54" s="66"/>
      <c r="EHE54" s="66"/>
      <c r="EHF54" s="66"/>
      <c r="EHG54" s="66"/>
      <c r="EHH54" s="66"/>
      <c r="EHI54" s="66"/>
      <c r="EHJ54" s="66"/>
      <c r="EHK54" s="66"/>
      <c r="EHL54" s="66"/>
      <c r="EHM54" s="66"/>
      <c r="EHN54" s="66"/>
      <c r="EHO54" s="66"/>
      <c r="EHP54" s="66"/>
      <c r="EHQ54" s="66"/>
      <c r="EHR54" s="66"/>
      <c r="EHS54" s="66"/>
      <c r="EHT54" s="66"/>
      <c r="EHU54" s="66"/>
      <c r="EHV54" s="66"/>
      <c r="EHW54" s="66"/>
      <c r="EHX54" s="66"/>
      <c r="EHY54" s="66"/>
      <c r="EHZ54" s="66"/>
      <c r="EIA54" s="66"/>
      <c r="EIB54" s="66"/>
      <c r="EIC54" s="66"/>
      <c r="EID54" s="66"/>
      <c r="EIE54" s="66"/>
      <c r="EIF54" s="66"/>
      <c r="EIG54" s="66"/>
      <c r="EIH54" s="66"/>
      <c r="EII54" s="66"/>
      <c r="EIJ54" s="66"/>
      <c r="EIK54" s="66"/>
      <c r="EIL54" s="66"/>
      <c r="EIM54" s="66"/>
      <c r="EIN54" s="66"/>
      <c r="EIO54" s="66"/>
      <c r="EIP54" s="66"/>
      <c r="EIQ54" s="66"/>
      <c r="EIR54" s="66"/>
      <c r="EIS54" s="66"/>
      <c r="EIT54" s="66"/>
      <c r="EIU54" s="66"/>
      <c r="EIV54" s="66"/>
      <c r="EIW54" s="66"/>
      <c r="EIX54" s="66"/>
      <c r="EIY54" s="66"/>
      <c r="EIZ54" s="66"/>
      <c r="EJA54" s="66"/>
      <c r="EJB54" s="66"/>
      <c r="EJC54" s="66"/>
      <c r="EJD54" s="66"/>
      <c r="EJE54" s="66"/>
      <c r="EJF54" s="66"/>
      <c r="EJG54" s="66"/>
      <c r="EJH54" s="66"/>
      <c r="EJI54" s="66"/>
      <c r="EJJ54" s="66"/>
      <c r="EJK54" s="66"/>
      <c r="EJL54" s="66"/>
      <c r="EJM54" s="66"/>
      <c r="EJN54" s="66"/>
      <c r="EJO54" s="66"/>
      <c r="EJP54" s="66"/>
      <c r="EJQ54" s="66"/>
      <c r="EJR54" s="66"/>
      <c r="EJS54" s="66"/>
      <c r="EJT54" s="66"/>
      <c r="EJU54" s="66"/>
      <c r="EJV54" s="66"/>
      <c r="EJW54" s="66"/>
      <c r="EJX54" s="66"/>
      <c r="EJY54" s="66"/>
      <c r="EJZ54" s="66"/>
      <c r="EKA54" s="66"/>
      <c r="EKB54" s="66"/>
      <c r="EKC54" s="66"/>
      <c r="EKD54" s="66"/>
      <c r="EKE54" s="66"/>
      <c r="EKF54" s="66"/>
      <c r="EKG54" s="66"/>
      <c r="EKH54" s="66"/>
      <c r="EKI54" s="66"/>
      <c r="EKJ54" s="66"/>
      <c r="EKK54" s="66"/>
      <c r="EKL54" s="66"/>
      <c r="EKM54" s="66"/>
      <c r="EKN54" s="66"/>
      <c r="EKO54" s="66"/>
      <c r="EKP54" s="66"/>
      <c r="EKQ54" s="66"/>
      <c r="EKR54" s="66"/>
      <c r="EKS54" s="66"/>
      <c r="EKT54" s="66"/>
      <c r="EKU54" s="66"/>
      <c r="EKV54" s="66"/>
      <c r="EKW54" s="66"/>
      <c r="EKX54" s="66"/>
      <c r="EKY54" s="66"/>
      <c r="EKZ54" s="66"/>
      <c r="ELA54" s="66"/>
      <c r="ELB54" s="66"/>
      <c r="ELC54" s="66"/>
      <c r="ELD54" s="66"/>
      <c r="ELE54" s="66"/>
      <c r="ELF54" s="66"/>
      <c r="ELG54" s="66"/>
      <c r="ELH54" s="66"/>
      <c r="ELI54" s="66"/>
      <c r="ELJ54" s="66"/>
      <c r="ELK54" s="66"/>
      <c r="ELL54" s="66"/>
      <c r="ELM54" s="66"/>
      <c r="ELN54" s="66"/>
      <c r="ELO54" s="66"/>
      <c r="ELP54" s="66"/>
      <c r="ELQ54" s="66"/>
      <c r="ELR54" s="66"/>
      <c r="ELS54" s="66"/>
      <c r="ELT54" s="66"/>
      <c r="ELU54" s="66"/>
      <c r="ELV54" s="66"/>
      <c r="ELW54" s="66"/>
      <c r="ELX54" s="66"/>
      <c r="ELY54" s="66"/>
      <c r="ELZ54" s="66"/>
      <c r="EMA54" s="66"/>
      <c r="EMB54" s="66"/>
      <c r="EMC54" s="66"/>
      <c r="EMD54" s="66"/>
      <c r="EME54" s="66"/>
      <c r="EMF54" s="66"/>
      <c r="EMG54" s="66"/>
      <c r="EMH54" s="66"/>
      <c r="EMI54" s="66"/>
      <c r="EMJ54" s="66"/>
      <c r="EMK54" s="66"/>
      <c r="EML54" s="66"/>
      <c r="EMM54" s="66"/>
      <c r="EMN54" s="66"/>
      <c r="EMO54" s="66"/>
      <c r="EMP54" s="66"/>
      <c r="EMQ54" s="66"/>
      <c r="EMR54" s="66"/>
      <c r="EMS54" s="66"/>
      <c r="EMT54" s="66"/>
      <c r="EMU54" s="66"/>
      <c r="EMV54" s="66"/>
      <c r="EMW54" s="66"/>
      <c r="EMX54" s="66"/>
      <c r="EMY54" s="66"/>
      <c r="EMZ54" s="66"/>
      <c r="ENA54" s="66"/>
      <c r="ENB54" s="66"/>
      <c r="ENC54" s="66"/>
      <c r="END54" s="66"/>
      <c r="ENE54" s="66"/>
      <c r="ENF54" s="66"/>
      <c r="ENG54" s="66"/>
      <c r="ENH54" s="66"/>
      <c r="ENI54" s="66"/>
      <c r="ENJ54" s="66"/>
      <c r="ENK54" s="66"/>
      <c r="ENL54" s="66"/>
      <c r="ENM54" s="66"/>
      <c r="ENN54" s="66"/>
      <c r="ENO54" s="66"/>
      <c r="ENP54" s="66"/>
      <c r="ENQ54" s="66"/>
      <c r="ENR54" s="66"/>
      <c r="ENS54" s="66"/>
      <c r="ENT54" s="66"/>
      <c r="ENU54" s="66"/>
      <c r="ENV54" s="66"/>
      <c r="ENW54" s="66"/>
      <c r="ENX54" s="66"/>
      <c r="ENY54" s="66"/>
      <c r="ENZ54" s="66"/>
      <c r="EOA54" s="66"/>
      <c r="EOB54" s="66"/>
      <c r="EOC54" s="66"/>
      <c r="EOD54" s="66"/>
      <c r="EOE54" s="66"/>
      <c r="EOF54" s="66"/>
      <c r="EOG54" s="66"/>
      <c r="EOH54" s="66"/>
      <c r="EOI54" s="66"/>
      <c r="EOJ54" s="66"/>
      <c r="EOK54" s="66"/>
      <c r="EOL54" s="66"/>
      <c r="EOM54" s="66"/>
      <c r="EON54" s="66"/>
      <c r="EOO54" s="66"/>
      <c r="EOP54" s="66"/>
      <c r="EOQ54" s="66"/>
      <c r="EOR54" s="66"/>
      <c r="EOS54" s="66"/>
      <c r="EOT54" s="66"/>
      <c r="EOU54" s="66"/>
      <c r="EOV54" s="66"/>
      <c r="EOW54" s="66"/>
      <c r="EOX54" s="66"/>
      <c r="EOY54" s="66"/>
      <c r="EOZ54" s="66"/>
      <c r="EPA54" s="66"/>
      <c r="EPB54" s="66"/>
      <c r="EPC54" s="66"/>
      <c r="EPD54" s="66"/>
      <c r="EPE54" s="66"/>
      <c r="EPF54" s="66"/>
      <c r="EPG54" s="66"/>
      <c r="EPH54" s="66"/>
      <c r="EPI54" s="66"/>
      <c r="EPJ54" s="66"/>
      <c r="EPK54" s="66"/>
      <c r="EPL54" s="66"/>
      <c r="EPM54" s="66"/>
      <c r="EPN54" s="66"/>
      <c r="EPO54" s="66"/>
      <c r="EPP54" s="66"/>
      <c r="EPQ54" s="66"/>
      <c r="EPR54" s="66"/>
      <c r="EPS54" s="66"/>
      <c r="EPT54" s="66"/>
      <c r="EPU54" s="66"/>
      <c r="EPV54" s="66"/>
      <c r="EPW54" s="66"/>
      <c r="EPX54" s="66"/>
      <c r="EPY54" s="66"/>
      <c r="EPZ54" s="66"/>
      <c r="EQA54" s="66"/>
      <c r="EQB54" s="66"/>
      <c r="EQC54" s="66"/>
      <c r="EQD54" s="66"/>
      <c r="EQE54" s="66"/>
      <c r="EQF54" s="66"/>
      <c r="EQG54" s="66"/>
      <c r="EQH54" s="66"/>
      <c r="EQI54" s="66"/>
      <c r="EQJ54" s="66"/>
      <c r="EQK54" s="66"/>
      <c r="EQL54" s="66"/>
      <c r="EQM54" s="66"/>
      <c r="EQN54" s="66"/>
      <c r="EQO54" s="66"/>
      <c r="EQP54" s="66"/>
      <c r="EQQ54" s="66"/>
      <c r="EQR54" s="66"/>
      <c r="EQS54" s="66"/>
      <c r="EQT54" s="66"/>
      <c r="EQU54" s="66"/>
      <c r="EQV54" s="66"/>
      <c r="EQW54" s="66"/>
      <c r="EQX54" s="66"/>
      <c r="EQY54" s="66"/>
      <c r="EQZ54" s="66"/>
      <c r="ERA54" s="66"/>
      <c r="ERB54" s="66"/>
      <c r="ERC54" s="66"/>
      <c r="ERD54" s="66"/>
      <c r="ERE54" s="66"/>
      <c r="ERF54" s="66"/>
      <c r="ERG54" s="66"/>
      <c r="ERH54" s="66"/>
      <c r="ERI54" s="66"/>
      <c r="ERJ54" s="66"/>
      <c r="ERK54" s="66"/>
      <c r="ERL54" s="66"/>
      <c r="ERM54" s="66"/>
      <c r="ERN54" s="66"/>
      <c r="ERO54" s="66"/>
      <c r="ERP54" s="66"/>
      <c r="ERQ54" s="66"/>
      <c r="ERR54" s="66"/>
      <c r="ERS54" s="66"/>
      <c r="ERT54" s="66"/>
      <c r="ERU54" s="66"/>
      <c r="ERV54" s="66"/>
      <c r="ERW54" s="66"/>
      <c r="ERX54" s="66"/>
      <c r="ERY54" s="66"/>
      <c r="ERZ54" s="66"/>
      <c r="ESA54" s="66"/>
      <c r="ESB54" s="66"/>
      <c r="ESC54" s="66"/>
      <c r="ESD54" s="66"/>
      <c r="ESE54" s="66"/>
      <c r="ESF54" s="66"/>
      <c r="ESG54" s="66"/>
      <c r="ESH54" s="66"/>
      <c r="ESI54" s="66"/>
      <c r="ESJ54" s="66"/>
      <c r="ESK54" s="66"/>
      <c r="ESL54" s="66"/>
      <c r="ESM54" s="66"/>
      <c r="ESN54" s="66"/>
      <c r="ESO54" s="66"/>
      <c r="ESP54" s="66"/>
      <c r="ESQ54" s="66"/>
      <c r="ESR54" s="66"/>
      <c r="ESS54" s="66"/>
      <c r="EST54" s="66"/>
      <c r="ESU54" s="66"/>
      <c r="ESV54" s="66"/>
      <c r="ESW54" s="66"/>
      <c r="ESX54" s="66"/>
      <c r="ESY54" s="66"/>
      <c r="ESZ54" s="66"/>
      <c r="ETA54" s="66"/>
      <c r="ETB54" s="66"/>
      <c r="ETC54" s="66"/>
      <c r="ETD54" s="66"/>
      <c r="ETE54" s="66"/>
      <c r="ETF54" s="66"/>
      <c r="ETG54" s="66"/>
      <c r="ETH54" s="66"/>
      <c r="ETI54" s="66"/>
      <c r="ETJ54" s="66"/>
      <c r="ETK54" s="66"/>
      <c r="ETL54" s="66"/>
      <c r="ETM54" s="66"/>
      <c r="ETN54" s="66"/>
      <c r="ETO54" s="66"/>
      <c r="ETP54" s="66"/>
      <c r="ETQ54" s="66"/>
      <c r="ETR54" s="66"/>
      <c r="ETS54" s="66"/>
      <c r="ETT54" s="66"/>
      <c r="ETU54" s="66"/>
      <c r="ETV54" s="66"/>
      <c r="ETW54" s="66"/>
      <c r="ETX54" s="66"/>
      <c r="ETY54" s="66"/>
      <c r="ETZ54" s="66"/>
      <c r="EUA54" s="66"/>
      <c r="EUB54" s="66"/>
      <c r="EUC54" s="66"/>
      <c r="EUD54" s="66"/>
      <c r="EUE54" s="66"/>
      <c r="EUF54" s="66"/>
      <c r="EUG54" s="66"/>
      <c r="EUH54" s="66"/>
      <c r="EUI54" s="66"/>
      <c r="EUJ54" s="66"/>
      <c r="EUK54" s="66"/>
      <c r="EUL54" s="66"/>
      <c r="EUM54" s="66"/>
      <c r="EUN54" s="66"/>
      <c r="EUO54" s="66"/>
      <c r="EUP54" s="66"/>
      <c r="EUQ54" s="66"/>
      <c r="EUR54" s="66"/>
      <c r="EUS54" s="66"/>
      <c r="EUT54" s="66"/>
      <c r="EUU54" s="66"/>
      <c r="EUV54" s="66"/>
      <c r="EUW54" s="66"/>
      <c r="EUX54" s="66"/>
      <c r="EUY54" s="66"/>
      <c r="EUZ54" s="66"/>
      <c r="EVA54" s="66"/>
      <c r="EVB54" s="66"/>
      <c r="EVC54" s="66"/>
      <c r="EVD54" s="66"/>
      <c r="EVE54" s="66"/>
      <c r="EVF54" s="66"/>
      <c r="EVG54" s="66"/>
      <c r="EVH54" s="66"/>
      <c r="EVI54" s="66"/>
      <c r="EVJ54" s="66"/>
      <c r="EVK54" s="66"/>
      <c r="EVL54" s="66"/>
      <c r="EVM54" s="66"/>
      <c r="EVN54" s="66"/>
      <c r="EVO54" s="66"/>
      <c r="EVP54" s="66"/>
      <c r="EVQ54" s="66"/>
      <c r="EVR54" s="66"/>
      <c r="EVS54" s="66"/>
      <c r="EVT54" s="66"/>
      <c r="EVU54" s="66"/>
      <c r="EVV54" s="66"/>
      <c r="EVW54" s="66"/>
      <c r="EVX54" s="66"/>
      <c r="EVY54" s="66"/>
      <c r="EVZ54" s="66"/>
      <c r="EWA54" s="66"/>
      <c r="EWB54" s="66"/>
      <c r="EWC54" s="66"/>
      <c r="EWD54" s="66"/>
      <c r="EWE54" s="66"/>
      <c r="EWF54" s="66"/>
      <c r="EWG54" s="66"/>
      <c r="EWH54" s="66"/>
      <c r="EWI54" s="66"/>
      <c r="EWJ54" s="66"/>
      <c r="EWK54" s="66"/>
      <c r="EWL54" s="66"/>
      <c r="EWM54" s="66"/>
      <c r="EWN54" s="66"/>
      <c r="EWO54" s="66"/>
      <c r="EWP54" s="66"/>
      <c r="EWQ54" s="66"/>
      <c r="EWR54" s="66"/>
      <c r="EWS54" s="66"/>
      <c r="EWT54" s="66"/>
      <c r="EWU54" s="66"/>
      <c r="EWV54" s="66"/>
      <c r="EWW54" s="66"/>
      <c r="EWX54" s="66"/>
      <c r="EWY54" s="66"/>
      <c r="EWZ54" s="66"/>
      <c r="EXA54" s="66"/>
      <c r="EXB54" s="66"/>
      <c r="EXC54" s="66"/>
      <c r="EXD54" s="66"/>
      <c r="EXE54" s="66"/>
      <c r="EXF54" s="66"/>
      <c r="EXG54" s="66"/>
      <c r="EXH54" s="66"/>
      <c r="EXI54" s="66"/>
      <c r="EXJ54" s="66"/>
      <c r="EXK54" s="66"/>
      <c r="EXL54" s="66"/>
      <c r="EXM54" s="66"/>
      <c r="EXN54" s="66"/>
      <c r="EXO54" s="66"/>
      <c r="EXP54" s="66"/>
      <c r="EXQ54" s="66"/>
      <c r="EXR54" s="66"/>
      <c r="EXS54" s="66"/>
      <c r="EXT54" s="66"/>
      <c r="EXU54" s="66"/>
      <c r="EXV54" s="66"/>
      <c r="EXW54" s="66"/>
      <c r="EXX54" s="66"/>
      <c r="EXY54" s="66"/>
      <c r="EXZ54" s="66"/>
      <c r="EYA54" s="66"/>
      <c r="EYB54" s="66"/>
      <c r="EYC54" s="66"/>
      <c r="EYD54" s="66"/>
      <c r="EYE54" s="66"/>
      <c r="EYF54" s="66"/>
      <c r="EYG54" s="66"/>
      <c r="EYH54" s="66"/>
      <c r="EYI54" s="66"/>
      <c r="EYJ54" s="66"/>
      <c r="EYK54" s="66"/>
      <c r="EYL54" s="66"/>
      <c r="EYM54" s="66"/>
      <c r="EYN54" s="66"/>
      <c r="EYO54" s="66"/>
      <c r="EYP54" s="66"/>
      <c r="EYQ54" s="66"/>
      <c r="EYR54" s="66"/>
      <c r="EYS54" s="66"/>
      <c r="EYT54" s="66"/>
      <c r="EYU54" s="66"/>
      <c r="EYV54" s="66"/>
      <c r="EYW54" s="66"/>
      <c r="EYX54" s="66"/>
      <c r="EYY54" s="66"/>
      <c r="EYZ54" s="66"/>
      <c r="EZA54" s="66"/>
      <c r="EZB54" s="66"/>
      <c r="EZC54" s="66"/>
      <c r="EZD54" s="66"/>
      <c r="EZE54" s="66"/>
      <c r="EZF54" s="66"/>
      <c r="EZG54" s="66"/>
      <c r="EZH54" s="66"/>
      <c r="EZI54" s="66"/>
      <c r="EZJ54" s="66"/>
      <c r="EZK54" s="66"/>
      <c r="EZL54" s="66"/>
      <c r="EZM54" s="66"/>
      <c r="EZN54" s="66"/>
      <c r="EZO54" s="66"/>
      <c r="EZP54" s="66"/>
      <c r="EZQ54" s="66"/>
      <c r="EZR54" s="66"/>
      <c r="EZS54" s="66"/>
      <c r="EZT54" s="66"/>
      <c r="EZU54" s="66"/>
      <c r="EZV54" s="66"/>
      <c r="EZW54" s="66"/>
      <c r="EZX54" s="66"/>
      <c r="EZY54" s="66"/>
      <c r="EZZ54" s="66"/>
      <c r="FAA54" s="66"/>
      <c r="FAB54" s="66"/>
      <c r="FAC54" s="66"/>
      <c r="FAD54" s="66"/>
      <c r="FAE54" s="66"/>
      <c r="FAF54" s="66"/>
      <c r="FAG54" s="66"/>
      <c r="FAH54" s="66"/>
      <c r="FAI54" s="66"/>
      <c r="FAJ54" s="66"/>
      <c r="FAK54" s="66"/>
      <c r="FAL54" s="66"/>
      <c r="FAM54" s="66"/>
      <c r="FAN54" s="66"/>
      <c r="FAO54" s="66"/>
      <c r="FAP54" s="66"/>
      <c r="FAQ54" s="66"/>
      <c r="FAR54" s="66"/>
      <c r="FAS54" s="66"/>
      <c r="FAT54" s="66"/>
      <c r="FAU54" s="66"/>
      <c r="FAV54" s="66"/>
      <c r="FAW54" s="66"/>
      <c r="FAX54" s="66"/>
      <c r="FAY54" s="66"/>
      <c r="FAZ54" s="66"/>
      <c r="FBA54" s="66"/>
      <c r="FBB54" s="66"/>
      <c r="FBC54" s="66"/>
      <c r="FBD54" s="66"/>
      <c r="FBE54" s="66"/>
      <c r="FBF54" s="66"/>
      <c r="FBG54" s="66"/>
      <c r="FBH54" s="66"/>
      <c r="FBI54" s="66"/>
      <c r="FBJ54" s="66"/>
      <c r="FBK54" s="66"/>
      <c r="FBL54" s="66"/>
      <c r="FBM54" s="66"/>
      <c r="FBN54" s="66"/>
      <c r="FBO54" s="66"/>
      <c r="FBP54" s="66"/>
      <c r="FBQ54" s="66"/>
      <c r="FBR54" s="66"/>
      <c r="FBS54" s="66"/>
      <c r="FBT54" s="66"/>
      <c r="FBU54" s="66"/>
      <c r="FBV54" s="66"/>
      <c r="FBW54" s="66"/>
      <c r="FBX54" s="66"/>
      <c r="FBY54" s="66"/>
      <c r="FBZ54" s="66"/>
      <c r="FCA54" s="66"/>
      <c r="FCB54" s="66"/>
      <c r="FCC54" s="66"/>
      <c r="FCD54" s="66"/>
      <c r="FCE54" s="66"/>
      <c r="FCF54" s="66"/>
      <c r="FCG54" s="66"/>
      <c r="FCH54" s="66"/>
      <c r="FCI54" s="66"/>
      <c r="FCJ54" s="66"/>
      <c r="FCK54" s="66"/>
      <c r="FCL54" s="66"/>
      <c r="FCM54" s="66"/>
      <c r="FCN54" s="66"/>
      <c r="FCO54" s="66"/>
      <c r="FCP54" s="66"/>
      <c r="FCQ54" s="66"/>
      <c r="FCR54" s="66"/>
      <c r="FCS54" s="66"/>
      <c r="FCT54" s="66"/>
      <c r="FCU54" s="66"/>
      <c r="FCV54" s="66"/>
      <c r="FCW54" s="66"/>
      <c r="FCX54" s="66"/>
      <c r="FCY54" s="66"/>
      <c r="FCZ54" s="66"/>
      <c r="FDA54" s="66"/>
      <c r="FDB54" s="66"/>
      <c r="FDC54" s="66"/>
      <c r="FDD54" s="66"/>
      <c r="FDE54" s="66"/>
      <c r="FDF54" s="66"/>
      <c r="FDG54" s="66"/>
      <c r="FDH54" s="66"/>
      <c r="FDI54" s="66"/>
      <c r="FDJ54" s="66"/>
      <c r="FDK54" s="66"/>
      <c r="FDL54" s="66"/>
      <c r="FDM54" s="66"/>
      <c r="FDN54" s="66"/>
      <c r="FDO54" s="66"/>
      <c r="FDP54" s="66"/>
      <c r="FDQ54" s="66"/>
      <c r="FDR54" s="66"/>
      <c r="FDS54" s="66"/>
      <c r="FDT54" s="66"/>
      <c r="FDU54" s="66"/>
      <c r="FDV54" s="66"/>
      <c r="FDW54" s="66"/>
      <c r="FDX54" s="66"/>
      <c r="FDY54" s="66"/>
      <c r="FDZ54" s="66"/>
      <c r="FEA54" s="66"/>
      <c r="FEB54" s="66"/>
      <c r="FEC54" s="66"/>
      <c r="FED54" s="66"/>
      <c r="FEE54" s="66"/>
      <c r="FEF54" s="66"/>
      <c r="FEG54" s="66"/>
      <c r="FEH54" s="66"/>
      <c r="FEI54" s="66"/>
      <c r="FEJ54" s="66"/>
      <c r="FEK54" s="66"/>
      <c r="FEL54" s="66"/>
      <c r="FEM54" s="66"/>
      <c r="FEN54" s="66"/>
      <c r="FEO54" s="66"/>
      <c r="FEP54" s="66"/>
      <c r="FEQ54" s="66"/>
      <c r="FER54" s="66"/>
      <c r="FES54" s="66"/>
      <c r="FET54" s="66"/>
      <c r="FEU54" s="66"/>
      <c r="FEV54" s="66"/>
      <c r="FEW54" s="66"/>
      <c r="FEX54" s="66"/>
      <c r="FEY54" s="66"/>
      <c r="FEZ54" s="66"/>
      <c r="FFA54" s="66"/>
      <c r="FFB54" s="66"/>
      <c r="FFC54" s="66"/>
      <c r="FFD54" s="66"/>
      <c r="FFE54" s="66"/>
      <c r="FFF54" s="66"/>
      <c r="FFG54" s="66"/>
      <c r="FFH54" s="66"/>
      <c r="FFI54" s="66"/>
      <c r="FFJ54" s="66"/>
      <c r="FFK54" s="66"/>
      <c r="FFL54" s="66"/>
      <c r="FFM54" s="66"/>
      <c r="FFN54" s="66"/>
      <c r="FFO54" s="66"/>
      <c r="FFP54" s="66"/>
      <c r="FFQ54" s="66"/>
      <c r="FFR54" s="66"/>
      <c r="FFS54" s="66"/>
      <c r="FFT54" s="66"/>
      <c r="FFU54" s="66"/>
      <c r="FFV54" s="66"/>
      <c r="FFW54" s="66"/>
      <c r="FFX54" s="66"/>
      <c r="FFY54" s="66"/>
      <c r="FFZ54" s="66"/>
      <c r="FGA54" s="66"/>
      <c r="FGB54" s="66"/>
      <c r="FGC54" s="66"/>
      <c r="FGD54" s="66"/>
      <c r="FGE54" s="66"/>
      <c r="FGF54" s="66"/>
      <c r="FGG54" s="66"/>
      <c r="FGH54" s="66"/>
      <c r="FGI54" s="66"/>
      <c r="FGJ54" s="66"/>
      <c r="FGK54" s="66"/>
      <c r="FGL54" s="66"/>
      <c r="FGM54" s="66"/>
      <c r="FGN54" s="66"/>
      <c r="FGO54" s="66"/>
      <c r="FGP54" s="66"/>
      <c r="FGQ54" s="66"/>
      <c r="FGR54" s="66"/>
      <c r="FGS54" s="66"/>
      <c r="FGT54" s="66"/>
      <c r="FGU54" s="66"/>
      <c r="FGV54" s="66"/>
      <c r="FGW54" s="66"/>
      <c r="FGX54" s="66"/>
      <c r="FGY54" s="66"/>
      <c r="FGZ54" s="66"/>
      <c r="FHA54" s="66"/>
      <c r="FHB54" s="66"/>
      <c r="FHC54" s="66"/>
      <c r="FHD54" s="66"/>
      <c r="FHE54" s="66"/>
      <c r="FHF54" s="66"/>
      <c r="FHG54" s="66"/>
      <c r="FHH54" s="66"/>
      <c r="FHI54" s="66"/>
      <c r="FHJ54" s="66"/>
      <c r="FHK54" s="66"/>
      <c r="FHL54" s="66"/>
      <c r="FHM54" s="66"/>
      <c r="FHN54" s="66"/>
      <c r="FHO54" s="66"/>
      <c r="FHP54" s="66"/>
      <c r="FHQ54" s="66"/>
      <c r="FHR54" s="66"/>
      <c r="FHS54" s="66"/>
      <c r="FHT54" s="66"/>
      <c r="FHU54" s="66"/>
      <c r="FHV54" s="66"/>
      <c r="FHW54" s="66"/>
      <c r="FHX54" s="66"/>
      <c r="FHY54" s="66"/>
      <c r="FHZ54" s="66"/>
      <c r="FIA54" s="66"/>
      <c r="FIB54" s="66"/>
      <c r="FIC54" s="66"/>
      <c r="FID54" s="66"/>
      <c r="FIE54" s="66"/>
      <c r="FIF54" s="66"/>
      <c r="FIG54" s="66"/>
      <c r="FIH54" s="66"/>
      <c r="FII54" s="66"/>
      <c r="FIJ54" s="66"/>
      <c r="FIK54" s="66"/>
      <c r="FIL54" s="66"/>
      <c r="FIM54" s="66"/>
      <c r="FIN54" s="66"/>
      <c r="FIO54" s="66"/>
      <c r="FIP54" s="66"/>
      <c r="FIQ54" s="66"/>
      <c r="FIR54" s="66"/>
      <c r="FIS54" s="66"/>
      <c r="FIT54" s="66"/>
      <c r="FIU54" s="66"/>
      <c r="FIV54" s="66"/>
      <c r="FIW54" s="66"/>
      <c r="FIX54" s="66"/>
      <c r="FIY54" s="66"/>
      <c r="FIZ54" s="66"/>
      <c r="FJA54" s="66"/>
      <c r="FJB54" s="66"/>
      <c r="FJC54" s="66"/>
      <c r="FJD54" s="66"/>
      <c r="FJE54" s="66"/>
      <c r="FJF54" s="66"/>
      <c r="FJG54" s="66"/>
      <c r="FJH54" s="66"/>
      <c r="FJI54" s="66"/>
      <c r="FJJ54" s="66"/>
      <c r="FJK54" s="66"/>
      <c r="FJL54" s="66"/>
      <c r="FJM54" s="66"/>
      <c r="FJN54" s="66"/>
      <c r="FJO54" s="66"/>
      <c r="FJP54" s="66"/>
      <c r="FJQ54" s="66"/>
      <c r="FJR54" s="66"/>
      <c r="FJS54" s="66"/>
      <c r="FJT54" s="66"/>
      <c r="FJU54" s="66"/>
      <c r="FJV54" s="66"/>
      <c r="FJW54" s="66"/>
      <c r="FJX54" s="66"/>
      <c r="FJY54" s="66"/>
      <c r="FJZ54" s="66"/>
      <c r="FKA54" s="66"/>
      <c r="FKB54" s="66"/>
      <c r="FKC54" s="66"/>
      <c r="FKD54" s="66"/>
      <c r="FKE54" s="66"/>
      <c r="FKF54" s="66"/>
      <c r="FKG54" s="66"/>
      <c r="FKH54" s="66"/>
      <c r="FKI54" s="66"/>
      <c r="FKJ54" s="66"/>
      <c r="FKK54" s="66"/>
      <c r="FKL54" s="66"/>
      <c r="FKM54" s="66"/>
      <c r="FKN54" s="66"/>
      <c r="FKO54" s="66"/>
      <c r="FKP54" s="66"/>
      <c r="FKQ54" s="66"/>
      <c r="FKR54" s="66"/>
      <c r="FKS54" s="66"/>
      <c r="FKT54" s="66"/>
      <c r="FKU54" s="66"/>
      <c r="FKV54" s="66"/>
      <c r="FKW54" s="66"/>
      <c r="FKX54" s="66"/>
      <c r="FKY54" s="66"/>
      <c r="FKZ54" s="66"/>
      <c r="FLA54" s="66"/>
      <c r="FLB54" s="66"/>
      <c r="FLC54" s="66"/>
      <c r="FLD54" s="66"/>
      <c r="FLE54" s="66"/>
      <c r="FLF54" s="66"/>
      <c r="FLG54" s="66"/>
      <c r="FLH54" s="66"/>
      <c r="FLI54" s="66"/>
      <c r="FLJ54" s="66"/>
      <c r="FLK54" s="66"/>
      <c r="FLL54" s="66"/>
      <c r="FLM54" s="66"/>
      <c r="FLN54" s="66"/>
      <c r="FLO54" s="66"/>
      <c r="FLP54" s="66"/>
      <c r="FLQ54" s="66"/>
      <c r="FLR54" s="66"/>
      <c r="FLS54" s="66"/>
      <c r="FLT54" s="66"/>
      <c r="FLU54" s="66"/>
      <c r="FLV54" s="66"/>
      <c r="FLW54" s="66"/>
      <c r="FLX54" s="66"/>
      <c r="FLY54" s="66"/>
      <c r="FLZ54" s="66"/>
      <c r="FMA54" s="66"/>
      <c r="FMB54" s="66"/>
      <c r="FMC54" s="66"/>
      <c r="FMD54" s="66"/>
      <c r="FME54" s="66"/>
      <c r="FMF54" s="66"/>
      <c r="FMG54" s="66"/>
      <c r="FMH54" s="66"/>
      <c r="FMI54" s="66"/>
      <c r="FMJ54" s="66"/>
      <c r="FMK54" s="66"/>
      <c r="FML54" s="66"/>
      <c r="FMM54" s="66"/>
      <c r="FMN54" s="66"/>
      <c r="FMO54" s="66"/>
      <c r="FMP54" s="66"/>
      <c r="FMQ54" s="66"/>
      <c r="FMR54" s="66"/>
      <c r="FMS54" s="66"/>
      <c r="FMT54" s="66"/>
      <c r="FMU54" s="66"/>
      <c r="FMV54" s="66"/>
      <c r="FMW54" s="66"/>
      <c r="FMX54" s="66"/>
      <c r="FMY54" s="66"/>
      <c r="FMZ54" s="66"/>
      <c r="FNA54" s="66"/>
      <c r="FNB54" s="66"/>
      <c r="FNC54" s="66"/>
      <c r="FND54" s="66"/>
      <c r="FNE54" s="66"/>
      <c r="FNF54" s="66"/>
      <c r="FNG54" s="66"/>
      <c r="FNH54" s="66"/>
      <c r="FNI54" s="66"/>
      <c r="FNJ54" s="66"/>
      <c r="FNK54" s="66"/>
      <c r="FNL54" s="66"/>
      <c r="FNM54" s="66"/>
      <c r="FNN54" s="66"/>
      <c r="FNO54" s="66"/>
      <c r="FNP54" s="66"/>
      <c r="FNQ54" s="66"/>
      <c r="FNR54" s="66"/>
      <c r="FNS54" s="66"/>
      <c r="FNT54" s="66"/>
      <c r="FNU54" s="66"/>
      <c r="FNV54" s="66"/>
      <c r="FNW54" s="66"/>
      <c r="FNX54" s="66"/>
      <c r="FNY54" s="66"/>
      <c r="FNZ54" s="66"/>
      <c r="FOA54" s="66"/>
      <c r="FOB54" s="66"/>
      <c r="FOC54" s="66"/>
      <c r="FOD54" s="66"/>
      <c r="FOE54" s="66"/>
      <c r="FOF54" s="66"/>
      <c r="FOG54" s="66"/>
      <c r="FOH54" s="66"/>
      <c r="FOI54" s="66"/>
      <c r="FOJ54" s="66"/>
      <c r="FOK54" s="66"/>
      <c r="FOL54" s="66"/>
      <c r="FOM54" s="66"/>
      <c r="FON54" s="66"/>
      <c r="FOO54" s="66"/>
      <c r="FOP54" s="66"/>
      <c r="FOQ54" s="66"/>
      <c r="FOR54" s="66"/>
      <c r="FOS54" s="66"/>
      <c r="FOT54" s="66"/>
      <c r="FOU54" s="66"/>
      <c r="FOV54" s="66"/>
      <c r="FOW54" s="66"/>
      <c r="FOX54" s="66"/>
      <c r="FOY54" s="66"/>
      <c r="FOZ54" s="66"/>
      <c r="FPA54" s="66"/>
      <c r="FPB54" s="66"/>
      <c r="FPC54" s="66"/>
      <c r="FPD54" s="66"/>
      <c r="FPE54" s="66"/>
      <c r="FPF54" s="66"/>
      <c r="FPG54" s="66"/>
      <c r="FPH54" s="66"/>
      <c r="FPI54" s="66"/>
      <c r="FPJ54" s="66"/>
      <c r="FPK54" s="66"/>
      <c r="FPL54" s="66"/>
      <c r="FPM54" s="66"/>
      <c r="FPN54" s="66"/>
      <c r="FPO54" s="66"/>
      <c r="FPP54" s="66"/>
      <c r="FPQ54" s="66"/>
      <c r="FPR54" s="66"/>
      <c r="FPS54" s="66"/>
      <c r="FPT54" s="66"/>
      <c r="FPU54" s="66"/>
      <c r="FPV54" s="66"/>
      <c r="FPW54" s="66"/>
      <c r="FPX54" s="66"/>
      <c r="FPY54" s="66"/>
      <c r="FPZ54" s="66"/>
      <c r="FQA54" s="66"/>
      <c r="FQB54" s="66"/>
      <c r="FQC54" s="66"/>
      <c r="FQD54" s="66"/>
      <c r="FQE54" s="66"/>
      <c r="FQF54" s="66"/>
      <c r="FQG54" s="66"/>
      <c r="FQH54" s="66"/>
      <c r="FQI54" s="66"/>
      <c r="FQJ54" s="66"/>
      <c r="FQK54" s="66"/>
      <c r="FQL54" s="66"/>
      <c r="FQM54" s="66"/>
      <c r="FQN54" s="66"/>
      <c r="FQO54" s="66"/>
      <c r="FQP54" s="66"/>
      <c r="FQQ54" s="66"/>
      <c r="FQR54" s="66"/>
      <c r="FQS54" s="66"/>
      <c r="FQT54" s="66"/>
      <c r="FQU54" s="66"/>
      <c r="FQV54" s="66"/>
      <c r="FQW54" s="66"/>
      <c r="FQX54" s="66"/>
      <c r="FQY54" s="66"/>
      <c r="FQZ54" s="66"/>
      <c r="FRA54" s="66"/>
      <c r="FRB54" s="66"/>
      <c r="FRC54" s="66"/>
      <c r="FRD54" s="66"/>
      <c r="FRE54" s="66"/>
      <c r="FRF54" s="66"/>
      <c r="FRG54" s="66"/>
      <c r="FRH54" s="66"/>
      <c r="FRI54" s="66"/>
      <c r="FRJ54" s="66"/>
      <c r="FRK54" s="66"/>
      <c r="FRL54" s="66"/>
      <c r="FRM54" s="66"/>
      <c r="FRN54" s="66"/>
      <c r="FRO54" s="66"/>
      <c r="FRP54" s="66"/>
      <c r="FRQ54" s="66"/>
      <c r="FRR54" s="66"/>
      <c r="FRS54" s="66"/>
      <c r="FRT54" s="66"/>
      <c r="FRU54" s="66"/>
      <c r="FRV54" s="66"/>
      <c r="FRW54" s="66"/>
      <c r="FRX54" s="66"/>
      <c r="FRY54" s="66"/>
      <c r="FRZ54" s="66"/>
      <c r="FSA54" s="66"/>
      <c r="FSB54" s="66"/>
      <c r="FSC54" s="66"/>
      <c r="FSD54" s="66"/>
      <c r="FSE54" s="66"/>
      <c r="FSF54" s="66"/>
      <c r="FSG54" s="66"/>
      <c r="FSH54" s="66"/>
      <c r="FSI54" s="66"/>
      <c r="FSJ54" s="66"/>
      <c r="FSK54" s="66"/>
      <c r="FSL54" s="66"/>
      <c r="FSM54" s="66"/>
      <c r="FSN54" s="66"/>
      <c r="FSO54" s="66"/>
      <c r="FSP54" s="66"/>
      <c r="FSQ54" s="66"/>
      <c r="FSR54" s="66"/>
      <c r="FSS54" s="66"/>
      <c r="FST54" s="66"/>
      <c r="FSU54" s="66"/>
      <c r="FSV54" s="66"/>
      <c r="FSW54" s="66"/>
      <c r="FSX54" s="66"/>
      <c r="FSY54" s="66"/>
      <c r="FSZ54" s="66"/>
      <c r="FTA54" s="66"/>
      <c r="FTB54" s="66"/>
      <c r="FTC54" s="66"/>
      <c r="FTD54" s="66"/>
      <c r="FTE54" s="66"/>
      <c r="FTF54" s="66"/>
      <c r="FTG54" s="66"/>
      <c r="FTH54" s="66"/>
      <c r="FTI54" s="66"/>
      <c r="FTJ54" s="66"/>
      <c r="FTK54" s="66"/>
      <c r="FTL54" s="66"/>
      <c r="FTM54" s="66"/>
      <c r="FTN54" s="66"/>
      <c r="FTO54" s="66"/>
      <c r="FTP54" s="66"/>
      <c r="FTQ54" s="66"/>
      <c r="FTR54" s="66"/>
      <c r="FTS54" s="66"/>
      <c r="FTT54" s="66"/>
      <c r="FTU54" s="66"/>
      <c r="FTV54" s="66"/>
      <c r="FTW54" s="66"/>
      <c r="FTX54" s="66"/>
      <c r="FTY54" s="66"/>
      <c r="FTZ54" s="66"/>
      <c r="FUA54" s="66"/>
      <c r="FUB54" s="66"/>
      <c r="FUC54" s="66"/>
      <c r="FUD54" s="66"/>
      <c r="FUE54" s="66"/>
      <c r="FUF54" s="66"/>
      <c r="FUG54" s="66"/>
      <c r="FUH54" s="66"/>
      <c r="FUI54" s="66"/>
      <c r="FUJ54" s="66"/>
      <c r="FUK54" s="66"/>
      <c r="FUL54" s="66"/>
      <c r="FUM54" s="66"/>
      <c r="FUN54" s="66"/>
      <c r="FUO54" s="66"/>
      <c r="FUP54" s="66"/>
      <c r="FUQ54" s="66"/>
      <c r="FUR54" s="66"/>
      <c r="FUS54" s="66"/>
      <c r="FUT54" s="66"/>
      <c r="FUU54" s="66"/>
      <c r="FUV54" s="66"/>
      <c r="FUW54" s="66"/>
      <c r="FUX54" s="66"/>
      <c r="FUY54" s="66"/>
      <c r="FUZ54" s="66"/>
      <c r="FVA54" s="66"/>
      <c r="FVB54" s="66"/>
      <c r="FVC54" s="66"/>
      <c r="FVD54" s="66"/>
      <c r="FVE54" s="66"/>
      <c r="FVF54" s="66"/>
      <c r="FVG54" s="66"/>
      <c r="FVH54" s="66"/>
      <c r="FVI54" s="66"/>
      <c r="FVJ54" s="66"/>
      <c r="FVK54" s="66"/>
      <c r="FVL54" s="66"/>
      <c r="FVM54" s="66"/>
      <c r="FVN54" s="66"/>
      <c r="FVO54" s="66"/>
      <c r="FVP54" s="66"/>
      <c r="FVQ54" s="66"/>
      <c r="FVR54" s="66"/>
      <c r="FVS54" s="66"/>
      <c r="FVT54" s="66"/>
      <c r="FVU54" s="66"/>
      <c r="FVV54" s="66"/>
      <c r="FVW54" s="66"/>
      <c r="FVX54" s="66"/>
      <c r="FVY54" s="66"/>
      <c r="FVZ54" s="66"/>
      <c r="FWA54" s="66"/>
      <c r="FWB54" s="66"/>
      <c r="FWC54" s="66"/>
      <c r="FWD54" s="66"/>
      <c r="FWE54" s="66"/>
      <c r="FWF54" s="66"/>
      <c r="FWG54" s="66"/>
      <c r="FWH54" s="66"/>
      <c r="FWI54" s="66"/>
      <c r="FWJ54" s="66"/>
      <c r="FWK54" s="66"/>
      <c r="FWL54" s="66"/>
      <c r="FWM54" s="66"/>
      <c r="FWN54" s="66"/>
      <c r="FWO54" s="66"/>
      <c r="FWP54" s="66"/>
      <c r="FWQ54" s="66"/>
      <c r="FWR54" s="66"/>
      <c r="FWS54" s="66"/>
      <c r="FWT54" s="66"/>
      <c r="FWU54" s="66"/>
      <c r="FWV54" s="66"/>
      <c r="FWW54" s="66"/>
      <c r="FWX54" s="66"/>
      <c r="FWY54" s="66"/>
      <c r="FWZ54" s="66"/>
      <c r="FXA54" s="66"/>
      <c r="FXB54" s="66"/>
      <c r="FXC54" s="66"/>
      <c r="FXD54" s="66"/>
      <c r="FXE54" s="66"/>
      <c r="FXF54" s="66"/>
      <c r="FXG54" s="66"/>
      <c r="FXH54" s="66"/>
      <c r="FXI54" s="66"/>
      <c r="FXJ54" s="66"/>
      <c r="FXK54" s="66"/>
      <c r="FXL54" s="66"/>
      <c r="FXM54" s="66"/>
      <c r="FXN54" s="66"/>
      <c r="FXO54" s="66"/>
      <c r="FXP54" s="66"/>
      <c r="FXQ54" s="66"/>
      <c r="FXR54" s="66"/>
      <c r="FXS54" s="66"/>
      <c r="FXT54" s="66"/>
      <c r="FXU54" s="66"/>
      <c r="FXV54" s="66"/>
      <c r="FXW54" s="66"/>
      <c r="FXX54" s="66"/>
      <c r="FXY54" s="66"/>
      <c r="FXZ54" s="66"/>
      <c r="FYA54" s="66"/>
      <c r="FYB54" s="66"/>
      <c r="FYC54" s="66"/>
      <c r="FYD54" s="66"/>
      <c r="FYE54" s="66"/>
      <c r="FYF54" s="66"/>
      <c r="FYG54" s="66"/>
      <c r="FYH54" s="66"/>
      <c r="FYI54" s="66"/>
      <c r="FYJ54" s="66"/>
      <c r="FYK54" s="66"/>
      <c r="FYL54" s="66"/>
      <c r="FYM54" s="66"/>
      <c r="FYN54" s="66"/>
      <c r="FYO54" s="66"/>
      <c r="FYP54" s="66"/>
      <c r="FYQ54" s="66"/>
      <c r="FYR54" s="66"/>
      <c r="FYS54" s="66"/>
      <c r="FYT54" s="66"/>
      <c r="FYU54" s="66"/>
      <c r="FYV54" s="66"/>
      <c r="FYW54" s="66"/>
      <c r="FYX54" s="66"/>
      <c r="FYY54" s="66"/>
      <c r="FYZ54" s="66"/>
      <c r="FZA54" s="66"/>
      <c r="FZB54" s="66"/>
      <c r="FZC54" s="66"/>
      <c r="FZD54" s="66"/>
      <c r="FZE54" s="66"/>
      <c r="FZF54" s="66"/>
      <c r="FZG54" s="66"/>
      <c r="FZH54" s="66"/>
      <c r="FZI54" s="66"/>
      <c r="FZJ54" s="66"/>
      <c r="FZK54" s="66"/>
      <c r="FZL54" s="66"/>
      <c r="FZM54" s="66"/>
      <c r="FZN54" s="66"/>
      <c r="FZO54" s="66"/>
      <c r="FZP54" s="66"/>
      <c r="FZQ54" s="66"/>
      <c r="FZR54" s="66"/>
      <c r="FZS54" s="66"/>
      <c r="FZT54" s="66"/>
      <c r="FZU54" s="66"/>
      <c r="FZV54" s="66"/>
      <c r="FZW54" s="66"/>
      <c r="FZX54" s="66"/>
      <c r="FZY54" s="66"/>
      <c r="FZZ54" s="66"/>
      <c r="GAA54" s="66"/>
      <c r="GAB54" s="66"/>
      <c r="GAC54" s="66"/>
      <c r="GAD54" s="66"/>
      <c r="GAE54" s="66"/>
      <c r="GAF54" s="66"/>
      <c r="GAG54" s="66"/>
      <c r="GAH54" s="66"/>
      <c r="GAI54" s="66"/>
      <c r="GAJ54" s="66"/>
      <c r="GAK54" s="66"/>
      <c r="GAL54" s="66"/>
      <c r="GAM54" s="66"/>
      <c r="GAN54" s="66"/>
      <c r="GAO54" s="66"/>
      <c r="GAP54" s="66"/>
      <c r="GAQ54" s="66"/>
      <c r="GAR54" s="66"/>
      <c r="GAS54" s="66"/>
      <c r="GAT54" s="66"/>
      <c r="GAU54" s="66"/>
      <c r="GAV54" s="66"/>
      <c r="GAW54" s="66"/>
      <c r="GAX54" s="66"/>
      <c r="GAY54" s="66"/>
      <c r="GAZ54" s="66"/>
      <c r="GBA54" s="66"/>
      <c r="GBB54" s="66"/>
      <c r="GBC54" s="66"/>
      <c r="GBD54" s="66"/>
      <c r="GBE54" s="66"/>
      <c r="GBF54" s="66"/>
      <c r="GBG54" s="66"/>
      <c r="GBH54" s="66"/>
      <c r="GBI54" s="66"/>
      <c r="GBJ54" s="66"/>
      <c r="GBK54" s="66"/>
      <c r="GBL54" s="66"/>
      <c r="GBM54" s="66"/>
      <c r="GBN54" s="66"/>
      <c r="GBO54" s="66"/>
      <c r="GBP54" s="66"/>
      <c r="GBQ54" s="66"/>
      <c r="GBR54" s="66"/>
      <c r="GBS54" s="66"/>
      <c r="GBT54" s="66"/>
      <c r="GBU54" s="66"/>
      <c r="GBV54" s="66"/>
      <c r="GBW54" s="66"/>
      <c r="GBX54" s="66"/>
      <c r="GBY54" s="66"/>
      <c r="GBZ54" s="66"/>
      <c r="GCA54" s="66"/>
      <c r="GCB54" s="66"/>
      <c r="GCC54" s="66"/>
      <c r="GCD54" s="66"/>
      <c r="GCE54" s="66"/>
      <c r="GCF54" s="66"/>
      <c r="GCG54" s="66"/>
      <c r="GCH54" s="66"/>
      <c r="GCI54" s="66"/>
      <c r="GCJ54" s="66"/>
      <c r="GCK54" s="66"/>
      <c r="GCL54" s="66"/>
      <c r="GCM54" s="66"/>
      <c r="GCN54" s="66"/>
      <c r="GCO54" s="66"/>
      <c r="GCP54" s="66"/>
      <c r="GCQ54" s="66"/>
      <c r="GCR54" s="66"/>
      <c r="GCS54" s="66"/>
      <c r="GCT54" s="66"/>
      <c r="GCU54" s="66"/>
      <c r="GCV54" s="66"/>
      <c r="GCW54" s="66"/>
      <c r="GCX54" s="66"/>
      <c r="GCY54" s="66"/>
      <c r="GCZ54" s="66"/>
      <c r="GDA54" s="66"/>
      <c r="GDB54" s="66"/>
      <c r="GDC54" s="66"/>
      <c r="GDD54" s="66"/>
      <c r="GDE54" s="66"/>
      <c r="GDF54" s="66"/>
      <c r="GDG54" s="66"/>
      <c r="GDH54" s="66"/>
      <c r="GDI54" s="66"/>
      <c r="GDJ54" s="66"/>
      <c r="GDK54" s="66"/>
      <c r="GDL54" s="66"/>
      <c r="GDM54" s="66"/>
      <c r="GDN54" s="66"/>
      <c r="GDO54" s="66"/>
      <c r="GDP54" s="66"/>
      <c r="GDQ54" s="66"/>
      <c r="GDR54" s="66"/>
      <c r="GDS54" s="66"/>
      <c r="GDT54" s="66"/>
      <c r="GDU54" s="66"/>
      <c r="GDV54" s="66"/>
      <c r="GDW54" s="66"/>
      <c r="GDX54" s="66"/>
      <c r="GDY54" s="66"/>
      <c r="GDZ54" s="66"/>
      <c r="GEA54" s="66"/>
      <c r="GEB54" s="66"/>
      <c r="GEC54" s="66"/>
      <c r="GED54" s="66"/>
      <c r="GEE54" s="66"/>
      <c r="GEF54" s="66"/>
      <c r="GEG54" s="66"/>
      <c r="GEH54" s="66"/>
      <c r="GEI54" s="66"/>
      <c r="GEJ54" s="66"/>
      <c r="GEK54" s="66"/>
      <c r="GEL54" s="66"/>
      <c r="GEM54" s="66"/>
      <c r="GEN54" s="66"/>
      <c r="GEO54" s="66"/>
      <c r="GEP54" s="66"/>
      <c r="GEQ54" s="66"/>
      <c r="GER54" s="66"/>
      <c r="GES54" s="66"/>
      <c r="GET54" s="66"/>
      <c r="GEU54" s="66"/>
      <c r="GEV54" s="66"/>
      <c r="GEW54" s="66"/>
      <c r="GEX54" s="66"/>
      <c r="GEY54" s="66"/>
      <c r="GEZ54" s="66"/>
      <c r="GFA54" s="66"/>
      <c r="GFB54" s="66"/>
      <c r="GFC54" s="66"/>
      <c r="GFD54" s="66"/>
      <c r="GFE54" s="66"/>
      <c r="GFF54" s="66"/>
      <c r="GFG54" s="66"/>
      <c r="GFH54" s="66"/>
      <c r="GFI54" s="66"/>
      <c r="GFJ54" s="66"/>
      <c r="GFK54" s="66"/>
      <c r="GFL54" s="66"/>
      <c r="GFM54" s="66"/>
      <c r="GFN54" s="66"/>
      <c r="GFO54" s="66"/>
      <c r="GFP54" s="66"/>
      <c r="GFQ54" s="66"/>
      <c r="GFR54" s="66"/>
      <c r="GFS54" s="66"/>
      <c r="GFT54" s="66"/>
      <c r="GFU54" s="66"/>
      <c r="GFV54" s="66"/>
      <c r="GFW54" s="66"/>
      <c r="GFX54" s="66"/>
      <c r="GFY54" s="66"/>
      <c r="GFZ54" s="66"/>
      <c r="GGA54" s="66"/>
      <c r="GGB54" s="66"/>
      <c r="GGC54" s="66"/>
      <c r="GGD54" s="66"/>
      <c r="GGE54" s="66"/>
      <c r="GGF54" s="66"/>
      <c r="GGG54" s="66"/>
      <c r="GGH54" s="66"/>
      <c r="GGI54" s="66"/>
      <c r="GGJ54" s="66"/>
      <c r="GGK54" s="66"/>
      <c r="GGL54" s="66"/>
      <c r="GGM54" s="66"/>
      <c r="GGN54" s="66"/>
      <c r="GGO54" s="66"/>
      <c r="GGP54" s="66"/>
      <c r="GGQ54" s="66"/>
      <c r="GGR54" s="66"/>
      <c r="GGS54" s="66"/>
      <c r="GGT54" s="66"/>
      <c r="GGU54" s="66"/>
      <c r="GGV54" s="66"/>
      <c r="GGW54" s="66"/>
      <c r="GGX54" s="66"/>
      <c r="GGY54" s="66"/>
      <c r="GGZ54" s="66"/>
      <c r="GHA54" s="66"/>
      <c r="GHB54" s="66"/>
      <c r="GHC54" s="66"/>
      <c r="GHD54" s="66"/>
      <c r="GHE54" s="66"/>
      <c r="GHF54" s="66"/>
      <c r="GHG54" s="66"/>
      <c r="GHH54" s="66"/>
      <c r="GHI54" s="66"/>
      <c r="GHJ54" s="66"/>
      <c r="GHK54" s="66"/>
      <c r="GHL54" s="66"/>
      <c r="GHM54" s="66"/>
      <c r="GHN54" s="66"/>
      <c r="GHO54" s="66"/>
      <c r="GHP54" s="66"/>
      <c r="GHQ54" s="66"/>
      <c r="GHR54" s="66"/>
      <c r="GHS54" s="66"/>
      <c r="GHT54" s="66"/>
      <c r="GHU54" s="66"/>
      <c r="GHV54" s="66"/>
      <c r="GHW54" s="66"/>
      <c r="GHX54" s="66"/>
      <c r="GHY54" s="66"/>
      <c r="GHZ54" s="66"/>
      <c r="GIA54" s="66"/>
      <c r="GIB54" s="66"/>
      <c r="GIC54" s="66"/>
      <c r="GID54" s="66"/>
      <c r="GIE54" s="66"/>
      <c r="GIF54" s="66"/>
      <c r="GIG54" s="66"/>
      <c r="GIH54" s="66"/>
      <c r="GII54" s="66"/>
      <c r="GIJ54" s="66"/>
      <c r="GIK54" s="66"/>
      <c r="GIL54" s="66"/>
      <c r="GIM54" s="66"/>
      <c r="GIN54" s="66"/>
      <c r="GIO54" s="66"/>
      <c r="GIP54" s="66"/>
      <c r="GIQ54" s="66"/>
      <c r="GIR54" s="66"/>
      <c r="GIS54" s="66"/>
      <c r="GIT54" s="66"/>
      <c r="GIU54" s="66"/>
      <c r="GIV54" s="66"/>
      <c r="GIW54" s="66"/>
      <c r="GIX54" s="66"/>
      <c r="GIY54" s="66"/>
      <c r="GIZ54" s="66"/>
      <c r="GJA54" s="66"/>
      <c r="GJB54" s="66"/>
      <c r="GJC54" s="66"/>
      <c r="GJD54" s="66"/>
      <c r="GJE54" s="66"/>
      <c r="GJF54" s="66"/>
      <c r="GJG54" s="66"/>
      <c r="GJH54" s="66"/>
      <c r="GJI54" s="66"/>
      <c r="GJJ54" s="66"/>
      <c r="GJK54" s="66"/>
      <c r="GJL54" s="66"/>
      <c r="GJM54" s="66"/>
      <c r="GJN54" s="66"/>
      <c r="GJO54" s="66"/>
      <c r="GJP54" s="66"/>
      <c r="GJQ54" s="66"/>
      <c r="GJR54" s="66"/>
      <c r="GJS54" s="66"/>
      <c r="GJT54" s="66"/>
      <c r="GJU54" s="66"/>
      <c r="GJV54" s="66"/>
      <c r="GJW54" s="66"/>
      <c r="GJX54" s="66"/>
      <c r="GJY54" s="66"/>
      <c r="GJZ54" s="66"/>
      <c r="GKA54" s="66"/>
      <c r="GKB54" s="66"/>
      <c r="GKC54" s="66"/>
      <c r="GKD54" s="66"/>
      <c r="GKE54" s="66"/>
      <c r="GKF54" s="66"/>
      <c r="GKG54" s="66"/>
      <c r="GKH54" s="66"/>
      <c r="GKI54" s="66"/>
      <c r="GKJ54" s="66"/>
      <c r="GKK54" s="66"/>
      <c r="GKL54" s="66"/>
      <c r="GKM54" s="66"/>
      <c r="GKN54" s="66"/>
      <c r="GKO54" s="66"/>
      <c r="GKP54" s="66"/>
      <c r="GKQ54" s="66"/>
      <c r="GKR54" s="66"/>
      <c r="GKS54" s="66"/>
      <c r="GKT54" s="66"/>
      <c r="GKU54" s="66"/>
      <c r="GKV54" s="66"/>
      <c r="GKW54" s="66"/>
      <c r="GKX54" s="66"/>
      <c r="GKY54" s="66"/>
      <c r="GKZ54" s="66"/>
      <c r="GLA54" s="66"/>
      <c r="GLB54" s="66"/>
      <c r="GLC54" s="66"/>
      <c r="GLD54" s="66"/>
      <c r="GLE54" s="66"/>
      <c r="GLF54" s="66"/>
      <c r="GLG54" s="66"/>
      <c r="GLH54" s="66"/>
      <c r="GLI54" s="66"/>
      <c r="GLJ54" s="66"/>
      <c r="GLK54" s="66"/>
      <c r="GLL54" s="66"/>
      <c r="GLM54" s="66"/>
      <c r="GLN54" s="66"/>
      <c r="GLO54" s="66"/>
      <c r="GLP54" s="66"/>
      <c r="GLQ54" s="66"/>
      <c r="GLR54" s="66"/>
      <c r="GLS54" s="66"/>
      <c r="GLT54" s="66"/>
      <c r="GLU54" s="66"/>
      <c r="GLV54" s="66"/>
      <c r="GLW54" s="66"/>
      <c r="GLX54" s="66"/>
      <c r="GLY54" s="66"/>
      <c r="GLZ54" s="66"/>
      <c r="GMA54" s="66"/>
      <c r="GMB54" s="66"/>
      <c r="GMC54" s="66"/>
      <c r="GMD54" s="66"/>
      <c r="GME54" s="66"/>
      <c r="GMF54" s="66"/>
      <c r="GMG54" s="66"/>
      <c r="GMH54" s="66"/>
      <c r="GMI54" s="66"/>
      <c r="GMJ54" s="66"/>
      <c r="GMK54" s="66"/>
      <c r="GML54" s="66"/>
      <c r="GMM54" s="66"/>
      <c r="GMN54" s="66"/>
      <c r="GMO54" s="66"/>
      <c r="GMP54" s="66"/>
      <c r="GMQ54" s="66"/>
      <c r="GMR54" s="66"/>
      <c r="GMS54" s="66"/>
      <c r="GMT54" s="66"/>
      <c r="GMU54" s="66"/>
      <c r="GMV54" s="66"/>
      <c r="GMW54" s="66"/>
      <c r="GMX54" s="66"/>
      <c r="GMY54" s="66"/>
      <c r="GMZ54" s="66"/>
      <c r="GNA54" s="66"/>
      <c r="GNB54" s="66"/>
      <c r="GNC54" s="66"/>
      <c r="GND54" s="66"/>
      <c r="GNE54" s="66"/>
      <c r="GNF54" s="66"/>
      <c r="GNG54" s="66"/>
      <c r="GNH54" s="66"/>
      <c r="GNI54" s="66"/>
      <c r="GNJ54" s="66"/>
      <c r="GNK54" s="66"/>
      <c r="GNL54" s="66"/>
      <c r="GNM54" s="66"/>
      <c r="GNN54" s="66"/>
      <c r="GNO54" s="66"/>
      <c r="GNP54" s="66"/>
      <c r="GNQ54" s="66"/>
      <c r="GNR54" s="66"/>
      <c r="GNS54" s="66"/>
      <c r="GNT54" s="66"/>
      <c r="GNU54" s="66"/>
      <c r="GNV54" s="66"/>
      <c r="GNW54" s="66"/>
      <c r="GNX54" s="66"/>
      <c r="GNY54" s="66"/>
      <c r="GNZ54" s="66"/>
      <c r="GOA54" s="66"/>
      <c r="GOB54" s="66"/>
      <c r="GOC54" s="66"/>
      <c r="GOD54" s="66"/>
      <c r="GOE54" s="66"/>
      <c r="GOF54" s="66"/>
      <c r="GOG54" s="66"/>
      <c r="GOH54" s="66"/>
      <c r="GOI54" s="66"/>
      <c r="GOJ54" s="66"/>
      <c r="GOK54" s="66"/>
      <c r="GOL54" s="66"/>
      <c r="GOM54" s="66"/>
      <c r="GON54" s="66"/>
      <c r="GOO54" s="66"/>
      <c r="GOP54" s="66"/>
      <c r="GOQ54" s="66"/>
      <c r="GOR54" s="66"/>
      <c r="GOS54" s="66"/>
      <c r="GOT54" s="66"/>
      <c r="GOU54" s="66"/>
      <c r="GOV54" s="66"/>
      <c r="GOW54" s="66"/>
      <c r="GOX54" s="66"/>
      <c r="GOY54" s="66"/>
      <c r="GOZ54" s="66"/>
      <c r="GPA54" s="66"/>
      <c r="GPB54" s="66"/>
      <c r="GPC54" s="66"/>
      <c r="GPD54" s="66"/>
      <c r="GPE54" s="66"/>
      <c r="GPF54" s="66"/>
      <c r="GPG54" s="66"/>
      <c r="GPH54" s="66"/>
      <c r="GPI54" s="66"/>
      <c r="GPJ54" s="66"/>
      <c r="GPK54" s="66"/>
      <c r="GPL54" s="66"/>
      <c r="GPM54" s="66"/>
      <c r="GPN54" s="66"/>
      <c r="GPO54" s="66"/>
      <c r="GPP54" s="66"/>
      <c r="GPQ54" s="66"/>
      <c r="GPR54" s="66"/>
      <c r="GPS54" s="66"/>
      <c r="GPT54" s="66"/>
      <c r="GPU54" s="66"/>
      <c r="GPV54" s="66"/>
      <c r="GPW54" s="66"/>
      <c r="GPX54" s="66"/>
      <c r="GPY54" s="66"/>
      <c r="GPZ54" s="66"/>
      <c r="GQA54" s="66"/>
      <c r="GQB54" s="66"/>
      <c r="GQC54" s="66"/>
      <c r="GQD54" s="66"/>
      <c r="GQE54" s="66"/>
      <c r="GQF54" s="66"/>
      <c r="GQG54" s="66"/>
      <c r="GQH54" s="66"/>
      <c r="GQI54" s="66"/>
      <c r="GQJ54" s="66"/>
      <c r="GQK54" s="66"/>
      <c r="GQL54" s="66"/>
      <c r="GQM54" s="66"/>
      <c r="GQN54" s="66"/>
      <c r="GQO54" s="66"/>
      <c r="GQP54" s="66"/>
      <c r="GQQ54" s="66"/>
      <c r="GQR54" s="66"/>
      <c r="GQS54" s="66"/>
      <c r="GQT54" s="66"/>
      <c r="GQU54" s="66"/>
      <c r="GQV54" s="66"/>
      <c r="GQW54" s="66"/>
      <c r="GQX54" s="66"/>
      <c r="GQY54" s="66"/>
      <c r="GQZ54" s="66"/>
      <c r="GRA54" s="66"/>
      <c r="GRB54" s="66"/>
      <c r="GRC54" s="66"/>
      <c r="GRD54" s="66"/>
      <c r="GRE54" s="66"/>
      <c r="GRF54" s="66"/>
      <c r="GRG54" s="66"/>
      <c r="GRH54" s="66"/>
      <c r="GRI54" s="66"/>
      <c r="GRJ54" s="66"/>
      <c r="GRK54" s="66"/>
      <c r="GRL54" s="66"/>
      <c r="GRM54" s="66"/>
      <c r="GRN54" s="66"/>
      <c r="GRO54" s="66"/>
      <c r="GRP54" s="66"/>
      <c r="GRQ54" s="66"/>
      <c r="GRR54" s="66"/>
      <c r="GRS54" s="66"/>
      <c r="GRT54" s="66"/>
      <c r="GRU54" s="66"/>
      <c r="GRV54" s="66"/>
      <c r="GRW54" s="66"/>
      <c r="GRX54" s="66"/>
      <c r="GRY54" s="66"/>
      <c r="GRZ54" s="66"/>
      <c r="GSA54" s="66"/>
      <c r="GSB54" s="66"/>
      <c r="GSC54" s="66"/>
      <c r="GSD54" s="66"/>
      <c r="GSE54" s="66"/>
      <c r="GSF54" s="66"/>
      <c r="GSG54" s="66"/>
      <c r="GSH54" s="66"/>
      <c r="GSI54" s="66"/>
      <c r="GSJ54" s="66"/>
      <c r="GSK54" s="66"/>
      <c r="GSL54" s="66"/>
      <c r="GSM54" s="66"/>
      <c r="GSN54" s="66"/>
      <c r="GSO54" s="66"/>
      <c r="GSP54" s="66"/>
      <c r="GSQ54" s="66"/>
      <c r="GSR54" s="66"/>
      <c r="GSS54" s="66"/>
      <c r="GST54" s="66"/>
      <c r="GSU54" s="66"/>
      <c r="GSV54" s="66"/>
      <c r="GSW54" s="66"/>
      <c r="GSX54" s="66"/>
      <c r="GSY54" s="66"/>
      <c r="GSZ54" s="66"/>
      <c r="GTA54" s="66"/>
      <c r="GTB54" s="66"/>
      <c r="GTC54" s="66"/>
      <c r="GTD54" s="66"/>
      <c r="GTE54" s="66"/>
      <c r="GTF54" s="66"/>
      <c r="GTG54" s="66"/>
      <c r="GTH54" s="66"/>
      <c r="GTI54" s="66"/>
      <c r="GTJ54" s="66"/>
      <c r="GTK54" s="66"/>
      <c r="GTL54" s="66"/>
      <c r="GTM54" s="66"/>
      <c r="GTN54" s="66"/>
      <c r="GTO54" s="66"/>
      <c r="GTP54" s="66"/>
      <c r="GTQ54" s="66"/>
      <c r="GTR54" s="66"/>
      <c r="GTS54" s="66"/>
      <c r="GTT54" s="66"/>
      <c r="GTU54" s="66"/>
      <c r="GTV54" s="66"/>
      <c r="GTW54" s="66"/>
      <c r="GTX54" s="66"/>
      <c r="GTY54" s="66"/>
      <c r="GTZ54" s="66"/>
      <c r="GUA54" s="66"/>
      <c r="GUB54" s="66"/>
      <c r="GUC54" s="66"/>
      <c r="GUD54" s="66"/>
      <c r="GUE54" s="66"/>
      <c r="GUF54" s="66"/>
      <c r="GUG54" s="66"/>
      <c r="GUH54" s="66"/>
      <c r="GUI54" s="66"/>
      <c r="GUJ54" s="66"/>
      <c r="GUK54" s="66"/>
      <c r="GUL54" s="66"/>
      <c r="GUM54" s="66"/>
      <c r="GUN54" s="66"/>
      <c r="GUO54" s="66"/>
      <c r="GUP54" s="66"/>
      <c r="GUQ54" s="66"/>
      <c r="GUR54" s="66"/>
      <c r="GUS54" s="66"/>
      <c r="GUT54" s="66"/>
      <c r="GUU54" s="66"/>
      <c r="GUV54" s="66"/>
      <c r="GUW54" s="66"/>
      <c r="GUX54" s="66"/>
      <c r="GUY54" s="66"/>
      <c r="GUZ54" s="66"/>
      <c r="GVA54" s="66"/>
      <c r="GVB54" s="66"/>
      <c r="GVC54" s="66"/>
      <c r="GVD54" s="66"/>
      <c r="GVE54" s="66"/>
      <c r="GVF54" s="66"/>
      <c r="GVG54" s="66"/>
      <c r="GVH54" s="66"/>
      <c r="GVI54" s="66"/>
      <c r="GVJ54" s="66"/>
      <c r="GVK54" s="66"/>
      <c r="GVL54" s="66"/>
      <c r="GVM54" s="66"/>
      <c r="GVN54" s="66"/>
      <c r="GVO54" s="66"/>
      <c r="GVP54" s="66"/>
      <c r="GVQ54" s="66"/>
      <c r="GVR54" s="66"/>
      <c r="GVS54" s="66"/>
      <c r="GVT54" s="66"/>
      <c r="GVU54" s="66"/>
      <c r="GVV54" s="66"/>
      <c r="GVW54" s="66"/>
      <c r="GVX54" s="66"/>
      <c r="GVY54" s="66"/>
      <c r="GVZ54" s="66"/>
      <c r="GWA54" s="66"/>
      <c r="GWB54" s="66"/>
      <c r="GWC54" s="66"/>
      <c r="GWD54" s="66"/>
      <c r="GWE54" s="66"/>
      <c r="GWF54" s="66"/>
      <c r="GWG54" s="66"/>
      <c r="GWH54" s="66"/>
      <c r="GWI54" s="66"/>
      <c r="GWJ54" s="66"/>
      <c r="GWK54" s="66"/>
      <c r="GWL54" s="66"/>
      <c r="GWM54" s="66"/>
      <c r="GWN54" s="66"/>
      <c r="GWO54" s="66"/>
      <c r="GWP54" s="66"/>
      <c r="GWQ54" s="66"/>
      <c r="GWR54" s="66"/>
      <c r="GWS54" s="66"/>
      <c r="GWT54" s="66"/>
      <c r="GWU54" s="66"/>
      <c r="GWV54" s="66"/>
      <c r="GWW54" s="66"/>
      <c r="GWX54" s="66"/>
      <c r="GWY54" s="66"/>
      <c r="GWZ54" s="66"/>
      <c r="GXA54" s="66"/>
      <c r="GXB54" s="66"/>
      <c r="GXC54" s="66"/>
      <c r="GXD54" s="66"/>
      <c r="GXE54" s="66"/>
      <c r="GXF54" s="66"/>
      <c r="GXG54" s="66"/>
      <c r="GXH54" s="66"/>
      <c r="GXI54" s="66"/>
      <c r="GXJ54" s="66"/>
      <c r="GXK54" s="66"/>
      <c r="GXL54" s="66"/>
      <c r="GXM54" s="66"/>
      <c r="GXN54" s="66"/>
      <c r="GXO54" s="66"/>
      <c r="GXP54" s="66"/>
      <c r="GXQ54" s="66"/>
      <c r="GXR54" s="66"/>
      <c r="GXS54" s="66"/>
      <c r="GXT54" s="66"/>
      <c r="GXU54" s="66"/>
      <c r="GXV54" s="66"/>
      <c r="GXW54" s="66"/>
      <c r="GXX54" s="66"/>
      <c r="GXY54" s="66"/>
      <c r="GXZ54" s="66"/>
      <c r="GYA54" s="66"/>
      <c r="GYB54" s="66"/>
      <c r="GYC54" s="66"/>
      <c r="GYD54" s="66"/>
      <c r="GYE54" s="66"/>
      <c r="GYF54" s="66"/>
      <c r="GYG54" s="66"/>
      <c r="GYH54" s="66"/>
      <c r="GYI54" s="66"/>
      <c r="GYJ54" s="66"/>
      <c r="GYK54" s="66"/>
      <c r="GYL54" s="66"/>
      <c r="GYM54" s="66"/>
      <c r="GYN54" s="66"/>
      <c r="GYO54" s="66"/>
      <c r="GYP54" s="66"/>
      <c r="GYQ54" s="66"/>
      <c r="GYR54" s="66"/>
      <c r="GYS54" s="66"/>
      <c r="GYT54" s="66"/>
      <c r="GYU54" s="66"/>
      <c r="GYV54" s="66"/>
      <c r="GYW54" s="66"/>
      <c r="GYX54" s="66"/>
      <c r="GYY54" s="66"/>
      <c r="GYZ54" s="66"/>
      <c r="GZA54" s="66"/>
      <c r="GZB54" s="66"/>
      <c r="GZC54" s="66"/>
      <c r="GZD54" s="66"/>
      <c r="GZE54" s="66"/>
      <c r="GZF54" s="66"/>
      <c r="GZG54" s="66"/>
      <c r="GZH54" s="66"/>
      <c r="GZI54" s="66"/>
      <c r="GZJ54" s="66"/>
      <c r="GZK54" s="66"/>
      <c r="GZL54" s="66"/>
      <c r="GZM54" s="66"/>
      <c r="GZN54" s="66"/>
      <c r="GZO54" s="66"/>
      <c r="GZP54" s="66"/>
      <c r="GZQ54" s="66"/>
      <c r="GZR54" s="66"/>
      <c r="GZS54" s="66"/>
      <c r="GZT54" s="66"/>
      <c r="GZU54" s="66"/>
      <c r="GZV54" s="66"/>
      <c r="GZW54" s="66"/>
      <c r="GZX54" s="66"/>
      <c r="GZY54" s="66"/>
      <c r="GZZ54" s="66"/>
      <c r="HAA54" s="66"/>
      <c r="HAB54" s="66"/>
      <c r="HAC54" s="66"/>
      <c r="HAD54" s="66"/>
      <c r="HAE54" s="66"/>
      <c r="HAF54" s="66"/>
      <c r="HAG54" s="66"/>
      <c r="HAH54" s="66"/>
      <c r="HAI54" s="66"/>
      <c r="HAJ54" s="66"/>
      <c r="HAK54" s="66"/>
      <c r="HAL54" s="66"/>
      <c r="HAM54" s="66"/>
      <c r="HAN54" s="66"/>
      <c r="HAO54" s="66"/>
      <c r="HAP54" s="66"/>
      <c r="HAQ54" s="66"/>
      <c r="HAR54" s="66"/>
      <c r="HAS54" s="66"/>
      <c r="HAT54" s="66"/>
      <c r="HAU54" s="66"/>
      <c r="HAV54" s="66"/>
      <c r="HAW54" s="66"/>
      <c r="HAX54" s="66"/>
      <c r="HAY54" s="66"/>
      <c r="HAZ54" s="66"/>
      <c r="HBA54" s="66"/>
      <c r="HBB54" s="66"/>
      <c r="HBC54" s="66"/>
      <c r="HBD54" s="66"/>
      <c r="HBE54" s="66"/>
      <c r="HBF54" s="66"/>
      <c r="HBG54" s="66"/>
      <c r="HBH54" s="66"/>
      <c r="HBI54" s="66"/>
      <c r="HBJ54" s="66"/>
      <c r="HBK54" s="66"/>
      <c r="HBL54" s="66"/>
      <c r="HBM54" s="66"/>
      <c r="HBN54" s="66"/>
      <c r="HBO54" s="66"/>
      <c r="HBP54" s="66"/>
      <c r="HBQ54" s="66"/>
      <c r="HBR54" s="66"/>
      <c r="HBS54" s="66"/>
      <c r="HBT54" s="66"/>
      <c r="HBU54" s="66"/>
      <c r="HBV54" s="66"/>
      <c r="HBW54" s="66"/>
      <c r="HBX54" s="66"/>
      <c r="HBY54" s="66"/>
      <c r="HBZ54" s="66"/>
      <c r="HCA54" s="66"/>
      <c r="HCB54" s="66"/>
      <c r="HCC54" s="66"/>
      <c r="HCD54" s="66"/>
      <c r="HCE54" s="66"/>
      <c r="HCF54" s="66"/>
      <c r="HCG54" s="66"/>
      <c r="HCH54" s="66"/>
      <c r="HCI54" s="66"/>
      <c r="HCJ54" s="66"/>
      <c r="HCK54" s="66"/>
      <c r="HCL54" s="66"/>
      <c r="HCM54" s="66"/>
      <c r="HCN54" s="66"/>
      <c r="HCO54" s="66"/>
      <c r="HCP54" s="66"/>
      <c r="HCQ54" s="66"/>
      <c r="HCR54" s="66"/>
      <c r="HCS54" s="66"/>
      <c r="HCT54" s="66"/>
      <c r="HCU54" s="66"/>
      <c r="HCV54" s="66"/>
      <c r="HCW54" s="66"/>
      <c r="HCX54" s="66"/>
      <c r="HCY54" s="66"/>
      <c r="HCZ54" s="66"/>
      <c r="HDA54" s="66"/>
      <c r="HDB54" s="66"/>
      <c r="HDC54" s="66"/>
      <c r="HDD54" s="66"/>
      <c r="HDE54" s="66"/>
      <c r="HDF54" s="66"/>
      <c r="HDG54" s="66"/>
      <c r="HDH54" s="66"/>
      <c r="HDI54" s="66"/>
      <c r="HDJ54" s="66"/>
      <c r="HDK54" s="66"/>
      <c r="HDL54" s="66"/>
      <c r="HDM54" s="66"/>
      <c r="HDN54" s="66"/>
      <c r="HDO54" s="66"/>
      <c r="HDP54" s="66"/>
      <c r="HDQ54" s="66"/>
      <c r="HDR54" s="66"/>
      <c r="HDS54" s="66"/>
      <c r="HDT54" s="66"/>
      <c r="HDU54" s="66"/>
      <c r="HDV54" s="66"/>
      <c r="HDW54" s="66"/>
      <c r="HDX54" s="66"/>
      <c r="HDY54" s="66"/>
      <c r="HDZ54" s="66"/>
      <c r="HEA54" s="66"/>
      <c r="HEB54" s="66"/>
      <c r="HEC54" s="66"/>
      <c r="HED54" s="66"/>
      <c r="HEE54" s="66"/>
      <c r="HEF54" s="66"/>
      <c r="HEG54" s="66"/>
      <c r="HEH54" s="66"/>
      <c r="HEI54" s="66"/>
      <c r="HEJ54" s="66"/>
      <c r="HEK54" s="66"/>
      <c r="HEL54" s="66"/>
      <c r="HEM54" s="66"/>
      <c r="HEN54" s="66"/>
      <c r="HEO54" s="66"/>
      <c r="HEP54" s="66"/>
      <c r="HEQ54" s="66"/>
      <c r="HER54" s="66"/>
      <c r="HES54" s="66"/>
      <c r="HET54" s="66"/>
      <c r="HEU54" s="66"/>
      <c r="HEV54" s="66"/>
      <c r="HEW54" s="66"/>
      <c r="HEX54" s="66"/>
      <c r="HEY54" s="66"/>
      <c r="HEZ54" s="66"/>
      <c r="HFA54" s="66"/>
      <c r="HFB54" s="66"/>
      <c r="HFC54" s="66"/>
      <c r="HFD54" s="66"/>
      <c r="HFE54" s="66"/>
      <c r="HFF54" s="66"/>
      <c r="HFG54" s="66"/>
      <c r="HFH54" s="66"/>
      <c r="HFI54" s="66"/>
      <c r="HFJ54" s="66"/>
      <c r="HFK54" s="66"/>
      <c r="HFL54" s="66"/>
      <c r="HFM54" s="66"/>
      <c r="HFN54" s="66"/>
      <c r="HFO54" s="66"/>
      <c r="HFP54" s="66"/>
      <c r="HFQ54" s="66"/>
      <c r="HFR54" s="66"/>
      <c r="HFS54" s="66"/>
      <c r="HFT54" s="66"/>
      <c r="HFU54" s="66"/>
      <c r="HFV54" s="66"/>
      <c r="HFW54" s="66"/>
      <c r="HFX54" s="66"/>
      <c r="HFY54" s="66"/>
      <c r="HFZ54" s="66"/>
      <c r="HGA54" s="66"/>
      <c r="HGB54" s="66"/>
      <c r="HGC54" s="66"/>
      <c r="HGD54" s="66"/>
      <c r="HGE54" s="66"/>
      <c r="HGF54" s="66"/>
      <c r="HGG54" s="66"/>
      <c r="HGH54" s="66"/>
      <c r="HGI54" s="66"/>
      <c r="HGJ54" s="66"/>
      <c r="HGK54" s="66"/>
      <c r="HGL54" s="66"/>
      <c r="HGM54" s="66"/>
      <c r="HGN54" s="66"/>
      <c r="HGO54" s="66"/>
      <c r="HGP54" s="66"/>
      <c r="HGQ54" s="66"/>
      <c r="HGR54" s="66"/>
      <c r="HGS54" s="66"/>
      <c r="HGT54" s="66"/>
      <c r="HGU54" s="66"/>
      <c r="HGV54" s="66"/>
      <c r="HGW54" s="66"/>
      <c r="HGX54" s="66"/>
      <c r="HGY54" s="66"/>
      <c r="HGZ54" s="66"/>
      <c r="HHA54" s="66"/>
      <c r="HHB54" s="66"/>
      <c r="HHC54" s="66"/>
      <c r="HHD54" s="66"/>
      <c r="HHE54" s="66"/>
      <c r="HHF54" s="66"/>
      <c r="HHG54" s="66"/>
      <c r="HHH54" s="66"/>
      <c r="HHI54" s="66"/>
      <c r="HHJ54" s="66"/>
      <c r="HHK54" s="66"/>
      <c r="HHL54" s="66"/>
      <c r="HHM54" s="66"/>
      <c r="HHN54" s="66"/>
      <c r="HHO54" s="66"/>
      <c r="HHP54" s="66"/>
      <c r="HHQ54" s="66"/>
      <c r="HHR54" s="66"/>
      <c r="HHS54" s="66"/>
      <c r="HHT54" s="66"/>
      <c r="HHU54" s="66"/>
      <c r="HHV54" s="66"/>
      <c r="HHW54" s="66"/>
      <c r="HHX54" s="66"/>
      <c r="HHY54" s="66"/>
      <c r="HHZ54" s="66"/>
      <c r="HIA54" s="66"/>
      <c r="HIB54" s="66"/>
      <c r="HIC54" s="66"/>
      <c r="HID54" s="66"/>
      <c r="HIE54" s="66"/>
      <c r="HIF54" s="66"/>
      <c r="HIG54" s="66"/>
      <c r="HIH54" s="66"/>
      <c r="HII54" s="66"/>
      <c r="HIJ54" s="66"/>
      <c r="HIK54" s="66"/>
      <c r="HIL54" s="66"/>
      <c r="HIM54" s="66"/>
      <c r="HIN54" s="66"/>
      <c r="HIO54" s="66"/>
      <c r="HIP54" s="66"/>
      <c r="HIQ54" s="66"/>
      <c r="HIR54" s="66"/>
      <c r="HIS54" s="66"/>
      <c r="HIT54" s="66"/>
      <c r="HIU54" s="66"/>
      <c r="HIV54" s="66"/>
      <c r="HIW54" s="66"/>
      <c r="HIX54" s="66"/>
      <c r="HIY54" s="66"/>
      <c r="HIZ54" s="66"/>
      <c r="HJA54" s="66"/>
      <c r="HJB54" s="66"/>
      <c r="HJC54" s="66"/>
      <c r="HJD54" s="66"/>
      <c r="HJE54" s="66"/>
      <c r="HJF54" s="66"/>
      <c r="HJG54" s="66"/>
      <c r="HJH54" s="66"/>
      <c r="HJI54" s="66"/>
      <c r="HJJ54" s="66"/>
      <c r="HJK54" s="66"/>
      <c r="HJL54" s="66"/>
      <c r="HJM54" s="66"/>
      <c r="HJN54" s="66"/>
      <c r="HJO54" s="66"/>
      <c r="HJP54" s="66"/>
      <c r="HJQ54" s="66"/>
      <c r="HJR54" s="66"/>
      <c r="HJS54" s="66"/>
      <c r="HJT54" s="66"/>
      <c r="HJU54" s="66"/>
      <c r="HJV54" s="66"/>
      <c r="HJW54" s="66"/>
      <c r="HJX54" s="66"/>
      <c r="HJY54" s="66"/>
      <c r="HJZ54" s="66"/>
      <c r="HKA54" s="66"/>
      <c r="HKB54" s="66"/>
      <c r="HKC54" s="66"/>
      <c r="HKD54" s="66"/>
      <c r="HKE54" s="66"/>
      <c r="HKF54" s="66"/>
      <c r="HKG54" s="66"/>
      <c r="HKH54" s="66"/>
      <c r="HKI54" s="66"/>
      <c r="HKJ54" s="66"/>
      <c r="HKK54" s="66"/>
      <c r="HKL54" s="66"/>
      <c r="HKM54" s="66"/>
      <c r="HKN54" s="66"/>
      <c r="HKO54" s="66"/>
      <c r="HKP54" s="66"/>
      <c r="HKQ54" s="66"/>
      <c r="HKR54" s="66"/>
      <c r="HKS54" s="66"/>
      <c r="HKT54" s="66"/>
      <c r="HKU54" s="66"/>
      <c r="HKV54" s="66"/>
      <c r="HKW54" s="66"/>
      <c r="HKX54" s="66"/>
      <c r="HKY54" s="66"/>
      <c r="HKZ54" s="66"/>
      <c r="HLA54" s="66"/>
      <c r="HLB54" s="66"/>
      <c r="HLC54" s="66"/>
      <c r="HLD54" s="66"/>
      <c r="HLE54" s="66"/>
      <c r="HLF54" s="66"/>
      <c r="HLG54" s="66"/>
      <c r="HLH54" s="66"/>
      <c r="HLI54" s="66"/>
      <c r="HLJ54" s="66"/>
      <c r="HLK54" s="66"/>
      <c r="HLL54" s="66"/>
      <c r="HLM54" s="66"/>
      <c r="HLN54" s="66"/>
      <c r="HLO54" s="66"/>
      <c r="HLP54" s="66"/>
      <c r="HLQ54" s="66"/>
      <c r="HLR54" s="66"/>
      <c r="HLS54" s="66"/>
      <c r="HLT54" s="66"/>
      <c r="HLU54" s="66"/>
      <c r="HLV54" s="66"/>
      <c r="HLW54" s="66"/>
      <c r="HLX54" s="66"/>
      <c r="HLY54" s="66"/>
      <c r="HLZ54" s="66"/>
      <c r="HMA54" s="66"/>
      <c r="HMB54" s="66"/>
      <c r="HMC54" s="66"/>
      <c r="HMD54" s="66"/>
      <c r="HME54" s="66"/>
      <c r="HMF54" s="66"/>
      <c r="HMG54" s="66"/>
      <c r="HMH54" s="66"/>
      <c r="HMI54" s="66"/>
      <c r="HMJ54" s="66"/>
      <c r="HMK54" s="66"/>
      <c r="HML54" s="66"/>
      <c r="HMM54" s="66"/>
      <c r="HMN54" s="66"/>
      <c r="HMO54" s="66"/>
      <c r="HMP54" s="66"/>
      <c r="HMQ54" s="66"/>
      <c r="HMR54" s="66"/>
      <c r="HMS54" s="66"/>
      <c r="HMT54" s="66"/>
      <c r="HMU54" s="66"/>
      <c r="HMV54" s="66"/>
      <c r="HMW54" s="66"/>
      <c r="HMX54" s="66"/>
      <c r="HMY54" s="66"/>
      <c r="HMZ54" s="66"/>
      <c r="HNA54" s="66"/>
      <c r="HNB54" s="66"/>
      <c r="HNC54" s="66"/>
      <c r="HND54" s="66"/>
      <c r="HNE54" s="66"/>
      <c r="HNF54" s="66"/>
      <c r="HNG54" s="66"/>
      <c r="HNH54" s="66"/>
      <c r="HNI54" s="66"/>
      <c r="HNJ54" s="66"/>
      <c r="HNK54" s="66"/>
      <c r="HNL54" s="66"/>
      <c r="HNM54" s="66"/>
      <c r="HNN54" s="66"/>
      <c r="HNO54" s="66"/>
      <c r="HNP54" s="66"/>
      <c r="HNQ54" s="66"/>
      <c r="HNR54" s="66"/>
      <c r="HNS54" s="66"/>
      <c r="HNT54" s="66"/>
      <c r="HNU54" s="66"/>
      <c r="HNV54" s="66"/>
      <c r="HNW54" s="66"/>
      <c r="HNX54" s="66"/>
      <c r="HNY54" s="66"/>
      <c r="HNZ54" s="66"/>
      <c r="HOA54" s="66"/>
      <c r="HOB54" s="66"/>
      <c r="HOC54" s="66"/>
      <c r="HOD54" s="66"/>
      <c r="HOE54" s="66"/>
      <c r="HOF54" s="66"/>
      <c r="HOG54" s="66"/>
      <c r="HOH54" s="66"/>
      <c r="HOI54" s="66"/>
      <c r="HOJ54" s="66"/>
      <c r="HOK54" s="66"/>
      <c r="HOL54" s="66"/>
      <c r="HOM54" s="66"/>
      <c r="HON54" s="66"/>
      <c r="HOO54" s="66"/>
      <c r="HOP54" s="66"/>
      <c r="HOQ54" s="66"/>
      <c r="HOR54" s="66"/>
      <c r="HOS54" s="66"/>
      <c r="HOT54" s="66"/>
      <c r="HOU54" s="66"/>
      <c r="HOV54" s="66"/>
      <c r="HOW54" s="66"/>
      <c r="HOX54" s="66"/>
      <c r="HOY54" s="66"/>
      <c r="HOZ54" s="66"/>
      <c r="HPA54" s="66"/>
      <c r="HPB54" s="66"/>
      <c r="HPC54" s="66"/>
      <c r="HPD54" s="66"/>
      <c r="HPE54" s="66"/>
      <c r="HPF54" s="66"/>
      <c r="HPG54" s="66"/>
      <c r="HPH54" s="66"/>
      <c r="HPI54" s="66"/>
      <c r="HPJ54" s="66"/>
      <c r="HPK54" s="66"/>
      <c r="HPL54" s="66"/>
      <c r="HPM54" s="66"/>
      <c r="HPN54" s="66"/>
      <c r="HPO54" s="66"/>
      <c r="HPP54" s="66"/>
      <c r="HPQ54" s="66"/>
      <c r="HPR54" s="66"/>
      <c r="HPS54" s="66"/>
      <c r="HPT54" s="66"/>
      <c r="HPU54" s="66"/>
      <c r="HPV54" s="66"/>
      <c r="HPW54" s="66"/>
      <c r="HPX54" s="66"/>
      <c r="HPY54" s="66"/>
      <c r="HPZ54" s="66"/>
      <c r="HQA54" s="66"/>
      <c r="HQB54" s="66"/>
      <c r="HQC54" s="66"/>
      <c r="HQD54" s="66"/>
      <c r="HQE54" s="66"/>
      <c r="HQF54" s="66"/>
      <c r="HQG54" s="66"/>
      <c r="HQH54" s="66"/>
      <c r="HQI54" s="66"/>
      <c r="HQJ54" s="66"/>
      <c r="HQK54" s="66"/>
      <c r="HQL54" s="66"/>
      <c r="HQM54" s="66"/>
      <c r="HQN54" s="66"/>
      <c r="HQO54" s="66"/>
      <c r="HQP54" s="66"/>
      <c r="HQQ54" s="66"/>
      <c r="HQR54" s="66"/>
      <c r="HQS54" s="66"/>
      <c r="HQT54" s="66"/>
      <c r="HQU54" s="66"/>
      <c r="HQV54" s="66"/>
      <c r="HQW54" s="66"/>
      <c r="HQX54" s="66"/>
      <c r="HQY54" s="66"/>
      <c r="HQZ54" s="66"/>
      <c r="HRA54" s="66"/>
      <c r="HRB54" s="66"/>
      <c r="HRC54" s="66"/>
      <c r="HRD54" s="66"/>
      <c r="HRE54" s="66"/>
      <c r="HRF54" s="66"/>
      <c r="HRG54" s="66"/>
      <c r="HRH54" s="66"/>
      <c r="HRI54" s="66"/>
      <c r="HRJ54" s="66"/>
      <c r="HRK54" s="66"/>
      <c r="HRL54" s="66"/>
      <c r="HRM54" s="66"/>
      <c r="HRN54" s="66"/>
      <c r="HRO54" s="66"/>
      <c r="HRP54" s="66"/>
      <c r="HRQ54" s="66"/>
      <c r="HRR54" s="66"/>
      <c r="HRS54" s="66"/>
      <c r="HRT54" s="66"/>
      <c r="HRU54" s="66"/>
      <c r="HRV54" s="66"/>
      <c r="HRW54" s="66"/>
      <c r="HRX54" s="66"/>
      <c r="HRY54" s="66"/>
      <c r="HRZ54" s="66"/>
      <c r="HSA54" s="66"/>
      <c r="HSB54" s="66"/>
      <c r="HSC54" s="66"/>
      <c r="HSD54" s="66"/>
      <c r="HSE54" s="66"/>
      <c r="HSF54" s="66"/>
      <c r="HSG54" s="66"/>
      <c r="HSH54" s="66"/>
      <c r="HSI54" s="66"/>
      <c r="HSJ54" s="66"/>
      <c r="HSK54" s="66"/>
      <c r="HSL54" s="66"/>
      <c r="HSM54" s="66"/>
      <c r="HSN54" s="66"/>
      <c r="HSO54" s="66"/>
      <c r="HSP54" s="66"/>
      <c r="HSQ54" s="66"/>
      <c r="HSR54" s="66"/>
      <c r="HSS54" s="66"/>
      <c r="HST54" s="66"/>
      <c r="HSU54" s="66"/>
      <c r="HSV54" s="66"/>
      <c r="HSW54" s="66"/>
      <c r="HSX54" s="66"/>
      <c r="HSY54" s="66"/>
      <c r="HSZ54" s="66"/>
      <c r="HTA54" s="66"/>
      <c r="HTB54" s="66"/>
      <c r="HTC54" s="66"/>
      <c r="HTD54" s="66"/>
      <c r="HTE54" s="66"/>
      <c r="HTF54" s="66"/>
      <c r="HTG54" s="66"/>
      <c r="HTH54" s="66"/>
      <c r="HTI54" s="66"/>
      <c r="HTJ54" s="66"/>
      <c r="HTK54" s="66"/>
      <c r="HTL54" s="66"/>
      <c r="HTM54" s="66"/>
      <c r="HTN54" s="66"/>
      <c r="HTO54" s="66"/>
      <c r="HTP54" s="66"/>
      <c r="HTQ54" s="66"/>
      <c r="HTR54" s="66"/>
      <c r="HTS54" s="66"/>
      <c r="HTT54" s="66"/>
      <c r="HTU54" s="66"/>
      <c r="HTV54" s="66"/>
      <c r="HTW54" s="66"/>
      <c r="HTX54" s="66"/>
      <c r="HTY54" s="66"/>
      <c r="HTZ54" s="66"/>
      <c r="HUA54" s="66"/>
      <c r="HUB54" s="66"/>
      <c r="HUC54" s="66"/>
      <c r="HUD54" s="66"/>
      <c r="HUE54" s="66"/>
      <c r="HUF54" s="66"/>
      <c r="HUG54" s="66"/>
      <c r="HUH54" s="66"/>
      <c r="HUI54" s="66"/>
      <c r="HUJ54" s="66"/>
      <c r="HUK54" s="66"/>
      <c r="HUL54" s="66"/>
      <c r="HUM54" s="66"/>
      <c r="HUN54" s="66"/>
      <c r="HUO54" s="66"/>
      <c r="HUP54" s="66"/>
      <c r="HUQ54" s="66"/>
      <c r="HUR54" s="66"/>
      <c r="HUS54" s="66"/>
      <c r="HUT54" s="66"/>
      <c r="HUU54" s="66"/>
      <c r="HUV54" s="66"/>
      <c r="HUW54" s="66"/>
      <c r="HUX54" s="66"/>
      <c r="HUY54" s="66"/>
      <c r="HUZ54" s="66"/>
      <c r="HVA54" s="66"/>
      <c r="HVB54" s="66"/>
      <c r="HVC54" s="66"/>
      <c r="HVD54" s="66"/>
      <c r="HVE54" s="66"/>
      <c r="HVF54" s="66"/>
      <c r="HVG54" s="66"/>
      <c r="HVH54" s="66"/>
      <c r="HVI54" s="66"/>
      <c r="HVJ54" s="66"/>
      <c r="HVK54" s="66"/>
      <c r="HVL54" s="66"/>
      <c r="HVM54" s="66"/>
      <c r="HVN54" s="66"/>
      <c r="HVO54" s="66"/>
      <c r="HVP54" s="66"/>
      <c r="HVQ54" s="66"/>
      <c r="HVR54" s="66"/>
      <c r="HVS54" s="66"/>
      <c r="HVT54" s="66"/>
      <c r="HVU54" s="66"/>
      <c r="HVV54" s="66"/>
      <c r="HVW54" s="66"/>
      <c r="HVX54" s="66"/>
      <c r="HVY54" s="66"/>
      <c r="HVZ54" s="66"/>
      <c r="HWA54" s="66"/>
      <c r="HWB54" s="66"/>
      <c r="HWC54" s="66"/>
      <c r="HWD54" s="66"/>
      <c r="HWE54" s="66"/>
      <c r="HWF54" s="66"/>
      <c r="HWG54" s="66"/>
      <c r="HWH54" s="66"/>
      <c r="HWI54" s="66"/>
      <c r="HWJ54" s="66"/>
      <c r="HWK54" s="66"/>
      <c r="HWL54" s="66"/>
      <c r="HWM54" s="66"/>
      <c r="HWN54" s="66"/>
      <c r="HWO54" s="66"/>
      <c r="HWP54" s="66"/>
      <c r="HWQ54" s="66"/>
      <c r="HWR54" s="66"/>
      <c r="HWS54" s="66"/>
      <c r="HWT54" s="66"/>
      <c r="HWU54" s="66"/>
      <c r="HWV54" s="66"/>
      <c r="HWW54" s="66"/>
      <c r="HWX54" s="66"/>
      <c r="HWY54" s="66"/>
      <c r="HWZ54" s="66"/>
      <c r="HXA54" s="66"/>
      <c r="HXB54" s="66"/>
      <c r="HXC54" s="66"/>
      <c r="HXD54" s="66"/>
      <c r="HXE54" s="66"/>
      <c r="HXF54" s="66"/>
      <c r="HXG54" s="66"/>
      <c r="HXH54" s="66"/>
      <c r="HXI54" s="66"/>
      <c r="HXJ54" s="66"/>
      <c r="HXK54" s="66"/>
      <c r="HXL54" s="66"/>
      <c r="HXM54" s="66"/>
      <c r="HXN54" s="66"/>
      <c r="HXO54" s="66"/>
      <c r="HXP54" s="66"/>
      <c r="HXQ54" s="66"/>
      <c r="HXR54" s="66"/>
      <c r="HXS54" s="66"/>
      <c r="HXT54" s="66"/>
      <c r="HXU54" s="66"/>
      <c r="HXV54" s="66"/>
      <c r="HXW54" s="66"/>
      <c r="HXX54" s="66"/>
      <c r="HXY54" s="66"/>
      <c r="HXZ54" s="66"/>
      <c r="HYA54" s="66"/>
      <c r="HYB54" s="66"/>
      <c r="HYC54" s="66"/>
      <c r="HYD54" s="66"/>
      <c r="HYE54" s="66"/>
      <c r="HYF54" s="66"/>
      <c r="HYG54" s="66"/>
      <c r="HYH54" s="66"/>
      <c r="HYI54" s="66"/>
      <c r="HYJ54" s="66"/>
      <c r="HYK54" s="66"/>
      <c r="HYL54" s="66"/>
      <c r="HYM54" s="66"/>
      <c r="HYN54" s="66"/>
      <c r="HYO54" s="66"/>
      <c r="HYP54" s="66"/>
      <c r="HYQ54" s="66"/>
      <c r="HYR54" s="66"/>
      <c r="HYS54" s="66"/>
      <c r="HYT54" s="66"/>
      <c r="HYU54" s="66"/>
      <c r="HYV54" s="66"/>
      <c r="HYW54" s="66"/>
      <c r="HYX54" s="66"/>
      <c r="HYY54" s="66"/>
      <c r="HYZ54" s="66"/>
      <c r="HZA54" s="66"/>
      <c r="HZB54" s="66"/>
      <c r="HZC54" s="66"/>
      <c r="HZD54" s="66"/>
      <c r="HZE54" s="66"/>
      <c r="HZF54" s="66"/>
      <c r="HZG54" s="66"/>
      <c r="HZH54" s="66"/>
      <c r="HZI54" s="66"/>
      <c r="HZJ54" s="66"/>
      <c r="HZK54" s="66"/>
      <c r="HZL54" s="66"/>
      <c r="HZM54" s="66"/>
      <c r="HZN54" s="66"/>
      <c r="HZO54" s="66"/>
      <c r="HZP54" s="66"/>
      <c r="HZQ54" s="66"/>
      <c r="HZR54" s="66"/>
      <c r="HZS54" s="66"/>
      <c r="HZT54" s="66"/>
      <c r="HZU54" s="66"/>
      <c r="HZV54" s="66"/>
      <c r="HZW54" s="66"/>
      <c r="HZX54" s="66"/>
      <c r="HZY54" s="66"/>
      <c r="HZZ54" s="66"/>
      <c r="IAA54" s="66"/>
      <c r="IAB54" s="66"/>
      <c r="IAC54" s="66"/>
      <c r="IAD54" s="66"/>
      <c r="IAE54" s="66"/>
      <c r="IAF54" s="66"/>
      <c r="IAG54" s="66"/>
      <c r="IAH54" s="66"/>
      <c r="IAI54" s="66"/>
      <c r="IAJ54" s="66"/>
      <c r="IAK54" s="66"/>
      <c r="IAL54" s="66"/>
      <c r="IAM54" s="66"/>
      <c r="IAN54" s="66"/>
      <c r="IAO54" s="66"/>
      <c r="IAP54" s="66"/>
      <c r="IAQ54" s="66"/>
      <c r="IAR54" s="66"/>
      <c r="IAS54" s="66"/>
      <c r="IAT54" s="66"/>
      <c r="IAU54" s="66"/>
      <c r="IAV54" s="66"/>
      <c r="IAW54" s="66"/>
      <c r="IAX54" s="66"/>
      <c r="IAY54" s="66"/>
      <c r="IAZ54" s="66"/>
      <c r="IBA54" s="66"/>
      <c r="IBB54" s="66"/>
      <c r="IBC54" s="66"/>
      <c r="IBD54" s="66"/>
      <c r="IBE54" s="66"/>
      <c r="IBF54" s="66"/>
      <c r="IBG54" s="66"/>
      <c r="IBH54" s="66"/>
      <c r="IBI54" s="66"/>
      <c r="IBJ54" s="66"/>
      <c r="IBK54" s="66"/>
      <c r="IBL54" s="66"/>
      <c r="IBM54" s="66"/>
      <c r="IBN54" s="66"/>
      <c r="IBO54" s="66"/>
      <c r="IBP54" s="66"/>
      <c r="IBQ54" s="66"/>
      <c r="IBR54" s="66"/>
      <c r="IBS54" s="66"/>
      <c r="IBT54" s="66"/>
      <c r="IBU54" s="66"/>
      <c r="IBV54" s="66"/>
      <c r="IBW54" s="66"/>
      <c r="IBX54" s="66"/>
      <c r="IBY54" s="66"/>
      <c r="IBZ54" s="66"/>
      <c r="ICA54" s="66"/>
      <c r="ICB54" s="66"/>
      <c r="ICC54" s="66"/>
      <c r="ICD54" s="66"/>
      <c r="ICE54" s="66"/>
      <c r="ICF54" s="66"/>
      <c r="ICG54" s="66"/>
      <c r="ICH54" s="66"/>
      <c r="ICI54" s="66"/>
      <c r="ICJ54" s="66"/>
      <c r="ICK54" s="66"/>
      <c r="ICL54" s="66"/>
      <c r="ICM54" s="66"/>
      <c r="ICN54" s="66"/>
      <c r="ICO54" s="66"/>
      <c r="ICP54" s="66"/>
      <c r="ICQ54" s="66"/>
      <c r="ICR54" s="66"/>
      <c r="ICS54" s="66"/>
      <c r="ICT54" s="66"/>
      <c r="ICU54" s="66"/>
      <c r="ICV54" s="66"/>
      <c r="ICW54" s="66"/>
      <c r="ICX54" s="66"/>
      <c r="ICY54" s="66"/>
      <c r="ICZ54" s="66"/>
      <c r="IDA54" s="66"/>
      <c r="IDB54" s="66"/>
      <c r="IDC54" s="66"/>
      <c r="IDD54" s="66"/>
      <c r="IDE54" s="66"/>
      <c r="IDF54" s="66"/>
      <c r="IDG54" s="66"/>
      <c r="IDH54" s="66"/>
      <c r="IDI54" s="66"/>
      <c r="IDJ54" s="66"/>
      <c r="IDK54" s="66"/>
      <c r="IDL54" s="66"/>
      <c r="IDM54" s="66"/>
      <c r="IDN54" s="66"/>
      <c r="IDO54" s="66"/>
      <c r="IDP54" s="66"/>
      <c r="IDQ54" s="66"/>
      <c r="IDR54" s="66"/>
      <c r="IDS54" s="66"/>
      <c r="IDT54" s="66"/>
      <c r="IDU54" s="66"/>
      <c r="IDV54" s="66"/>
      <c r="IDW54" s="66"/>
      <c r="IDX54" s="66"/>
      <c r="IDY54" s="66"/>
      <c r="IDZ54" s="66"/>
      <c r="IEA54" s="66"/>
      <c r="IEB54" s="66"/>
      <c r="IEC54" s="66"/>
      <c r="IED54" s="66"/>
      <c r="IEE54" s="66"/>
      <c r="IEF54" s="66"/>
      <c r="IEG54" s="66"/>
      <c r="IEH54" s="66"/>
      <c r="IEI54" s="66"/>
      <c r="IEJ54" s="66"/>
      <c r="IEK54" s="66"/>
      <c r="IEL54" s="66"/>
      <c r="IEM54" s="66"/>
      <c r="IEN54" s="66"/>
      <c r="IEO54" s="66"/>
      <c r="IEP54" s="66"/>
      <c r="IEQ54" s="66"/>
      <c r="IER54" s="66"/>
      <c r="IES54" s="66"/>
      <c r="IET54" s="66"/>
      <c r="IEU54" s="66"/>
      <c r="IEV54" s="66"/>
      <c r="IEW54" s="66"/>
      <c r="IEX54" s="66"/>
      <c r="IEY54" s="66"/>
      <c r="IEZ54" s="66"/>
      <c r="IFA54" s="66"/>
      <c r="IFB54" s="66"/>
      <c r="IFC54" s="66"/>
      <c r="IFD54" s="66"/>
      <c r="IFE54" s="66"/>
      <c r="IFF54" s="66"/>
      <c r="IFG54" s="66"/>
      <c r="IFH54" s="66"/>
      <c r="IFI54" s="66"/>
      <c r="IFJ54" s="66"/>
      <c r="IFK54" s="66"/>
      <c r="IFL54" s="66"/>
      <c r="IFM54" s="66"/>
      <c r="IFN54" s="66"/>
      <c r="IFO54" s="66"/>
      <c r="IFP54" s="66"/>
      <c r="IFQ54" s="66"/>
      <c r="IFR54" s="66"/>
      <c r="IFS54" s="66"/>
      <c r="IFT54" s="66"/>
      <c r="IFU54" s="66"/>
      <c r="IFV54" s="66"/>
      <c r="IFW54" s="66"/>
      <c r="IFX54" s="66"/>
      <c r="IFY54" s="66"/>
      <c r="IFZ54" s="66"/>
      <c r="IGA54" s="66"/>
      <c r="IGB54" s="66"/>
      <c r="IGC54" s="66"/>
      <c r="IGD54" s="66"/>
      <c r="IGE54" s="66"/>
      <c r="IGF54" s="66"/>
      <c r="IGG54" s="66"/>
      <c r="IGH54" s="66"/>
      <c r="IGI54" s="66"/>
      <c r="IGJ54" s="66"/>
      <c r="IGK54" s="66"/>
      <c r="IGL54" s="66"/>
      <c r="IGM54" s="66"/>
      <c r="IGN54" s="66"/>
      <c r="IGO54" s="66"/>
      <c r="IGP54" s="66"/>
      <c r="IGQ54" s="66"/>
      <c r="IGR54" s="66"/>
      <c r="IGS54" s="66"/>
      <c r="IGT54" s="66"/>
      <c r="IGU54" s="66"/>
      <c r="IGV54" s="66"/>
      <c r="IGW54" s="66"/>
      <c r="IGX54" s="66"/>
      <c r="IGY54" s="66"/>
      <c r="IGZ54" s="66"/>
      <c r="IHA54" s="66"/>
      <c r="IHB54" s="66"/>
      <c r="IHC54" s="66"/>
      <c r="IHD54" s="66"/>
      <c r="IHE54" s="66"/>
      <c r="IHF54" s="66"/>
      <c r="IHG54" s="66"/>
      <c r="IHH54" s="66"/>
      <c r="IHI54" s="66"/>
      <c r="IHJ54" s="66"/>
      <c r="IHK54" s="66"/>
      <c r="IHL54" s="66"/>
      <c r="IHM54" s="66"/>
      <c r="IHN54" s="66"/>
      <c r="IHO54" s="66"/>
      <c r="IHP54" s="66"/>
      <c r="IHQ54" s="66"/>
      <c r="IHR54" s="66"/>
      <c r="IHS54" s="66"/>
      <c r="IHT54" s="66"/>
      <c r="IHU54" s="66"/>
      <c r="IHV54" s="66"/>
      <c r="IHW54" s="66"/>
      <c r="IHX54" s="66"/>
      <c r="IHY54" s="66"/>
      <c r="IHZ54" s="66"/>
      <c r="IIA54" s="66"/>
      <c r="IIB54" s="66"/>
      <c r="IIC54" s="66"/>
      <c r="IID54" s="66"/>
      <c r="IIE54" s="66"/>
      <c r="IIF54" s="66"/>
      <c r="IIG54" s="66"/>
      <c r="IIH54" s="66"/>
      <c r="III54" s="66"/>
      <c r="IIJ54" s="66"/>
      <c r="IIK54" s="66"/>
      <c r="IIL54" s="66"/>
      <c r="IIM54" s="66"/>
      <c r="IIN54" s="66"/>
      <c r="IIO54" s="66"/>
      <c r="IIP54" s="66"/>
      <c r="IIQ54" s="66"/>
      <c r="IIR54" s="66"/>
      <c r="IIS54" s="66"/>
      <c r="IIT54" s="66"/>
      <c r="IIU54" s="66"/>
      <c r="IIV54" s="66"/>
      <c r="IIW54" s="66"/>
      <c r="IIX54" s="66"/>
      <c r="IIY54" s="66"/>
      <c r="IIZ54" s="66"/>
      <c r="IJA54" s="66"/>
      <c r="IJB54" s="66"/>
      <c r="IJC54" s="66"/>
      <c r="IJD54" s="66"/>
      <c r="IJE54" s="66"/>
      <c r="IJF54" s="66"/>
      <c r="IJG54" s="66"/>
      <c r="IJH54" s="66"/>
      <c r="IJI54" s="66"/>
      <c r="IJJ54" s="66"/>
      <c r="IJK54" s="66"/>
      <c r="IJL54" s="66"/>
      <c r="IJM54" s="66"/>
      <c r="IJN54" s="66"/>
      <c r="IJO54" s="66"/>
      <c r="IJP54" s="66"/>
      <c r="IJQ54" s="66"/>
      <c r="IJR54" s="66"/>
      <c r="IJS54" s="66"/>
      <c r="IJT54" s="66"/>
      <c r="IJU54" s="66"/>
      <c r="IJV54" s="66"/>
      <c r="IJW54" s="66"/>
      <c r="IJX54" s="66"/>
      <c r="IJY54" s="66"/>
      <c r="IJZ54" s="66"/>
      <c r="IKA54" s="66"/>
      <c r="IKB54" s="66"/>
      <c r="IKC54" s="66"/>
      <c r="IKD54" s="66"/>
      <c r="IKE54" s="66"/>
      <c r="IKF54" s="66"/>
      <c r="IKG54" s="66"/>
      <c r="IKH54" s="66"/>
      <c r="IKI54" s="66"/>
      <c r="IKJ54" s="66"/>
      <c r="IKK54" s="66"/>
      <c r="IKL54" s="66"/>
      <c r="IKM54" s="66"/>
      <c r="IKN54" s="66"/>
      <c r="IKO54" s="66"/>
      <c r="IKP54" s="66"/>
      <c r="IKQ54" s="66"/>
      <c r="IKR54" s="66"/>
      <c r="IKS54" s="66"/>
      <c r="IKT54" s="66"/>
      <c r="IKU54" s="66"/>
      <c r="IKV54" s="66"/>
      <c r="IKW54" s="66"/>
      <c r="IKX54" s="66"/>
      <c r="IKY54" s="66"/>
      <c r="IKZ54" s="66"/>
      <c r="ILA54" s="66"/>
      <c r="ILB54" s="66"/>
      <c r="ILC54" s="66"/>
      <c r="ILD54" s="66"/>
      <c r="ILE54" s="66"/>
      <c r="ILF54" s="66"/>
      <c r="ILG54" s="66"/>
      <c r="ILH54" s="66"/>
      <c r="ILI54" s="66"/>
      <c r="ILJ54" s="66"/>
      <c r="ILK54" s="66"/>
      <c r="ILL54" s="66"/>
      <c r="ILM54" s="66"/>
      <c r="ILN54" s="66"/>
      <c r="ILO54" s="66"/>
      <c r="ILP54" s="66"/>
      <c r="ILQ54" s="66"/>
      <c r="ILR54" s="66"/>
      <c r="ILS54" s="66"/>
      <c r="ILT54" s="66"/>
      <c r="ILU54" s="66"/>
      <c r="ILV54" s="66"/>
      <c r="ILW54" s="66"/>
      <c r="ILX54" s="66"/>
      <c r="ILY54" s="66"/>
      <c r="ILZ54" s="66"/>
      <c r="IMA54" s="66"/>
      <c r="IMB54" s="66"/>
      <c r="IMC54" s="66"/>
      <c r="IMD54" s="66"/>
      <c r="IME54" s="66"/>
      <c r="IMF54" s="66"/>
      <c r="IMG54" s="66"/>
      <c r="IMH54" s="66"/>
      <c r="IMI54" s="66"/>
      <c r="IMJ54" s="66"/>
      <c r="IMK54" s="66"/>
      <c r="IML54" s="66"/>
      <c r="IMM54" s="66"/>
      <c r="IMN54" s="66"/>
      <c r="IMO54" s="66"/>
      <c r="IMP54" s="66"/>
      <c r="IMQ54" s="66"/>
      <c r="IMR54" s="66"/>
      <c r="IMS54" s="66"/>
      <c r="IMT54" s="66"/>
      <c r="IMU54" s="66"/>
      <c r="IMV54" s="66"/>
      <c r="IMW54" s="66"/>
      <c r="IMX54" s="66"/>
      <c r="IMY54" s="66"/>
      <c r="IMZ54" s="66"/>
      <c r="INA54" s="66"/>
      <c r="INB54" s="66"/>
      <c r="INC54" s="66"/>
      <c r="IND54" s="66"/>
      <c r="INE54" s="66"/>
      <c r="INF54" s="66"/>
      <c r="ING54" s="66"/>
      <c r="INH54" s="66"/>
      <c r="INI54" s="66"/>
      <c r="INJ54" s="66"/>
      <c r="INK54" s="66"/>
      <c r="INL54" s="66"/>
      <c r="INM54" s="66"/>
      <c r="INN54" s="66"/>
      <c r="INO54" s="66"/>
      <c r="INP54" s="66"/>
      <c r="INQ54" s="66"/>
      <c r="INR54" s="66"/>
      <c r="INS54" s="66"/>
      <c r="INT54" s="66"/>
      <c r="INU54" s="66"/>
      <c r="INV54" s="66"/>
      <c r="INW54" s="66"/>
      <c r="INX54" s="66"/>
      <c r="INY54" s="66"/>
      <c r="INZ54" s="66"/>
      <c r="IOA54" s="66"/>
      <c r="IOB54" s="66"/>
      <c r="IOC54" s="66"/>
      <c r="IOD54" s="66"/>
      <c r="IOE54" s="66"/>
      <c r="IOF54" s="66"/>
      <c r="IOG54" s="66"/>
      <c r="IOH54" s="66"/>
      <c r="IOI54" s="66"/>
      <c r="IOJ54" s="66"/>
      <c r="IOK54" s="66"/>
      <c r="IOL54" s="66"/>
      <c r="IOM54" s="66"/>
      <c r="ION54" s="66"/>
      <c r="IOO54" s="66"/>
      <c r="IOP54" s="66"/>
      <c r="IOQ54" s="66"/>
      <c r="IOR54" s="66"/>
      <c r="IOS54" s="66"/>
      <c r="IOT54" s="66"/>
      <c r="IOU54" s="66"/>
      <c r="IOV54" s="66"/>
      <c r="IOW54" s="66"/>
      <c r="IOX54" s="66"/>
      <c r="IOY54" s="66"/>
      <c r="IOZ54" s="66"/>
      <c r="IPA54" s="66"/>
      <c r="IPB54" s="66"/>
      <c r="IPC54" s="66"/>
      <c r="IPD54" s="66"/>
      <c r="IPE54" s="66"/>
      <c r="IPF54" s="66"/>
      <c r="IPG54" s="66"/>
      <c r="IPH54" s="66"/>
      <c r="IPI54" s="66"/>
      <c r="IPJ54" s="66"/>
      <c r="IPK54" s="66"/>
      <c r="IPL54" s="66"/>
      <c r="IPM54" s="66"/>
      <c r="IPN54" s="66"/>
      <c r="IPO54" s="66"/>
      <c r="IPP54" s="66"/>
      <c r="IPQ54" s="66"/>
      <c r="IPR54" s="66"/>
      <c r="IPS54" s="66"/>
      <c r="IPT54" s="66"/>
      <c r="IPU54" s="66"/>
      <c r="IPV54" s="66"/>
      <c r="IPW54" s="66"/>
      <c r="IPX54" s="66"/>
      <c r="IPY54" s="66"/>
      <c r="IPZ54" s="66"/>
      <c r="IQA54" s="66"/>
      <c r="IQB54" s="66"/>
      <c r="IQC54" s="66"/>
      <c r="IQD54" s="66"/>
      <c r="IQE54" s="66"/>
      <c r="IQF54" s="66"/>
      <c r="IQG54" s="66"/>
      <c r="IQH54" s="66"/>
      <c r="IQI54" s="66"/>
      <c r="IQJ54" s="66"/>
      <c r="IQK54" s="66"/>
      <c r="IQL54" s="66"/>
      <c r="IQM54" s="66"/>
      <c r="IQN54" s="66"/>
      <c r="IQO54" s="66"/>
      <c r="IQP54" s="66"/>
      <c r="IQQ54" s="66"/>
      <c r="IQR54" s="66"/>
      <c r="IQS54" s="66"/>
      <c r="IQT54" s="66"/>
      <c r="IQU54" s="66"/>
      <c r="IQV54" s="66"/>
      <c r="IQW54" s="66"/>
      <c r="IQX54" s="66"/>
      <c r="IQY54" s="66"/>
      <c r="IQZ54" s="66"/>
      <c r="IRA54" s="66"/>
      <c r="IRB54" s="66"/>
      <c r="IRC54" s="66"/>
      <c r="IRD54" s="66"/>
      <c r="IRE54" s="66"/>
      <c r="IRF54" s="66"/>
      <c r="IRG54" s="66"/>
      <c r="IRH54" s="66"/>
      <c r="IRI54" s="66"/>
      <c r="IRJ54" s="66"/>
      <c r="IRK54" s="66"/>
      <c r="IRL54" s="66"/>
      <c r="IRM54" s="66"/>
      <c r="IRN54" s="66"/>
      <c r="IRO54" s="66"/>
      <c r="IRP54" s="66"/>
      <c r="IRQ54" s="66"/>
      <c r="IRR54" s="66"/>
      <c r="IRS54" s="66"/>
      <c r="IRT54" s="66"/>
      <c r="IRU54" s="66"/>
      <c r="IRV54" s="66"/>
      <c r="IRW54" s="66"/>
      <c r="IRX54" s="66"/>
      <c r="IRY54" s="66"/>
      <c r="IRZ54" s="66"/>
      <c r="ISA54" s="66"/>
      <c r="ISB54" s="66"/>
      <c r="ISC54" s="66"/>
      <c r="ISD54" s="66"/>
      <c r="ISE54" s="66"/>
      <c r="ISF54" s="66"/>
      <c r="ISG54" s="66"/>
      <c r="ISH54" s="66"/>
      <c r="ISI54" s="66"/>
      <c r="ISJ54" s="66"/>
      <c r="ISK54" s="66"/>
      <c r="ISL54" s="66"/>
      <c r="ISM54" s="66"/>
      <c r="ISN54" s="66"/>
      <c r="ISO54" s="66"/>
      <c r="ISP54" s="66"/>
      <c r="ISQ54" s="66"/>
      <c r="ISR54" s="66"/>
      <c r="ISS54" s="66"/>
      <c r="IST54" s="66"/>
      <c r="ISU54" s="66"/>
      <c r="ISV54" s="66"/>
      <c r="ISW54" s="66"/>
      <c r="ISX54" s="66"/>
      <c r="ISY54" s="66"/>
      <c r="ISZ54" s="66"/>
      <c r="ITA54" s="66"/>
      <c r="ITB54" s="66"/>
      <c r="ITC54" s="66"/>
      <c r="ITD54" s="66"/>
      <c r="ITE54" s="66"/>
      <c r="ITF54" s="66"/>
      <c r="ITG54" s="66"/>
      <c r="ITH54" s="66"/>
      <c r="ITI54" s="66"/>
      <c r="ITJ54" s="66"/>
      <c r="ITK54" s="66"/>
      <c r="ITL54" s="66"/>
      <c r="ITM54" s="66"/>
      <c r="ITN54" s="66"/>
      <c r="ITO54" s="66"/>
      <c r="ITP54" s="66"/>
      <c r="ITQ54" s="66"/>
      <c r="ITR54" s="66"/>
      <c r="ITS54" s="66"/>
      <c r="ITT54" s="66"/>
      <c r="ITU54" s="66"/>
      <c r="ITV54" s="66"/>
      <c r="ITW54" s="66"/>
      <c r="ITX54" s="66"/>
      <c r="ITY54" s="66"/>
      <c r="ITZ54" s="66"/>
      <c r="IUA54" s="66"/>
      <c r="IUB54" s="66"/>
      <c r="IUC54" s="66"/>
      <c r="IUD54" s="66"/>
      <c r="IUE54" s="66"/>
      <c r="IUF54" s="66"/>
      <c r="IUG54" s="66"/>
      <c r="IUH54" s="66"/>
      <c r="IUI54" s="66"/>
      <c r="IUJ54" s="66"/>
      <c r="IUK54" s="66"/>
      <c r="IUL54" s="66"/>
      <c r="IUM54" s="66"/>
      <c r="IUN54" s="66"/>
      <c r="IUO54" s="66"/>
      <c r="IUP54" s="66"/>
      <c r="IUQ54" s="66"/>
      <c r="IUR54" s="66"/>
      <c r="IUS54" s="66"/>
      <c r="IUT54" s="66"/>
      <c r="IUU54" s="66"/>
      <c r="IUV54" s="66"/>
      <c r="IUW54" s="66"/>
      <c r="IUX54" s="66"/>
      <c r="IUY54" s="66"/>
      <c r="IUZ54" s="66"/>
      <c r="IVA54" s="66"/>
      <c r="IVB54" s="66"/>
      <c r="IVC54" s="66"/>
      <c r="IVD54" s="66"/>
      <c r="IVE54" s="66"/>
      <c r="IVF54" s="66"/>
      <c r="IVG54" s="66"/>
      <c r="IVH54" s="66"/>
      <c r="IVI54" s="66"/>
      <c r="IVJ54" s="66"/>
      <c r="IVK54" s="66"/>
      <c r="IVL54" s="66"/>
      <c r="IVM54" s="66"/>
      <c r="IVN54" s="66"/>
      <c r="IVO54" s="66"/>
      <c r="IVP54" s="66"/>
      <c r="IVQ54" s="66"/>
      <c r="IVR54" s="66"/>
      <c r="IVS54" s="66"/>
      <c r="IVT54" s="66"/>
      <c r="IVU54" s="66"/>
      <c r="IVV54" s="66"/>
      <c r="IVW54" s="66"/>
      <c r="IVX54" s="66"/>
      <c r="IVY54" s="66"/>
      <c r="IVZ54" s="66"/>
      <c r="IWA54" s="66"/>
      <c r="IWB54" s="66"/>
      <c r="IWC54" s="66"/>
      <c r="IWD54" s="66"/>
      <c r="IWE54" s="66"/>
      <c r="IWF54" s="66"/>
      <c r="IWG54" s="66"/>
      <c r="IWH54" s="66"/>
      <c r="IWI54" s="66"/>
      <c r="IWJ54" s="66"/>
      <c r="IWK54" s="66"/>
      <c r="IWL54" s="66"/>
      <c r="IWM54" s="66"/>
      <c r="IWN54" s="66"/>
      <c r="IWO54" s="66"/>
      <c r="IWP54" s="66"/>
      <c r="IWQ54" s="66"/>
      <c r="IWR54" s="66"/>
      <c r="IWS54" s="66"/>
      <c r="IWT54" s="66"/>
      <c r="IWU54" s="66"/>
      <c r="IWV54" s="66"/>
      <c r="IWW54" s="66"/>
      <c r="IWX54" s="66"/>
      <c r="IWY54" s="66"/>
      <c r="IWZ54" s="66"/>
      <c r="IXA54" s="66"/>
      <c r="IXB54" s="66"/>
      <c r="IXC54" s="66"/>
      <c r="IXD54" s="66"/>
      <c r="IXE54" s="66"/>
      <c r="IXF54" s="66"/>
      <c r="IXG54" s="66"/>
      <c r="IXH54" s="66"/>
      <c r="IXI54" s="66"/>
      <c r="IXJ54" s="66"/>
      <c r="IXK54" s="66"/>
      <c r="IXL54" s="66"/>
      <c r="IXM54" s="66"/>
      <c r="IXN54" s="66"/>
      <c r="IXO54" s="66"/>
      <c r="IXP54" s="66"/>
      <c r="IXQ54" s="66"/>
      <c r="IXR54" s="66"/>
      <c r="IXS54" s="66"/>
      <c r="IXT54" s="66"/>
      <c r="IXU54" s="66"/>
      <c r="IXV54" s="66"/>
      <c r="IXW54" s="66"/>
      <c r="IXX54" s="66"/>
      <c r="IXY54" s="66"/>
      <c r="IXZ54" s="66"/>
      <c r="IYA54" s="66"/>
      <c r="IYB54" s="66"/>
      <c r="IYC54" s="66"/>
      <c r="IYD54" s="66"/>
      <c r="IYE54" s="66"/>
      <c r="IYF54" s="66"/>
      <c r="IYG54" s="66"/>
      <c r="IYH54" s="66"/>
      <c r="IYI54" s="66"/>
      <c r="IYJ54" s="66"/>
      <c r="IYK54" s="66"/>
      <c r="IYL54" s="66"/>
      <c r="IYM54" s="66"/>
      <c r="IYN54" s="66"/>
      <c r="IYO54" s="66"/>
      <c r="IYP54" s="66"/>
      <c r="IYQ54" s="66"/>
      <c r="IYR54" s="66"/>
      <c r="IYS54" s="66"/>
      <c r="IYT54" s="66"/>
      <c r="IYU54" s="66"/>
      <c r="IYV54" s="66"/>
      <c r="IYW54" s="66"/>
      <c r="IYX54" s="66"/>
      <c r="IYY54" s="66"/>
      <c r="IYZ54" s="66"/>
      <c r="IZA54" s="66"/>
      <c r="IZB54" s="66"/>
      <c r="IZC54" s="66"/>
      <c r="IZD54" s="66"/>
      <c r="IZE54" s="66"/>
      <c r="IZF54" s="66"/>
      <c r="IZG54" s="66"/>
      <c r="IZH54" s="66"/>
      <c r="IZI54" s="66"/>
      <c r="IZJ54" s="66"/>
      <c r="IZK54" s="66"/>
      <c r="IZL54" s="66"/>
      <c r="IZM54" s="66"/>
      <c r="IZN54" s="66"/>
      <c r="IZO54" s="66"/>
      <c r="IZP54" s="66"/>
      <c r="IZQ54" s="66"/>
      <c r="IZR54" s="66"/>
      <c r="IZS54" s="66"/>
      <c r="IZT54" s="66"/>
      <c r="IZU54" s="66"/>
      <c r="IZV54" s="66"/>
      <c r="IZW54" s="66"/>
      <c r="IZX54" s="66"/>
      <c r="IZY54" s="66"/>
      <c r="IZZ54" s="66"/>
      <c r="JAA54" s="66"/>
      <c r="JAB54" s="66"/>
      <c r="JAC54" s="66"/>
      <c r="JAD54" s="66"/>
      <c r="JAE54" s="66"/>
      <c r="JAF54" s="66"/>
      <c r="JAG54" s="66"/>
      <c r="JAH54" s="66"/>
      <c r="JAI54" s="66"/>
      <c r="JAJ54" s="66"/>
      <c r="JAK54" s="66"/>
      <c r="JAL54" s="66"/>
      <c r="JAM54" s="66"/>
      <c r="JAN54" s="66"/>
      <c r="JAO54" s="66"/>
      <c r="JAP54" s="66"/>
      <c r="JAQ54" s="66"/>
      <c r="JAR54" s="66"/>
      <c r="JAS54" s="66"/>
      <c r="JAT54" s="66"/>
      <c r="JAU54" s="66"/>
      <c r="JAV54" s="66"/>
      <c r="JAW54" s="66"/>
      <c r="JAX54" s="66"/>
      <c r="JAY54" s="66"/>
      <c r="JAZ54" s="66"/>
      <c r="JBA54" s="66"/>
      <c r="JBB54" s="66"/>
      <c r="JBC54" s="66"/>
      <c r="JBD54" s="66"/>
      <c r="JBE54" s="66"/>
      <c r="JBF54" s="66"/>
      <c r="JBG54" s="66"/>
      <c r="JBH54" s="66"/>
      <c r="JBI54" s="66"/>
      <c r="JBJ54" s="66"/>
      <c r="JBK54" s="66"/>
      <c r="JBL54" s="66"/>
      <c r="JBM54" s="66"/>
      <c r="JBN54" s="66"/>
      <c r="JBO54" s="66"/>
      <c r="JBP54" s="66"/>
      <c r="JBQ54" s="66"/>
      <c r="JBR54" s="66"/>
      <c r="JBS54" s="66"/>
      <c r="JBT54" s="66"/>
      <c r="JBU54" s="66"/>
      <c r="JBV54" s="66"/>
      <c r="JBW54" s="66"/>
      <c r="JBX54" s="66"/>
      <c r="JBY54" s="66"/>
      <c r="JBZ54" s="66"/>
      <c r="JCA54" s="66"/>
      <c r="JCB54" s="66"/>
      <c r="JCC54" s="66"/>
      <c r="JCD54" s="66"/>
      <c r="JCE54" s="66"/>
      <c r="JCF54" s="66"/>
      <c r="JCG54" s="66"/>
      <c r="JCH54" s="66"/>
      <c r="JCI54" s="66"/>
      <c r="JCJ54" s="66"/>
      <c r="JCK54" s="66"/>
      <c r="JCL54" s="66"/>
      <c r="JCM54" s="66"/>
      <c r="JCN54" s="66"/>
      <c r="JCO54" s="66"/>
      <c r="JCP54" s="66"/>
      <c r="JCQ54" s="66"/>
      <c r="JCR54" s="66"/>
      <c r="JCS54" s="66"/>
      <c r="JCT54" s="66"/>
      <c r="JCU54" s="66"/>
      <c r="JCV54" s="66"/>
      <c r="JCW54" s="66"/>
      <c r="JCX54" s="66"/>
      <c r="JCY54" s="66"/>
      <c r="JCZ54" s="66"/>
      <c r="JDA54" s="66"/>
      <c r="JDB54" s="66"/>
      <c r="JDC54" s="66"/>
      <c r="JDD54" s="66"/>
      <c r="JDE54" s="66"/>
      <c r="JDF54" s="66"/>
      <c r="JDG54" s="66"/>
      <c r="JDH54" s="66"/>
      <c r="JDI54" s="66"/>
      <c r="JDJ54" s="66"/>
      <c r="JDK54" s="66"/>
      <c r="JDL54" s="66"/>
      <c r="JDM54" s="66"/>
      <c r="JDN54" s="66"/>
      <c r="JDO54" s="66"/>
      <c r="JDP54" s="66"/>
      <c r="JDQ54" s="66"/>
      <c r="JDR54" s="66"/>
      <c r="JDS54" s="66"/>
      <c r="JDT54" s="66"/>
      <c r="JDU54" s="66"/>
      <c r="JDV54" s="66"/>
      <c r="JDW54" s="66"/>
      <c r="JDX54" s="66"/>
      <c r="JDY54" s="66"/>
      <c r="JDZ54" s="66"/>
      <c r="JEA54" s="66"/>
      <c r="JEB54" s="66"/>
      <c r="JEC54" s="66"/>
      <c r="JED54" s="66"/>
      <c r="JEE54" s="66"/>
      <c r="JEF54" s="66"/>
      <c r="JEG54" s="66"/>
      <c r="JEH54" s="66"/>
      <c r="JEI54" s="66"/>
      <c r="JEJ54" s="66"/>
      <c r="JEK54" s="66"/>
      <c r="JEL54" s="66"/>
      <c r="JEM54" s="66"/>
      <c r="JEN54" s="66"/>
      <c r="JEO54" s="66"/>
      <c r="JEP54" s="66"/>
      <c r="JEQ54" s="66"/>
      <c r="JER54" s="66"/>
      <c r="JES54" s="66"/>
      <c r="JET54" s="66"/>
      <c r="JEU54" s="66"/>
      <c r="JEV54" s="66"/>
      <c r="JEW54" s="66"/>
      <c r="JEX54" s="66"/>
      <c r="JEY54" s="66"/>
      <c r="JEZ54" s="66"/>
      <c r="JFA54" s="66"/>
      <c r="JFB54" s="66"/>
      <c r="JFC54" s="66"/>
      <c r="JFD54" s="66"/>
      <c r="JFE54" s="66"/>
      <c r="JFF54" s="66"/>
      <c r="JFG54" s="66"/>
      <c r="JFH54" s="66"/>
      <c r="JFI54" s="66"/>
      <c r="JFJ54" s="66"/>
      <c r="JFK54" s="66"/>
      <c r="JFL54" s="66"/>
      <c r="JFM54" s="66"/>
      <c r="JFN54" s="66"/>
      <c r="JFO54" s="66"/>
      <c r="JFP54" s="66"/>
      <c r="JFQ54" s="66"/>
      <c r="JFR54" s="66"/>
      <c r="JFS54" s="66"/>
      <c r="JFT54" s="66"/>
      <c r="JFU54" s="66"/>
      <c r="JFV54" s="66"/>
      <c r="JFW54" s="66"/>
      <c r="JFX54" s="66"/>
      <c r="JFY54" s="66"/>
      <c r="JFZ54" s="66"/>
      <c r="JGA54" s="66"/>
      <c r="JGB54" s="66"/>
      <c r="JGC54" s="66"/>
      <c r="JGD54" s="66"/>
      <c r="JGE54" s="66"/>
      <c r="JGF54" s="66"/>
      <c r="JGG54" s="66"/>
      <c r="JGH54" s="66"/>
      <c r="JGI54" s="66"/>
      <c r="JGJ54" s="66"/>
      <c r="JGK54" s="66"/>
      <c r="JGL54" s="66"/>
      <c r="JGM54" s="66"/>
      <c r="JGN54" s="66"/>
      <c r="JGO54" s="66"/>
      <c r="JGP54" s="66"/>
      <c r="JGQ54" s="66"/>
      <c r="JGR54" s="66"/>
      <c r="JGS54" s="66"/>
      <c r="JGT54" s="66"/>
      <c r="JGU54" s="66"/>
      <c r="JGV54" s="66"/>
      <c r="JGW54" s="66"/>
      <c r="JGX54" s="66"/>
      <c r="JGY54" s="66"/>
      <c r="JGZ54" s="66"/>
      <c r="JHA54" s="66"/>
      <c r="JHB54" s="66"/>
      <c r="JHC54" s="66"/>
      <c r="JHD54" s="66"/>
      <c r="JHE54" s="66"/>
      <c r="JHF54" s="66"/>
      <c r="JHG54" s="66"/>
      <c r="JHH54" s="66"/>
      <c r="JHI54" s="66"/>
      <c r="JHJ54" s="66"/>
      <c r="JHK54" s="66"/>
      <c r="JHL54" s="66"/>
      <c r="JHM54" s="66"/>
      <c r="JHN54" s="66"/>
      <c r="JHO54" s="66"/>
      <c r="JHP54" s="66"/>
      <c r="JHQ54" s="66"/>
      <c r="JHR54" s="66"/>
      <c r="JHS54" s="66"/>
      <c r="JHT54" s="66"/>
      <c r="JHU54" s="66"/>
      <c r="JHV54" s="66"/>
      <c r="JHW54" s="66"/>
      <c r="JHX54" s="66"/>
      <c r="JHY54" s="66"/>
      <c r="JHZ54" s="66"/>
      <c r="JIA54" s="66"/>
      <c r="JIB54" s="66"/>
      <c r="JIC54" s="66"/>
      <c r="JID54" s="66"/>
      <c r="JIE54" s="66"/>
      <c r="JIF54" s="66"/>
      <c r="JIG54" s="66"/>
      <c r="JIH54" s="66"/>
      <c r="JII54" s="66"/>
      <c r="JIJ54" s="66"/>
      <c r="JIK54" s="66"/>
      <c r="JIL54" s="66"/>
      <c r="JIM54" s="66"/>
      <c r="JIN54" s="66"/>
      <c r="JIO54" s="66"/>
      <c r="JIP54" s="66"/>
      <c r="JIQ54" s="66"/>
      <c r="JIR54" s="66"/>
      <c r="JIS54" s="66"/>
      <c r="JIT54" s="66"/>
      <c r="JIU54" s="66"/>
      <c r="JIV54" s="66"/>
      <c r="JIW54" s="66"/>
      <c r="JIX54" s="66"/>
      <c r="JIY54" s="66"/>
      <c r="JIZ54" s="66"/>
      <c r="JJA54" s="66"/>
      <c r="JJB54" s="66"/>
      <c r="JJC54" s="66"/>
      <c r="JJD54" s="66"/>
      <c r="JJE54" s="66"/>
      <c r="JJF54" s="66"/>
      <c r="JJG54" s="66"/>
      <c r="JJH54" s="66"/>
      <c r="JJI54" s="66"/>
      <c r="JJJ54" s="66"/>
      <c r="JJK54" s="66"/>
      <c r="JJL54" s="66"/>
      <c r="JJM54" s="66"/>
      <c r="JJN54" s="66"/>
      <c r="JJO54" s="66"/>
      <c r="JJP54" s="66"/>
      <c r="JJQ54" s="66"/>
      <c r="JJR54" s="66"/>
      <c r="JJS54" s="66"/>
      <c r="JJT54" s="66"/>
      <c r="JJU54" s="66"/>
      <c r="JJV54" s="66"/>
      <c r="JJW54" s="66"/>
      <c r="JJX54" s="66"/>
      <c r="JJY54" s="66"/>
      <c r="JJZ54" s="66"/>
      <c r="JKA54" s="66"/>
      <c r="JKB54" s="66"/>
      <c r="JKC54" s="66"/>
      <c r="JKD54" s="66"/>
      <c r="JKE54" s="66"/>
      <c r="JKF54" s="66"/>
      <c r="JKG54" s="66"/>
      <c r="JKH54" s="66"/>
      <c r="JKI54" s="66"/>
      <c r="JKJ54" s="66"/>
      <c r="JKK54" s="66"/>
      <c r="JKL54" s="66"/>
      <c r="JKM54" s="66"/>
      <c r="JKN54" s="66"/>
      <c r="JKO54" s="66"/>
      <c r="JKP54" s="66"/>
      <c r="JKQ54" s="66"/>
      <c r="JKR54" s="66"/>
      <c r="JKS54" s="66"/>
      <c r="JKT54" s="66"/>
      <c r="JKU54" s="66"/>
      <c r="JKV54" s="66"/>
      <c r="JKW54" s="66"/>
      <c r="JKX54" s="66"/>
      <c r="JKY54" s="66"/>
      <c r="JKZ54" s="66"/>
      <c r="JLA54" s="66"/>
      <c r="JLB54" s="66"/>
      <c r="JLC54" s="66"/>
      <c r="JLD54" s="66"/>
      <c r="JLE54" s="66"/>
      <c r="JLF54" s="66"/>
      <c r="JLG54" s="66"/>
      <c r="JLH54" s="66"/>
      <c r="JLI54" s="66"/>
      <c r="JLJ54" s="66"/>
      <c r="JLK54" s="66"/>
      <c r="JLL54" s="66"/>
      <c r="JLM54" s="66"/>
      <c r="JLN54" s="66"/>
      <c r="JLO54" s="66"/>
      <c r="JLP54" s="66"/>
      <c r="JLQ54" s="66"/>
      <c r="JLR54" s="66"/>
      <c r="JLS54" s="66"/>
      <c r="JLT54" s="66"/>
      <c r="JLU54" s="66"/>
      <c r="JLV54" s="66"/>
      <c r="JLW54" s="66"/>
      <c r="JLX54" s="66"/>
      <c r="JLY54" s="66"/>
      <c r="JLZ54" s="66"/>
      <c r="JMA54" s="66"/>
      <c r="JMB54" s="66"/>
      <c r="JMC54" s="66"/>
      <c r="JMD54" s="66"/>
      <c r="JME54" s="66"/>
      <c r="JMF54" s="66"/>
      <c r="JMG54" s="66"/>
      <c r="JMH54" s="66"/>
      <c r="JMI54" s="66"/>
      <c r="JMJ54" s="66"/>
      <c r="JMK54" s="66"/>
      <c r="JML54" s="66"/>
      <c r="JMM54" s="66"/>
      <c r="JMN54" s="66"/>
      <c r="JMO54" s="66"/>
      <c r="JMP54" s="66"/>
      <c r="JMQ54" s="66"/>
      <c r="JMR54" s="66"/>
      <c r="JMS54" s="66"/>
      <c r="JMT54" s="66"/>
      <c r="JMU54" s="66"/>
      <c r="JMV54" s="66"/>
      <c r="JMW54" s="66"/>
      <c r="JMX54" s="66"/>
      <c r="JMY54" s="66"/>
      <c r="JMZ54" s="66"/>
      <c r="JNA54" s="66"/>
      <c r="JNB54" s="66"/>
      <c r="JNC54" s="66"/>
      <c r="JND54" s="66"/>
      <c r="JNE54" s="66"/>
      <c r="JNF54" s="66"/>
      <c r="JNG54" s="66"/>
      <c r="JNH54" s="66"/>
      <c r="JNI54" s="66"/>
      <c r="JNJ54" s="66"/>
      <c r="JNK54" s="66"/>
      <c r="JNL54" s="66"/>
      <c r="JNM54" s="66"/>
      <c r="JNN54" s="66"/>
      <c r="JNO54" s="66"/>
      <c r="JNP54" s="66"/>
      <c r="JNQ54" s="66"/>
      <c r="JNR54" s="66"/>
      <c r="JNS54" s="66"/>
      <c r="JNT54" s="66"/>
      <c r="JNU54" s="66"/>
      <c r="JNV54" s="66"/>
      <c r="JNW54" s="66"/>
      <c r="JNX54" s="66"/>
      <c r="JNY54" s="66"/>
      <c r="JNZ54" s="66"/>
      <c r="JOA54" s="66"/>
      <c r="JOB54" s="66"/>
      <c r="JOC54" s="66"/>
      <c r="JOD54" s="66"/>
      <c r="JOE54" s="66"/>
      <c r="JOF54" s="66"/>
      <c r="JOG54" s="66"/>
      <c r="JOH54" s="66"/>
      <c r="JOI54" s="66"/>
      <c r="JOJ54" s="66"/>
      <c r="JOK54" s="66"/>
      <c r="JOL54" s="66"/>
      <c r="JOM54" s="66"/>
      <c r="JON54" s="66"/>
      <c r="JOO54" s="66"/>
      <c r="JOP54" s="66"/>
      <c r="JOQ54" s="66"/>
      <c r="JOR54" s="66"/>
      <c r="JOS54" s="66"/>
      <c r="JOT54" s="66"/>
      <c r="JOU54" s="66"/>
      <c r="JOV54" s="66"/>
      <c r="JOW54" s="66"/>
      <c r="JOX54" s="66"/>
      <c r="JOY54" s="66"/>
      <c r="JOZ54" s="66"/>
      <c r="JPA54" s="66"/>
      <c r="JPB54" s="66"/>
      <c r="JPC54" s="66"/>
      <c r="JPD54" s="66"/>
      <c r="JPE54" s="66"/>
      <c r="JPF54" s="66"/>
      <c r="JPG54" s="66"/>
      <c r="JPH54" s="66"/>
      <c r="JPI54" s="66"/>
      <c r="JPJ54" s="66"/>
      <c r="JPK54" s="66"/>
      <c r="JPL54" s="66"/>
      <c r="JPM54" s="66"/>
      <c r="JPN54" s="66"/>
      <c r="JPO54" s="66"/>
      <c r="JPP54" s="66"/>
      <c r="JPQ54" s="66"/>
      <c r="JPR54" s="66"/>
      <c r="JPS54" s="66"/>
      <c r="JPT54" s="66"/>
      <c r="JPU54" s="66"/>
      <c r="JPV54" s="66"/>
      <c r="JPW54" s="66"/>
      <c r="JPX54" s="66"/>
      <c r="JPY54" s="66"/>
      <c r="JPZ54" s="66"/>
      <c r="JQA54" s="66"/>
      <c r="JQB54" s="66"/>
      <c r="JQC54" s="66"/>
      <c r="JQD54" s="66"/>
      <c r="JQE54" s="66"/>
      <c r="JQF54" s="66"/>
      <c r="JQG54" s="66"/>
      <c r="JQH54" s="66"/>
      <c r="JQI54" s="66"/>
      <c r="JQJ54" s="66"/>
      <c r="JQK54" s="66"/>
      <c r="JQL54" s="66"/>
      <c r="JQM54" s="66"/>
      <c r="JQN54" s="66"/>
      <c r="JQO54" s="66"/>
      <c r="JQP54" s="66"/>
      <c r="JQQ54" s="66"/>
      <c r="JQR54" s="66"/>
      <c r="JQS54" s="66"/>
      <c r="JQT54" s="66"/>
      <c r="JQU54" s="66"/>
      <c r="JQV54" s="66"/>
      <c r="JQW54" s="66"/>
      <c r="JQX54" s="66"/>
      <c r="JQY54" s="66"/>
      <c r="JQZ54" s="66"/>
      <c r="JRA54" s="66"/>
      <c r="JRB54" s="66"/>
      <c r="JRC54" s="66"/>
      <c r="JRD54" s="66"/>
      <c r="JRE54" s="66"/>
      <c r="JRF54" s="66"/>
      <c r="JRG54" s="66"/>
      <c r="JRH54" s="66"/>
      <c r="JRI54" s="66"/>
      <c r="JRJ54" s="66"/>
      <c r="JRK54" s="66"/>
      <c r="JRL54" s="66"/>
      <c r="JRM54" s="66"/>
      <c r="JRN54" s="66"/>
      <c r="JRO54" s="66"/>
      <c r="JRP54" s="66"/>
      <c r="JRQ54" s="66"/>
      <c r="JRR54" s="66"/>
      <c r="JRS54" s="66"/>
      <c r="JRT54" s="66"/>
      <c r="JRU54" s="66"/>
      <c r="JRV54" s="66"/>
      <c r="JRW54" s="66"/>
      <c r="JRX54" s="66"/>
      <c r="JRY54" s="66"/>
      <c r="JRZ54" s="66"/>
      <c r="JSA54" s="66"/>
      <c r="JSB54" s="66"/>
      <c r="JSC54" s="66"/>
      <c r="JSD54" s="66"/>
      <c r="JSE54" s="66"/>
      <c r="JSF54" s="66"/>
      <c r="JSG54" s="66"/>
      <c r="JSH54" s="66"/>
      <c r="JSI54" s="66"/>
      <c r="JSJ54" s="66"/>
      <c r="JSK54" s="66"/>
      <c r="JSL54" s="66"/>
      <c r="JSM54" s="66"/>
      <c r="JSN54" s="66"/>
      <c r="JSO54" s="66"/>
      <c r="JSP54" s="66"/>
      <c r="JSQ54" s="66"/>
      <c r="JSR54" s="66"/>
      <c r="JSS54" s="66"/>
      <c r="JST54" s="66"/>
      <c r="JSU54" s="66"/>
      <c r="JSV54" s="66"/>
      <c r="JSW54" s="66"/>
      <c r="JSX54" s="66"/>
      <c r="JSY54" s="66"/>
      <c r="JSZ54" s="66"/>
      <c r="JTA54" s="66"/>
      <c r="JTB54" s="66"/>
      <c r="JTC54" s="66"/>
      <c r="JTD54" s="66"/>
      <c r="JTE54" s="66"/>
      <c r="JTF54" s="66"/>
      <c r="JTG54" s="66"/>
      <c r="JTH54" s="66"/>
      <c r="JTI54" s="66"/>
      <c r="JTJ54" s="66"/>
      <c r="JTK54" s="66"/>
      <c r="JTL54" s="66"/>
      <c r="JTM54" s="66"/>
      <c r="JTN54" s="66"/>
      <c r="JTO54" s="66"/>
      <c r="JTP54" s="66"/>
      <c r="JTQ54" s="66"/>
      <c r="JTR54" s="66"/>
      <c r="JTS54" s="66"/>
      <c r="JTT54" s="66"/>
      <c r="JTU54" s="66"/>
      <c r="JTV54" s="66"/>
      <c r="JTW54" s="66"/>
      <c r="JTX54" s="66"/>
      <c r="JTY54" s="66"/>
      <c r="JTZ54" s="66"/>
      <c r="JUA54" s="66"/>
      <c r="JUB54" s="66"/>
      <c r="JUC54" s="66"/>
      <c r="JUD54" s="66"/>
      <c r="JUE54" s="66"/>
      <c r="JUF54" s="66"/>
      <c r="JUG54" s="66"/>
      <c r="JUH54" s="66"/>
      <c r="JUI54" s="66"/>
      <c r="JUJ54" s="66"/>
      <c r="JUK54" s="66"/>
      <c r="JUL54" s="66"/>
      <c r="JUM54" s="66"/>
      <c r="JUN54" s="66"/>
      <c r="JUO54" s="66"/>
      <c r="JUP54" s="66"/>
      <c r="JUQ54" s="66"/>
      <c r="JUR54" s="66"/>
      <c r="JUS54" s="66"/>
      <c r="JUT54" s="66"/>
      <c r="JUU54" s="66"/>
      <c r="JUV54" s="66"/>
      <c r="JUW54" s="66"/>
      <c r="JUX54" s="66"/>
      <c r="JUY54" s="66"/>
      <c r="JUZ54" s="66"/>
      <c r="JVA54" s="66"/>
      <c r="JVB54" s="66"/>
      <c r="JVC54" s="66"/>
      <c r="JVD54" s="66"/>
      <c r="JVE54" s="66"/>
      <c r="JVF54" s="66"/>
      <c r="JVG54" s="66"/>
      <c r="JVH54" s="66"/>
      <c r="JVI54" s="66"/>
      <c r="JVJ54" s="66"/>
      <c r="JVK54" s="66"/>
      <c r="JVL54" s="66"/>
      <c r="JVM54" s="66"/>
      <c r="JVN54" s="66"/>
      <c r="JVO54" s="66"/>
      <c r="JVP54" s="66"/>
      <c r="JVQ54" s="66"/>
      <c r="JVR54" s="66"/>
      <c r="JVS54" s="66"/>
      <c r="JVT54" s="66"/>
      <c r="JVU54" s="66"/>
      <c r="JVV54" s="66"/>
      <c r="JVW54" s="66"/>
      <c r="JVX54" s="66"/>
      <c r="JVY54" s="66"/>
      <c r="JVZ54" s="66"/>
      <c r="JWA54" s="66"/>
      <c r="JWB54" s="66"/>
      <c r="JWC54" s="66"/>
      <c r="JWD54" s="66"/>
      <c r="JWE54" s="66"/>
      <c r="JWF54" s="66"/>
      <c r="JWG54" s="66"/>
      <c r="JWH54" s="66"/>
      <c r="JWI54" s="66"/>
      <c r="JWJ54" s="66"/>
      <c r="JWK54" s="66"/>
      <c r="JWL54" s="66"/>
      <c r="JWM54" s="66"/>
      <c r="JWN54" s="66"/>
      <c r="JWO54" s="66"/>
      <c r="JWP54" s="66"/>
      <c r="JWQ54" s="66"/>
      <c r="JWR54" s="66"/>
      <c r="JWS54" s="66"/>
      <c r="JWT54" s="66"/>
      <c r="JWU54" s="66"/>
      <c r="JWV54" s="66"/>
      <c r="JWW54" s="66"/>
      <c r="JWX54" s="66"/>
      <c r="JWY54" s="66"/>
      <c r="JWZ54" s="66"/>
      <c r="JXA54" s="66"/>
      <c r="JXB54" s="66"/>
      <c r="JXC54" s="66"/>
      <c r="JXD54" s="66"/>
      <c r="JXE54" s="66"/>
      <c r="JXF54" s="66"/>
      <c r="JXG54" s="66"/>
      <c r="JXH54" s="66"/>
      <c r="JXI54" s="66"/>
      <c r="JXJ54" s="66"/>
      <c r="JXK54" s="66"/>
      <c r="JXL54" s="66"/>
      <c r="JXM54" s="66"/>
      <c r="JXN54" s="66"/>
      <c r="JXO54" s="66"/>
      <c r="JXP54" s="66"/>
      <c r="JXQ54" s="66"/>
      <c r="JXR54" s="66"/>
      <c r="JXS54" s="66"/>
      <c r="JXT54" s="66"/>
      <c r="JXU54" s="66"/>
      <c r="JXV54" s="66"/>
      <c r="JXW54" s="66"/>
      <c r="JXX54" s="66"/>
      <c r="JXY54" s="66"/>
      <c r="JXZ54" s="66"/>
      <c r="JYA54" s="66"/>
      <c r="JYB54" s="66"/>
      <c r="JYC54" s="66"/>
      <c r="JYD54" s="66"/>
      <c r="JYE54" s="66"/>
      <c r="JYF54" s="66"/>
      <c r="JYG54" s="66"/>
      <c r="JYH54" s="66"/>
      <c r="JYI54" s="66"/>
      <c r="JYJ54" s="66"/>
      <c r="JYK54" s="66"/>
      <c r="JYL54" s="66"/>
      <c r="JYM54" s="66"/>
      <c r="JYN54" s="66"/>
      <c r="JYO54" s="66"/>
      <c r="JYP54" s="66"/>
      <c r="JYQ54" s="66"/>
      <c r="JYR54" s="66"/>
      <c r="JYS54" s="66"/>
      <c r="JYT54" s="66"/>
      <c r="JYU54" s="66"/>
      <c r="JYV54" s="66"/>
      <c r="JYW54" s="66"/>
      <c r="JYX54" s="66"/>
      <c r="JYY54" s="66"/>
      <c r="JYZ54" s="66"/>
      <c r="JZA54" s="66"/>
      <c r="JZB54" s="66"/>
      <c r="JZC54" s="66"/>
      <c r="JZD54" s="66"/>
      <c r="JZE54" s="66"/>
      <c r="JZF54" s="66"/>
      <c r="JZG54" s="66"/>
      <c r="JZH54" s="66"/>
      <c r="JZI54" s="66"/>
      <c r="JZJ54" s="66"/>
      <c r="JZK54" s="66"/>
      <c r="JZL54" s="66"/>
      <c r="JZM54" s="66"/>
      <c r="JZN54" s="66"/>
      <c r="JZO54" s="66"/>
      <c r="JZP54" s="66"/>
      <c r="JZQ54" s="66"/>
      <c r="JZR54" s="66"/>
      <c r="JZS54" s="66"/>
      <c r="JZT54" s="66"/>
      <c r="JZU54" s="66"/>
      <c r="JZV54" s="66"/>
      <c r="JZW54" s="66"/>
      <c r="JZX54" s="66"/>
      <c r="JZY54" s="66"/>
      <c r="JZZ54" s="66"/>
      <c r="KAA54" s="66"/>
      <c r="KAB54" s="66"/>
      <c r="KAC54" s="66"/>
      <c r="KAD54" s="66"/>
      <c r="KAE54" s="66"/>
      <c r="KAF54" s="66"/>
      <c r="KAG54" s="66"/>
      <c r="KAH54" s="66"/>
      <c r="KAI54" s="66"/>
      <c r="KAJ54" s="66"/>
      <c r="KAK54" s="66"/>
      <c r="KAL54" s="66"/>
      <c r="KAM54" s="66"/>
      <c r="KAN54" s="66"/>
      <c r="KAO54" s="66"/>
      <c r="KAP54" s="66"/>
      <c r="KAQ54" s="66"/>
      <c r="KAR54" s="66"/>
      <c r="KAS54" s="66"/>
      <c r="KAT54" s="66"/>
      <c r="KAU54" s="66"/>
      <c r="KAV54" s="66"/>
      <c r="KAW54" s="66"/>
      <c r="KAX54" s="66"/>
      <c r="KAY54" s="66"/>
      <c r="KAZ54" s="66"/>
      <c r="KBA54" s="66"/>
      <c r="KBB54" s="66"/>
      <c r="KBC54" s="66"/>
      <c r="KBD54" s="66"/>
      <c r="KBE54" s="66"/>
      <c r="KBF54" s="66"/>
      <c r="KBG54" s="66"/>
      <c r="KBH54" s="66"/>
      <c r="KBI54" s="66"/>
      <c r="KBJ54" s="66"/>
      <c r="KBK54" s="66"/>
      <c r="KBL54" s="66"/>
      <c r="KBM54" s="66"/>
      <c r="KBN54" s="66"/>
      <c r="KBO54" s="66"/>
      <c r="KBP54" s="66"/>
      <c r="KBQ54" s="66"/>
      <c r="KBR54" s="66"/>
      <c r="KBS54" s="66"/>
      <c r="KBT54" s="66"/>
      <c r="KBU54" s="66"/>
      <c r="KBV54" s="66"/>
      <c r="KBW54" s="66"/>
      <c r="KBX54" s="66"/>
      <c r="KBY54" s="66"/>
      <c r="KBZ54" s="66"/>
      <c r="KCA54" s="66"/>
      <c r="KCB54" s="66"/>
      <c r="KCC54" s="66"/>
      <c r="KCD54" s="66"/>
      <c r="KCE54" s="66"/>
      <c r="KCF54" s="66"/>
      <c r="KCG54" s="66"/>
      <c r="KCH54" s="66"/>
      <c r="KCI54" s="66"/>
      <c r="KCJ54" s="66"/>
      <c r="KCK54" s="66"/>
      <c r="KCL54" s="66"/>
      <c r="KCM54" s="66"/>
      <c r="KCN54" s="66"/>
      <c r="KCO54" s="66"/>
      <c r="KCP54" s="66"/>
      <c r="KCQ54" s="66"/>
      <c r="KCR54" s="66"/>
      <c r="KCS54" s="66"/>
      <c r="KCT54" s="66"/>
      <c r="KCU54" s="66"/>
      <c r="KCV54" s="66"/>
      <c r="KCW54" s="66"/>
      <c r="KCX54" s="66"/>
      <c r="KCY54" s="66"/>
      <c r="KCZ54" s="66"/>
      <c r="KDA54" s="66"/>
      <c r="KDB54" s="66"/>
      <c r="KDC54" s="66"/>
      <c r="KDD54" s="66"/>
      <c r="KDE54" s="66"/>
      <c r="KDF54" s="66"/>
      <c r="KDG54" s="66"/>
      <c r="KDH54" s="66"/>
      <c r="KDI54" s="66"/>
      <c r="KDJ54" s="66"/>
      <c r="KDK54" s="66"/>
      <c r="KDL54" s="66"/>
      <c r="KDM54" s="66"/>
      <c r="KDN54" s="66"/>
      <c r="KDO54" s="66"/>
      <c r="KDP54" s="66"/>
      <c r="KDQ54" s="66"/>
      <c r="KDR54" s="66"/>
      <c r="KDS54" s="66"/>
      <c r="KDT54" s="66"/>
      <c r="KDU54" s="66"/>
      <c r="KDV54" s="66"/>
      <c r="KDW54" s="66"/>
      <c r="KDX54" s="66"/>
      <c r="KDY54" s="66"/>
      <c r="KDZ54" s="66"/>
      <c r="KEA54" s="66"/>
      <c r="KEB54" s="66"/>
      <c r="KEC54" s="66"/>
      <c r="KED54" s="66"/>
      <c r="KEE54" s="66"/>
      <c r="KEF54" s="66"/>
      <c r="KEG54" s="66"/>
      <c r="KEH54" s="66"/>
      <c r="KEI54" s="66"/>
      <c r="KEJ54" s="66"/>
      <c r="KEK54" s="66"/>
      <c r="KEL54" s="66"/>
      <c r="KEM54" s="66"/>
      <c r="KEN54" s="66"/>
      <c r="KEO54" s="66"/>
      <c r="KEP54" s="66"/>
      <c r="KEQ54" s="66"/>
      <c r="KER54" s="66"/>
      <c r="KES54" s="66"/>
      <c r="KET54" s="66"/>
      <c r="KEU54" s="66"/>
      <c r="KEV54" s="66"/>
      <c r="KEW54" s="66"/>
      <c r="KEX54" s="66"/>
      <c r="KEY54" s="66"/>
      <c r="KEZ54" s="66"/>
      <c r="KFA54" s="66"/>
      <c r="KFB54" s="66"/>
      <c r="KFC54" s="66"/>
      <c r="KFD54" s="66"/>
      <c r="KFE54" s="66"/>
      <c r="KFF54" s="66"/>
      <c r="KFG54" s="66"/>
      <c r="KFH54" s="66"/>
      <c r="KFI54" s="66"/>
      <c r="KFJ54" s="66"/>
      <c r="KFK54" s="66"/>
      <c r="KFL54" s="66"/>
      <c r="KFM54" s="66"/>
      <c r="KFN54" s="66"/>
      <c r="KFO54" s="66"/>
      <c r="KFP54" s="66"/>
      <c r="KFQ54" s="66"/>
      <c r="KFR54" s="66"/>
      <c r="KFS54" s="66"/>
      <c r="KFT54" s="66"/>
      <c r="KFU54" s="66"/>
      <c r="KFV54" s="66"/>
      <c r="KFW54" s="66"/>
      <c r="KFX54" s="66"/>
      <c r="KFY54" s="66"/>
      <c r="KFZ54" s="66"/>
      <c r="KGA54" s="66"/>
      <c r="KGB54" s="66"/>
      <c r="KGC54" s="66"/>
      <c r="KGD54" s="66"/>
      <c r="KGE54" s="66"/>
      <c r="KGF54" s="66"/>
      <c r="KGG54" s="66"/>
      <c r="KGH54" s="66"/>
      <c r="KGI54" s="66"/>
      <c r="KGJ54" s="66"/>
      <c r="KGK54" s="66"/>
      <c r="KGL54" s="66"/>
      <c r="KGM54" s="66"/>
      <c r="KGN54" s="66"/>
      <c r="KGO54" s="66"/>
      <c r="KGP54" s="66"/>
      <c r="KGQ54" s="66"/>
      <c r="KGR54" s="66"/>
      <c r="KGS54" s="66"/>
      <c r="KGT54" s="66"/>
      <c r="KGU54" s="66"/>
      <c r="KGV54" s="66"/>
      <c r="KGW54" s="66"/>
      <c r="KGX54" s="66"/>
      <c r="KGY54" s="66"/>
      <c r="KGZ54" s="66"/>
      <c r="KHA54" s="66"/>
      <c r="KHB54" s="66"/>
      <c r="KHC54" s="66"/>
      <c r="KHD54" s="66"/>
      <c r="KHE54" s="66"/>
      <c r="KHF54" s="66"/>
      <c r="KHG54" s="66"/>
      <c r="KHH54" s="66"/>
      <c r="KHI54" s="66"/>
      <c r="KHJ54" s="66"/>
      <c r="KHK54" s="66"/>
      <c r="KHL54" s="66"/>
      <c r="KHM54" s="66"/>
      <c r="KHN54" s="66"/>
      <c r="KHO54" s="66"/>
      <c r="KHP54" s="66"/>
      <c r="KHQ54" s="66"/>
      <c r="KHR54" s="66"/>
      <c r="KHS54" s="66"/>
      <c r="KHT54" s="66"/>
      <c r="KHU54" s="66"/>
      <c r="KHV54" s="66"/>
      <c r="KHW54" s="66"/>
      <c r="KHX54" s="66"/>
      <c r="KHY54" s="66"/>
      <c r="KHZ54" s="66"/>
      <c r="KIA54" s="66"/>
      <c r="KIB54" s="66"/>
      <c r="KIC54" s="66"/>
      <c r="KID54" s="66"/>
      <c r="KIE54" s="66"/>
      <c r="KIF54" s="66"/>
      <c r="KIG54" s="66"/>
      <c r="KIH54" s="66"/>
      <c r="KII54" s="66"/>
      <c r="KIJ54" s="66"/>
      <c r="KIK54" s="66"/>
      <c r="KIL54" s="66"/>
      <c r="KIM54" s="66"/>
      <c r="KIN54" s="66"/>
      <c r="KIO54" s="66"/>
      <c r="KIP54" s="66"/>
      <c r="KIQ54" s="66"/>
      <c r="KIR54" s="66"/>
      <c r="KIS54" s="66"/>
      <c r="KIT54" s="66"/>
      <c r="KIU54" s="66"/>
      <c r="KIV54" s="66"/>
      <c r="KIW54" s="66"/>
      <c r="KIX54" s="66"/>
      <c r="KIY54" s="66"/>
      <c r="KIZ54" s="66"/>
      <c r="KJA54" s="66"/>
      <c r="KJB54" s="66"/>
      <c r="KJC54" s="66"/>
      <c r="KJD54" s="66"/>
      <c r="KJE54" s="66"/>
      <c r="KJF54" s="66"/>
      <c r="KJG54" s="66"/>
      <c r="KJH54" s="66"/>
      <c r="KJI54" s="66"/>
      <c r="KJJ54" s="66"/>
      <c r="KJK54" s="66"/>
      <c r="KJL54" s="66"/>
      <c r="KJM54" s="66"/>
      <c r="KJN54" s="66"/>
      <c r="KJO54" s="66"/>
      <c r="KJP54" s="66"/>
      <c r="KJQ54" s="66"/>
      <c r="KJR54" s="66"/>
      <c r="KJS54" s="66"/>
      <c r="KJT54" s="66"/>
      <c r="KJU54" s="66"/>
      <c r="KJV54" s="66"/>
      <c r="KJW54" s="66"/>
      <c r="KJX54" s="66"/>
      <c r="KJY54" s="66"/>
      <c r="KJZ54" s="66"/>
      <c r="KKA54" s="66"/>
      <c r="KKB54" s="66"/>
      <c r="KKC54" s="66"/>
      <c r="KKD54" s="66"/>
      <c r="KKE54" s="66"/>
      <c r="KKF54" s="66"/>
      <c r="KKG54" s="66"/>
      <c r="KKH54" s="66"/>
      <c r="KKI54" s="66"/>
      <c r="KKJ54" s="66"/>
      <c r="KKK54" s="66"/>
      <c r="KKL54" s="66"/>
      <c r="KKM54" s="66"/>
      <c r="KKN54" s="66"/>
      <c r="KKO54" s="66"/>
      <c r="KKP54" s="66"/>
      <c r="KKQ54" s="66"/>
      <c r="KKR54" s="66"/>
      <c r="KKS54" s="66"/>
      <c r="KKT54" s="66"/>
      <c r="KKU54" s="66"/>
      <c r="KKV54" s="66"/>
      <c r="KKW54" s="66"/>
      <c r="KKX54" s="66"/>
      <c r="KKY54" s="66"/>
      <c r="KKZ54" s="66"/>
      <c r="KLA54" s="66"/>
      <c r="KLB54" s="66"/>
      <c r="KLC54" s="66"/>
      <c r="KLD54" s="66"/>
      <c r="KLE54" s="66"/>
      <c r="KLF54" s="66"/>
      <c r="KLG54" s="66"/>
      <c r="KLH54" s="66"/>
      <c r="KLI54" s="66"/>
      <c r="KLJ54" s="66"/>
      <c r="KLK54" s="66"/>
      <c r="KLL54" s="66"/>
      <c r="KLM54" s="66"/>
      <c r="KLN54" s="66"/>
      <c r="KLO54" s="66"/>
      <c r="KLP54" s="66"/>
      <c r="KLQ54" s="66"/>
      <c r="KLR54" s="66"/>
      <c r="KLS54" s="66"/>
      <c r="KLT54" s="66"/>
      <c r="KLU54" s="66"/>
      <c r="KLV54" s="66"/>
      <c r="KLW54" s="66"/>
      <c r="KLX54" s="66"/>
      <c r="KLY54" s="66"/>
      <c r="KLZ54" s="66"/>
      <c r="KMA54" s="66"/>
      <c r="KMB54" s="66"/>
      <c r="KMC54" s="66"/>
      <c r="KMD54" s="66"/>
      <c r="KME54" s="66"/>
      <c r="KMF54" s="66"/>
      <c r="KMG54" s="66"/>
      <c r="KMH54" s="66"/>
      <c r="KMI54" s="66"/>
      <c r="KMJ54" s="66"/>
      <c r="KMK54" s="66"/>
      <c r="KML54" s="66"/>
      <c r="KMM54" s="66"/>
      <c r="KMN54" s="66"/>
      <c r="KMO54" s="66"/>
      <c r="KMP54" s="66"/>
      <c r="KMQ54" s="66"/>
      <c r="KMR54" s="66"/>
      <c r="KMS54" s="66"/>
      <c r="KMT54" s="66"/>
      <c r="KMU54" s="66"/>
      <c r="KMV54" s="66"/>
      <c r="KMW54" s="66"/>
      <c r="KMX54" s="66"/>
      <c r="KMY54" s="66"/>
      <c r="KMZ54" s="66"/>
      <c r="KNA54" s="66"/>
      <c r="KNB54" s="66"/>
      <c r="KNC54" s="66"/>
      <c r="KND54" s="66"/>
      <c r="KNE54" s="66"/>
      <c r="KNF54" s="66"/>
      <c r="KNG54" s="66"/>
      <c r="KNH54" s="66"/>
      <c r="KNI54" s="66"/>
      <c r="KNJ54" s="66"/>
      <c r="KNK54" s="66"/>
      <c r="KNL54" s="66"/>
      <c r="KNM54" s="66"/>
      <c r="KNN54" s="66"/>
      <c r="KNO54" s="66"/>
      <c r="KNP54" s="66"/>
      <c r="KNQ54" s="66"/>
      <c r="KNR54" s="66"/>
      <c r="KNS54" s="66"/>
      <c r="KNT54" s="66"/>
      <c r="KNU54" s="66"/>
      <c r="KNV54" s="66"/>
      <c r="KNW54" s="66"/>
      <c r="KNX54" s="66"/>
      <c r="KNY54" s="66"/>
      <c r="KNZ54" s="66"/>
      <c r="KOA54" s="66"/>
      <c r="KOB54" s="66"/>
      <c r="KOC54" s="66"/>
      <c r="KOD54" s="66"/>
      <c r="KOE54" s="66"/>
      <c r="KOF54" s="66"/>
      <c r="KOG54" s="66"/>
      <c r="KOH54" s="66"/>
      <c r="KOI54" s="66"/>
      <c r="KOJ54" s="66"/>
      <c r="KOK54" s="66"/>
      <c r="KOL54" s="66"/>
      <c r="KOM54" s="66"/>
      <c r="KON54" s="66"/>
      <c r="KOO54" s="66"/>
      <c r="KOP54" s="66"/>
      <c r="KOQ54" s="66"/>
      <c r="KOR54" s="66"/>
      <c r="KOS54" s="66"/>
      <c r="KOT54" s="66"/>
      <c r="KOU54" s="66"/>
      <c r="KOV54" s="66"/>
      <c r="KOW54" s="66"/>
      <c r="KOX54" s="66"/>
      <c r="KOY54" s="66"/>
      <c r="KOZ54" s="66"/>
      <c r="KPA54" s="66"/>
      <c r="KPB54" s="66"/>
      <c r="KPC54" s="66"/>
      <c r="KPD54" s="66"/>
      <c r="KPE54" s="66"/>
      <c r="KPF54" s="66"/>
      <c r="KPG54" s="66"/>
      <c r="KPH54" s="66"/>
      <c r="KPI54" s="66"/>
      <c r="KPJ54" s="66"/>
      <c r="KPK54" s="66"/>
      <c r="KPL54" s="66"/>
      <c r="KPM54" s="66"/>
      <c r="KPN54" s="66"/>
      <c r="KPO54" s="66"/>
      <c r="KPP54" s="66"/>
      <c r="KPQ54" s="66"/>
      <c r="KPR54" s="66"/>
      <c r="KPS54" s="66"/>
      <c r="KPT54" s="66"/>
      <c r="KPU54" s="66"/>
      <c r="KPV54" s="66"/>
      <c r="KPW54" s="66"/>
      <c r="KPX54" s="66"/>
      <c r="KPY54" s="66"/>
      <c r="KPZ54" s="66"/>
      <c r="KQA54" s="66"/>
      <c r="KQB54" s="66"/>
      <c r="KQC54" s="66"/>
      <c r="KQD54" s="66"/>
      <c r="KQE54" s="66"/>
      <c r="KQF54" s="66"/>
      <c r="KQG54" s="66"/>
      <c r="KQH54" s="66"/>
      <c r="KQI54" s="66"/>
      <c r="KQJ54" s="66"/>
      <c r="KQK54" s="66"/>
      <c r="KQL54" s="66"/>
      <c r="KQM54" s="66"/>
      <c r="KQN54" s="66"/>
      <c r="KQO54" s="66"/>
      <c r="KQP54" s="66"/>
      <c r="KQQ54" s="66"/>
      <c r="KQR54" s="66"/>
      <c r="KQS54" s="66"/>
      <c r="KQT54" s="66"/>
      <c r="KQU54" s="66"/>
      <c r="KQV54" s="66"/>
      <c r="KQW54" s="66"/>
      <c r="KQX54" s="66"/>
      <c r="KQY54" s="66"/>
      <c r="KQZ54" s="66"/>
      <c r="KRA54" s="66"/>
      <c r="KRB54" s="66"/>
      <c r="KRC54" s="66"/>
      <c r="KRD54" s="66"/>
      <c r="KRE54" s="66"/>
      <c r="KRF54" s="66"/>
      <c r="KRG54" s="66"/>
      <c r="KRH54" s="66"/>
      <c r="KRI54" s="66"/>
      <c r="KRJ54" s="66"/>
      <c r="KRK54" s="66"/>
      <c r="KRL54" s="66"/>
      <c r="KRM54" s="66"/>
      <c r="KRN54" s="66"/>
      <c r="KRO54" s="66"/>
      <c r="KRP54" s="66"/>
      <c r="KRQ54" s="66"/>
      <c r="KRR54" s="66"/>
      <c r="KRS54" s="66"/>
      <c r="KRT54" s="66"/>
      <c r="KRU54" s="66"/>
      <c r="KRV54" s="66"/>
      <c r="KRW54" s="66"/>
      <c r="KRX54" s="66"/>
      <c r="KRY54" s="66"/>
      <c r="KRZ54" s="66"/>
      <c r="KSA54" s="66"/>
      <c r="KSB54" s="66"/>
      <c r="KSC54" s="66"/>
      <c r="KSD54" s="66"/>
      <c r="KSE54" s="66"/>
      <c r="KSF54" s="66"/>
      <c r="KSG54" s="66"/>
      <c r="KSH54" s="66"/>
      <c r="KSI54" s="66"/>
      <c r="KSJ54" s="66"/>
      <c r="KSK54" s="66"/>
      <c r="KSL54" s="66"/>
      <c r="KSM54" s="66"/>
      <c r="KSN54" s="66"/>
      <c r="KSO54" s="66"/>
      <c r="KSP54" s="66"/>
      <c r="KSQ54" s="66"/>
      <c r="KSR54" s="66"/>
      <c r="KSS54" s="66"/>
      <c r="KST54" s="66"/>
      <c r="KSU54" s="66"/>
      <c r="KSV54" s="66"/>
      <c r="KSW54" s="66"/>
      <c r="KSX54" s="66"/>
      <c r="KSY54" s="66"/>
      <c r="KSZ54" s="66"/>
      <c r="KTA54" s="66"/>
      <c r="KTB54" s="66"/>
      <c r="KTC54" s="66"/>
      <c r="KTD54" s="66"/>
      <c r="KTE54" s="66"/>
      <c r="KTF54" s="66"/>
      <c r="KTG54" s="66"/>
      <c r="KTH54" s="66"/>
      <c r="KTI54" s="66"/>
      <c r="KTJ54" s="66"/>
      <c r="KTK54" s="66"/>
      <c r="KTL54" s="66"/>
      <c r="KTM54" s="66"/>
      <c r="KTN54" s="66"/>
      <c r="KTO54" s="66"/>
      <c r="KTP54" s="66"/>
      <c r="KTQ54" s="66"/>
      <c r="KTR54" s="66"/>
      <c r="KTS54" s="66"/>
      <c r="KTT54" s="66"/>
      <c r="KTU54" s="66"/>
      <c r="KTV54" s="66"/>
      <c r="KTW54" s="66"/>
      <c r="KTX54" s="66"/>
      <c r="KTY54" s="66"/>
      <c r="KTZ54" s="66"/>
      <c r="KUA54" s="66"/>
      <c r="KUB54" s="66"/>
      <c r="KUC54" s="66"/>
      <c r="KUD54" s="66"/>
      <c r="KUE54" s="66"/>
      <c r="KUF54" s="66"/>
      <c r="KUG54" s="66"/>
      <c r="KUH54" s="66"/>
      <c r="KUI54" s="66"/>
      <c r="KUJ54" s="66"/>
      <c r="KUK54" s="66"/>
      <c r="KUL54" s="66"/>
      <c r="KUM54" s="66"/>
      <c r="KUN54" s="66"/>
      <c r="KUO54" s="66"/>
      <c r="KUP54" s="66"/>
      <c r="KUQ54" s="66"/>
      <c r="KUR54" s="66"/>
      <c r="KUS54" s="66"/>
      <c r="KUT54" s="66"/>
      <c r="KUU54" s="66"/>
      <c r="KUV54" s="66"/>
      <c r="KUW54" s="66"/>
      <c r="KUX54" s="66"/>
      <c r="KUY54" s="66"/>
      <c r="KUZ54" s="66"/>
      <c r="KVA54" s="66"/>
      <c r="KVB54" s="66"/>
      <c r="KVC54" s="66"/>
      <c r="KVD54" s="66"/>
      <c r="KVE54" s="66"/>
      <c r="KVF54" s="66"/>
      <c r="KVG54" s="66"/>
      <c r="KVH54" s="66"/>
      <c r="KVI54" s="66"/>
      <c r="KVJ54" s="66"/>
      <c r="KVK54" s="66"/>
      <c r="KVL54" s="66"/>
      <c r="KVM54" s="66"/>
      <c r="KVN54" s="66"/>
      <c r="KVO54" s="66"/>
      <c r="KVP54" s="66"/>
      <c r="KVQ54" s="66"/>
      <c r="KVR54" s="66"/>
      <c r="KVS54" s="66"/>
      <c r="KVT54" s="66"/>
      <c r="KVU54" s="66"/>
      <c r="KVV54" s="66"/>
      <c r="KVW54" s="66"/>
      <c r="KVX54" s="66"/>
      <c r="KVY54" s="66"/>
      <c r="KVZ54" s="66"/>
      <c r="KWA54" s="66"/>
      <c r="KWB54" s="66"/>
      <c r="KWC54" s="66"/>
      <c r="KWD54" s="66"/>
      <c r="KWE54" s="66"/>
      <c r="KWF54" s="66"/>
      <c r="KWG54" s="66"/>
      <c r="KWH54" s="66"/>
      <c r="KWI54" s="66"/>
      <c r="KWJ54" s="66"/>
      <c r="KWK54" s="66"/>
      <c r="KWL54" s="66"/>
      <c r="KWM54" s="66"/>
      <c r="KWN54" s="66"/>
      <c r="KWO54" s="66"/>
      <c r="KWP54" s="66"/>
      <c r="KWQ54" s="66"/>
      <c r="KWR54" s="66"/>
      <c r="KWS54" s="66"/>
      <c r="KWT54" s="66"/>
      <c r="KWU54" s="66"/>
      <c r="KWV54" s="66"/>
      <c r="KWW54" s="66"/>
      <c r="KWX54" s="66"/>
      <c r="KWY54" s="66"/>
      <c r="KWZ54" s="66"/>
      <c r="KXA54" s="66"/>
      <c r="KXB54" s="66"/>
      <c r="KXC54" s="66"/>
      <c r="KXD54" s="66"/>
      <c r="KXE54" s="66"/>
      <c r="KXF54" s="66"/>
      <c r="KXG54" s="66"/>
      <c r="KXH54" s="66"/>
      <c r="KXI54" s="66"/>
      <c r="KXJ54" s="66"/>
      <c r="KXK54" s="66"/>
      <c r="KXL54" s="66"/>
      <c r="KXM54" s="66"/>
      <c r="KXN54" s="66"/>
      <c r="KXO54" s="66"/>
      <c r="KXP54" s="66"/>
      <c r="KXQ54" s="66"/>
      <c r="KXR54" s="66"/>
      <c r="KXS54" s="66"/>
      <c r="KXT54" s="66"/>
      <c r="KXU54" s="66"/>
      <c r="KXV54" s="66"/>
      <c r="KXW54" s="66"/>
      <c r="KXX54" s="66"/>
      <c r="KXY54" s="66"/>
      <c r="KXZ54" s="66"/>
      <c r="KYA54" s="66"/>
      <c r="KYB54" s="66"/>
      <c r="KYC54" s="66"/>
      <c r="KYD54" s="66"/>
      <c r="KYE54" s="66"/>
      <c r="KYF54" s="66"/>
      <c r="KYG54" s="66"/>
      <c r="KYH54" s="66"/>
      <c r="KYI54" s="66"/>
      <c r="KYJ54" s="66"/>
      <c r="KYK54" s="66"/>
      <c r="KYL54" s="66"/>
      <c r="KYM54" s="66"/>
      <c r="KYN54" s="66"/>
      <c r="KYO54" s="66"/>
      <c r="KYP54" s="66"/>
      <c r="KYQ54" s="66"/>
      <c r="KYR54" s="66"/>
      <c r="KYS54" s="66"/>
      <c r="KYT54" s="66"/>
      <c r="KYU54" s="66"/>
      <c r="KYV54" s="66"/>
      <c r="KYW54" s="66"/>
      <c r="KYX54" s="66"/>
      <c r="KYY54" s="66"/>
      <c r="KYZ54" s="66"/>
      <c r="KZA54" s="66"/>
      <c r="KZB54" s="66"/>
      <c r="KZC54" s="66"/>
      <c r="KZD54" s="66"/>
      <c r="KZE54" s="66"/>
      <c r="KZF54" s="66"/>
      <c r="KZG54" s="66"/>
      <c r="KZH54" s="66"/>
      <c r="KZI54" s="66"/>
      <c r="KZJ54" s="66"/>
      <c r="KZK54" s="66"/>
      <c r="KZL54" s="66"/>
      <c r="KZM54" s="66"/>
      <c r="KZN54" s="66"/>
      <c r="KZO54" s="66"/>
      <c r="KZP54" s="66"/>
      <c r="KZQ54" s="66"/>
      <c r="KZR54" s="66"/>
      <c r="KZS54" s="66"/>
      <c r="KZT54" s="66"/>
      <c r="KZU54" s="66"/>
      <c r="KZV54" s="66"/>
      <c r="KZW54" s="66"/>
      <c r="KZX54" s="66"/>
      <c r="KZY54" s="66"/>
      <c r="KZZ54" s="66"/>
      <c r="LAA54" s="66"/>
      <c r="LAB54" s="66"/>
      <c r="LAC54" s="66"/>
      <c r="LAD54" s="66"/>
      <c r="LAE54" s="66"/>
      <c r="LAF54" s="66"/>
      <c r="LAG54" s="66"/>
      <c r="LAH54" s="66"/>
      <c r="LAI54" s="66"/>
      <c r="LAJ54" s="66"/>
      <c r="LAK54" s="66"/>
      <c r="LAL54" s="66"/>
      <c r="LAM54" s="66"/>
      <c r="LAN54" s="66"/>
      <c r="LAO54" s="66"/>
      <c r="LAP54" s="66"/>
      <c r="LAQ54" s="66"/>
      <c r="LAR54" s="66"/>
      <c r="LAS54" s="66"/>
      <c r="LAT54" s="66"/>
      <c r="LAU54" s="66"/>
      <c r="LAV54" s="66"/>
      <c r="LAW54" s="66"/>
      <c r="LAX54" s="66"/>
      <c r="LAY54" s="66"/>
      <c r="LAZ54" s="66"/>
      <c r="LBA54" s="66"/>
      <c r="LBB54" s="66"/>
      <c r="LBC54" s="66"/>
      <c r="LBD54" s="66"/>
      <c r="LBE54" s="66"/>
      <c r="LBF54" s="66"/>
      <c r="LBG54" s="66"/>
      <c r="LBH54" s="66"/>
      <c r="LBI54" s="66"/>
      <c r="LBJ54" s="66"/>
      <c r="LBK54" s="66"/>
      <c r="LBL54" s="66"/>
      <c r="LBM54" s="66"/>
      <c r="LBN54" s="66"/>
      <c r="LBO54" s="66"/>
      <c r="LBP54" s="66"/>
      <c r="LBQ54" s="66"/>
      <c r="LBR54" s="66"/>
      <c r="LBS54" s="66"/>
      <c r="LBT54" s="66"/>
      <c r="LBU54" s="66"/>
      <c r="LBV54" s="66"/>
      <c r="LBW54" s="66"/>
      <c r="LBX54" s="66"/>
      <c r="LBY54" s="66"/>
      <c r="LBZ54" s="66"/>
      <c r="LCA54" s="66"/>
      <c r="LCB54" s="66"/>
      <c r="LCC54" s="66"/>
      <c r="LCD54" s="66"/>
      <c r="LCE54" s="66"/>
      <c r="LCF54" s="66"/>
      <c r="LCG54" s="66"/>
      <c r="LCH54" s="66"/>
      <c r="LCI54" s="66"/>
      <c r="LCJ54" s="66"/>
      <c r="LCK54" s="66"/>
      <c r="LCL54" s="66"/>
      <c r="LCM54" s="66"/>
      <c r="LCN54" s="66"/>
      <c r="LCO54" s="66"/>
      <c r="LCP54" s="66"/>
      <c r="LCQ54" s="66"/>
      <c r="LCR54" s="66"/>
      <c r="LCS54" s="66"/>
      <c r="LCT54" s="66"/>
      <c r="LCU54" s="66"/>
      <c r="LCV54" s="66"/>
      <c r="LCW54" s="66"/>
      <c r="LCX54" s="66"/>
      <c r="LCY54" s="66"/>
      <c r="LCZ54" s="66"/>
      <c r="LDA54" s="66"/>
      <c r="LDB54" s="66"/>
      <c r="LDC54" s="66"/>
      <c r="LDD54" s="66"/>
      <c r="LDE54" s="66"/>
      <c r="LDF54" s="66"/>
      <c r="LDG54" s="66"/>
      <c r="LDH54" s="66"/>
      <c r="LDI54" s="66"/>
      <c r="LDJ54" s="66"/>
      <c r="LDK54" s="66"/>
      <c r="LDL54" s="66"/>
      <c r="LDM54" s="66"/>
      <c r="LDN54" s="66"/>
      <c r="LDO54" s="66"/>
      <c r="LDP54" s="66"/>
      <c r="LDQ54" s="66"/>
      <c r="LDR54" s="66"/>
      <c r="LDS54" s="66"/>
      <c r="LDT54" s="66"/>
      <c r="LDU54" s="66"/>
      <c r="LDV54" s="66"/>
      <c r="LDW54" s="66"/>
      <c r="LDX54" s="66"/>
      <c r="LDY54" s="66"/>
      <c r="LDZ54" s="66"/>
      <c r="LEA54" s="66"/>
      <c r="LEB54" s="66"/>
      <c r="LEC54" s="66"/>
      <c r="LED54" s="66"/>
      <c r="LEE54" s="66"/>
      <c r="LEF54" s="66"/>
      <c r="LEG54" s="66"/>
      <c r="LEH54" s="66"/>
      <c r="LEI54" s="66"/>
      <c r="LEJ54" s="66"/>
      <c r="LEK54" s="66"/>
      <c r="LEL54" s="66"/>
      <c r="LEM54" s="66"/>
      <c r="LEN54" s="66"/>
      <c r="LEO54" s="66"/>
      <c r="LEP54" s="66"/>
      <c r="LEQ54" s="66"/>
      <c r="LER54" s="66"/>
      <c r="LES54" s="66"/>
      <c r="LET54" s="66"/>
      <c r="LEU54" s="66"/>
      <c r="LEV54" s="66"/>
      <c r="LEW54" s="66"/>
      <c r="LEX54" s="66"/>
      <c r="LEY54" s="66"/>
      <c r="LEZ54" s="66"/>
      <c r="LFA54" s="66"/>
      <c r="LFB54" s="66"/>
      <c r="LFC54" s="66"/>
      <c r="LFD54" s="66"/>
      <c r="LFE54" s="66"/>
      <c r="LFF54" s="66"/>
      <c r="LFG54" s="66"/>
      <c r="LFH54" s="66"/>
      <c r="LFI54" s="66"/>
      <c r="LFJ54" s="66"/>
      <c r="LFK54" s="66"/>
      <c r="LFL54" s="66"/>
      <c r="LFM54" s="66"/>
      <c r="LFN54" s="66"/>
      <c r="LFO54" s="66"/>
      <c r="LFP54" s="66"/>
      <c r="LFQ54" s="66"/>
      <c r="LFR54" s="66"/>
      <c r="LFS54" s="66"/>
      <c r="LFT54" s="66"/>
      <c r="LFU54" s="66"/>
      <c r="LFV54" s="66"/>
      <c r="LFW54" s="66"/>
      <c r="LFX54" s="66"/>
      <c r="LFY54" s="66"/>
      <c r="LFZ54" s="66"/>
      <c r="LGA54" s="66"/>
      <c r="LGB54" s="66"/>
      <c r="LGC54" s="66"/>
      <c r="LGD54" s="66"/>
      <c r="LGE54" s="66"/>
      <c r="LGF54" s="66"/>
      <c r="LGG54" s="66"/>
      <c r="LGH54" s="66"/>
      <c r="LGI54" s="66"/>
      <c r="LGJ54" s="66"/>
      <c r="LGK54" s="66"/>
      <c r="LGL54" s="66"/>
      <c r="LGM54" s="66"/>
      <c r="LGN54" s="66"/>
      <c r="LGO54" s="66"/>
      <c r="LGP54" s="66"/>
      <c r="LGQ54" s="66"/>
      <c r="LGR54" s="66"/>
      <c r="LGS54" s="66"/>
      <c r="LGT54" s="66"/>
      <c r="LGU54" s="66"/>
      <c r="LGV54" s="66"/>
      <c r="LGW54" s="66"/>
      <c r="LGX54" s="66"/>
      <c r="LGY54" s="66"/>
      <c r="LGZ54" s="66"/>
      <c r="LHA54" s="66"/>
      <c r="LHB54" s="66"/>
      <c r="LHC54" s="66"/>
      <c r="LHD54" s="66"/>
      <c r="LHE54" s="66"/>
      <c r="LHF54" s="66"/>
      <c r="LHG54" s="66"/>
      <c r="LHH54" s="66"/>
      <c r="LHI54" s="66"/>
      <c r="LHJ54" s="66"/>
      <c r="LHK54" s="66"/>
      <c r="LHL54" s="66"/>
      <c r="LHM54" s="66"/>
      <c r="LHN54" s="66"/>
      <c r="LHO54" s="66"/>
      <c r="LHP54" s="66"/>
      <c r="LHQ54" s="66"/>
      <c r="LHR54" s="66"/>
      <c r="LHS54" s="66"/>
      <c r="LHT54" s="66"/>
      <c r="LHU54" s="66"/>
      <c r="LHV54" s="66"/>
      <c r="LHW54" s="66"/>
      <c r="LHX54" s="66"/>
      <c r="LHY54" s="66"/>
      <c r="LHZ54" s="66"/>
      <c r="LIA54" s="66"/>
      <c r="LIB54" s="66"/>
      <c r="LIC54" s="66"/>
      <c r="LID54" s="66"/>
      <c r="LIE54" s="66"/>
      <c r="LIF54" s="66"/>
      <c r="LIG54" s="66"/>
      <c r="LIH54" s="66"/>
      <c r="LII54" s="66"/>
      <c r="LIJ54" s="66"/>
      <c r="LIK54" s="66"/>
      <c r="LIL54" s="66"/>
      <c r="LIM54" s="66"/>
      <c r="LIN54" s="66"/>
      <c r="LIO54" s="66"/>
      <c r="LIP54" s="66"/>
      <c r="LIQ54" s="66"/>
      <c r="LIR54" s="66"/>
      <c r="LIS54" s="66"/>
      <c r="LIT54" s="66"/>
      <c r="LIU54" s="66"/>
      <c r="LIV54" s="66"/>
      <c r="LIW54" s="66"/>
      <c r="LIX54" s="66"/>
      <c r="LIY54" s="66"/>
      <c r="LIZ54" s="66"/>
      <c r="LJA54" s="66"/>
      <c r="LJB54" s="66"/>
      <c r="LJC54" s="66"/>
      <c r="LJD54" s="66"/>
      <c r="LJE54" s="66"/>
      <c r="LJF54" s="66"/>
      <c r="LJG54" s="66"/>
      <c r="LJH54" s="66"/>
      <c r="LJI54" s="66"/>
      <c r="LJJ54" s="66"/>
      <c r="LJK54" s="66"/>
      <c r="LJL54" s="66"/>
      <c r="LJM54" s="66"/>
      <c r="LJN54" s="66"/>
      <c r="LJO54" s="66"/>
      <c r="LJP54" s="66"/>
      <c r="LJQ54" s="66"/>
      <c r="LJR54" s="66"/>
      <c r="LJS54" s="66"/>
      <c r="LJT54" s="66"/>
      <c r="LJU54" s="66"/>
      <c r="LJV54" s="66"/>
      <c r="LJW54" s="66"/>
      <c r="LJX54" s="66"/>
      <c r="LJY54" s="66"/>
      <c r="LJZ54" s="66"/>
      <c r="LKA54" s="66"/>
      <c r="LKB54" s="66"/>
      <c r="LKC54" s="66"/>
      <c r="LKD54" s="66"/>
      <c r="LKE54" s="66"/>
      <c r="LKF54" s="66"/>
      <c r="LKG54" s="66"/>
      <c r="LKH54" s="66"/>
      <c r="LKI54" s="66"/>
      <c r="LKJ54" s="66"/>
      <c r="LKK54" s="66"/>
      <c r="LKL54" s="66"/>
      <c r="LKM54" s="66"/>
      <c r="LKN54" s="66"/>
      <c r="LKO54" s="66"/>
      <c r="LKP54" s="66"/>
      <c r="LKQ54" s="66"/>
      <c r="LKR54" s="66"/>
      <c r="LKS54" s="66"/>
      <c r="LKT54" s="66"/>
      <c r="LKU54" s="66"/>
      <c r="LKV54" s="66"/>
      <c r="LKW54" s="66"/>
      <c r="LKX54" s="66"/>
      <c r="LKY54" s="66"/>
      <c r="LKZ54" s="66"/>
      <c r="LLA54" s="66"/>
      <c r="LLB54" s="66"/>
      <c r="LLC54" s="66"/>
      <c r="LLD54" s="66"/>
      <c r="LLE54" s="66"/>
      <c r="LLF54" s="66"/>
      <c r="LLG54" s="66"/>
      <c r="LLH54" s="66"/>
      <c r="LLI54" s="66"/>
      <c r="LLJ54" s="66"/>
      <c r="LLK54" s="66"/>
      <c r="LLL54" s="66"/>
      <c r="LLM54" s="66"/>
      <c r="LLN54" s="66"/>
      <c r="LLO54" s="66"/>
      <c r="LLP54" s="66"/>
      <c r="LLQ54" s="66"/>
      <c r="LLR54" s="66"/>
      <c r="LLS54" s="66"/>
      <c r="LLT54" s="66"/>
      <c r="LLU54" s="66"/>
      <c r="LLV54" s="66"/>
      <c r="LLW54" s="66"/>
      <c r="LLX54" s="66"/>
      <c r="LLY54" s="66"/>
      <c r="LLZ54" s="66"/>
      <c r="LMA54" s="66"/>
      <c r="LMB54" s="66"/>
      <c r="LMC54" s="66"/>
      <c r="LMD54" s="66"/>
      <c r="LME54" s="66"/>
      <c r="LMF54" s="66"/>
      <c r="LMG54" s="66"/>
      <c r="LMH54" s="66"/>
      <c r="LMI54" s="66"/>
      <c r="LMJ54" s="66"/>
      <c r="LMK54" s="66"/>
      <c r="LML54" s="66"/>
      <c r="LMM54" s="66"/>
      <c r="LMN54" s="66"/>
      <c r="LMO54" s="66"/>
      <c r="LMP54" s="66"/>
      <c r="LMQ54" s="66"/>
      <c r="LMR54" s="66"/>
      <c r="LMS54" s="66"/>
      <c r="LMT54" s="66"/>
      <c r="LMU54" s="66"/>
      <c r="LMV54" s="66"/>
      <c r="LMW54" s="66"/>
      <c r="LMX54" s="66"/>
      <c r="LMY54" s="66"/>
      <c r="LMZ54" s="66"/>
      <c r="LNA54" s="66"/>
      <c r="LNB54" s="66"/>
      <c r="LNC54" s="66"/>
      <c r="LND54" s="66"/>
      <c r="LNE54" s="66"/>
      <c r="LNF54" s="66"/>
      <c r="LNG54" s="66"/>
      <c r="LNH54" s="66"/>
      <c r="LNI54" s="66"/>
      <c r="LNJ54" s="66"/>
      <c r="LNK54" s="66"/>
      <c r="LNL54" s="66"/>
      <c r="LNM54" s="66"/>
      <c r="LNN54" s="66"/>
      <c r="LNO54" s="66"/>
      <c r="LNP54" s="66"/>
      <c r="LNQ54" s="66"/>
      <c r="LNR54" s="66"/>
      <c r="LNS54" s="66"/>
      <c r="LNT54" s="66"/>
      <c r="LNU54" s="66"/>
      <c r="LNV54" s="66"/>
      <c r="LNW54" s="66"/>
      <c r="LNX54" s="66"/>
      <c r="LNY54" s="66"/>
      <c r="LNZ54" s="66"/>
      <c r="LOA54" s="66"/>
      <c r="LOB54" s="66"/>
      <c r="LOC54" s="66"/>
      <c r="LOD54" s="66"/>
      <c r="LOE54" s="66"/>
      <c r="LOF54" s="66"/>
      <c r="LOG54" s="66"/>
      <c r="LOH54" s="66"/>
      <c r="LOI54" s="66"/>
      <c r="LOJ54" s="66"/>
      <c r="LOK54" s="66"/>
      <c r="LOL54" s="66"/>
      <c r="LOM54" s="66"/>
      <c r="LON54" s="66"/>
      <c r="LOO54" s="66"/>
      <c r="LOP54" s="66"/>
      <c r="LOQ54" s="66"/>
      <c r="LOR54" s="66"/>
      <c r="LOS54" s="66"/>
      <c r="LOT54" s="66"/>
      <c r="LOU54" s="66"/>
      <c r="LOV54" s="66"/>
      <c r="LOW54" s="66"/>
      <c r="LOX54" s="66"/>
      <c r="LOY54" s="66"/>
      <c r="LOZ54" s="66"/>
      <c r="LPA54" s="66"/>
      <c r="LPB54" s="66"/>
      <c r="LPC54" s="66"/>
      <c r="LPD54" s="66"/>
      <c r="LPE54" s="66"/>
      <c r="LPF54" s="66"/>
      <c r="LPG54" s="66"/>
      <c r="LPH54" s="66"/>
      <c r="LPI54" s="66"/>
      <c r="LPJ54" s="66"/>
      <c r="LPK54" s="66"/>
      <c r="LPL54" s="66"/>
      <c r="LPM54" s="66"/>
      <c r="LPN54" s="66"/>
      <c r="LPO54" s="66"/>
      <c r="LPP54" s="66"/>
      <c r="LPQ54" s="66"/>
      <c r="LPR54" s="66"/>
      <c r="LPS54" s="66"/>
      <c r="LPT54" s="66"/>
      <c r="LPU54" s="66"/>
      <c r="LPV54" s="66"/>
      <c r="LPW54" s="66"/>
      <c r="LPX54" s="66"/>
      <c r="LPY54" s="66"/>
      <c r="LPZ54" s="66"/>
      <c r="LQA54" s="66"/>
      <c r="LQB54" s="66"/>
      <c r="LQC54" s="66"/>
      <c r="LQD54" s="66"/>
      <c r="LQE54" s="66"/>
      <c r="LQF54" s="66"/>
      <c r="LQG54" s="66"/>
      <c r="LQH54" s="66"/>
      <c r="LQI54" s="66"/>
      <c r="LQJ54" s="66"/>
      <c r="LQK54" s="66"/>
      <c r="LQL54" s="66"/>
      <c r="LQM54" s="66"/>
      <c r="LQN54" s="66"/>
      <c r="LQO54" s="66"/>
      <c r="LQP54" s="66"/>
      <c r="LQQ54" s="66"/>
      <c r="LQR54" s="66"/>
      <c r="LQS54" s="66"/>
      <c r="LQT54" s="66"/>
      <c r="LQU54" s="66"/>
      <c r="LQV54" s="66"/>
      <c r="LQW54" s="66"/>
      <c r="LQX54" s="66"/>
      <c r="LQY54" s="66"/>
      <c r="LQZ54" s="66"/>
      <c r="LRA54" s="66"/>
      <c r="LRB54" s="66"/>
      <c r="LRC54" s="66"/>
      <c r="LRD54" s="66"/>
      <c r="LRE54" s="66"/>
      <c r="LRF54" s="66"/>
      <c r="LRG54" s="66"/>
      <c r="LRH54" s="66"/>
      <c r="LRI54" s="66"/>
      <c r="LRJ54" s="66"/>
      <c r="LRK54" s="66"/>
      <c r="LRL54" s="66"/>
      <c r="LRM54" s="66"/>
      <c r="LRN54" s="66"/>
      <c r="LRO54" s="66"/>
      <c r="LRP54" s="66"/>
      <c r="LRQ54" s="66"/>
      <c r="LRR54" s="66"/>
      <c r="LRS54" s="66"/>
      <c r="LRT54" s="66"/>
      <c r="LRU54" s="66"/>
      <c r="LRV54" s="66"/>
      <c r="LRW54" s="66"/>
      <c r="LRX54" s="66"/>
      <c r="LRY54" s="66"/>
      <c r="LRZ54" s="66"/>
      <c r="LSA54" s="66"/>
      <c r="LSB54" s="66"/>
      <c r="LSC54" s="66"/>
      <c r="LSD54" s="66"/>
      <c r="LSE54" s="66"/>
      <c r="LSF54" s="66"/>
      <c r="LSG54" s="66"/>
      <c r="LSH54" s="66"/>
      <c r="LSI54" s="66"/>
      <c r="LSJ54" s="66"/>
      <c r="LSK54" s="66"/>
      <c r="LSL54" s="66"/>
      <c r="LSM54" s="66"/>
      <c r="LSN54" s="66"/>
      <c r="LSO54" s="66"/>
      <c r="LSP54" s="66"/>
      <c r="LSQ54" s="66"/>
      <c r="LSR54" s="66"/>
      <c r="LSS54" s="66"/>
      <c r="LST54" s="66"/>
      <c r="LSU54" s="66"/>
      <c r="LSV54" s="66"/>
      <c r="LSW54" s="66"/>
      <c r="LSX54" s="66"/>
      <c r="LSY54" s="66"/>
      <c r="LSZ54" s="66"/>
      <c r="LTA54" s="66"/>
      <c r="LTB54" s="66"/>
      <c r="LTC54" s="66"/>
      <c r="LTD54" s="66"/>
      <c r="LTE54" s="66"/>
      <c r="LTF54" s="66"/>
      <c r="LTG54" s="66"/>
      <c r="LTH54" s="66"/>
      <c r="LTI54" s="66"/>
      <c r="LTJ54" s="66"/>
      <c r="LTK54" s="66"/>
      <c r="LTL54" s="66"/>
      <c r="LTM54" s="66"/>
      <c r="LTN54" s="66"/>
      <c r="LTO54" s="66"/>
      <c r="LTP54" s="66"/>
      <c r="LTQ54" s="66"/>
      <c r="LTR54" s="66"/>
      <c r="LTS54" s="66"/>
      <c r="LTT54" s="66"/>
      <c r="LTU54" s="66"/>
      <c r="LTV54" s="66"/>
      <c r="LTW54" s="66"/>
      <c r="LTX54" s="66"/>
      <c r="LTY54" s="66"/>
      <c r="LTZ54" s="66"/>
      <c r="LUA54" s="66"/>
      <c r="LUB54" s="66"/>
      <c r="LUC54" s="66"/>
      <c r="LUD54" s="66"/>
      <c r="LUE54" s="66"/>
      <c r="LUF54" s="66"/>
      <c r="LUG54" s="66"/>
      <c r="LUH54" s="66"/>
      <c r="LUI54" s="66"/>
      <c r="LUJ54" s="66"/>
      <c r="LUK54" s="66"/>
      <c r="LUL54" s="66"/>
      <c r="LUM54" s="66"/>
      <c r="LUN54" s="66"/>
      <c r="LUO54" s="66"/>
      <c r="LUP54" s="66"/>
      <c r="LUQ54" s="66"/>
      <c r="LUR54" s="66"/>
      <c r="LUS54" s="66"/>
      <c r="LUT54" s="66"/>
      <c r="LUU54" s="66"/>
      <c r="LUV54" s="66"/>
      <c r="LUW54" s="66"/>
      <c r="LUX54" s="66"/>
      <c r="LUY54" s="66"/>
      <c r="LUZ54" s="66"/>
      <c r="LVA54" s="66"/>
      <c r="LVB54" s="66"/>
      <c r="LVC54" s="66"/>
      <c r="LVD54" s="66"/>
      <c r="LVE54" s="66"/>
      <c r="LVF54" s="66"/>
      <c r="LVG54" s="66"/>
      <c r="LVH54" s="66"/>
      <c r="LVI54" s="66"/>
      <c r="LVJ54" s="66"/>
      <c r="LVK54" s="66"/>
      <c r="LVL54" s="66"/>
      <c r="LVM54" s="66"/>
      <c r="LVN54" s="66"/>
      <c r="LVO54" s="66"/>
      <c r="LVP54" s="66"/>
      <c r="LVQ54" s="66"/>
      <c r="LVR54" s="66"/>
      <c r="LVS54" s="66"/>
      <c r="LVT54" s="66"/>
      <c r="LVU54" s="66"/>
      <c r="LVV54" s="66"/>
      <c r="LVW54" s="66"/>
      <c r="LVX54" s="66"/>
      <c r="LVY54" s="66"/>
      <c r="LVZ54" s="66"/>
      <c r="LWA54" s="66"/>
      <c r="LWB54" s="66"/>
      <c r="LWC54" s="66"/>
      <c r="LWD54" s="66"/>
      <c r="LWE54" s="66"/>
      <c r="LWF54" s="66"/>
      <c r="LWG54" s="66"/>
      <c r="LWH54" s="66"/>
      <c r="LWI54" s="66"/>
      <c r="LWJ54" s="66"/>
      <c r="LWK54" s="66"/>
      <c r="LWL54" s="66"/>
      <c r="LWM54" s="66"/>
      <c r="LWN54" s="66"/>
      <c r="LWO54" s="66"/>
      <c r="LWP54" s="66"/>
      <c r="LWQ54" s="66"/>
      <c r="LWR54" s="66"/>
      <c r="LWS54" s="66"/>
      <c r="LWT54" s="66"/>
      <c r="LWU54" s="66"/>
      <c r="LWV54" s="66"/>
      <c r="LWW54" s="66"/>
      <c r="LWX54" s="66"/>
      <c r="LWY54" s="66"/>
      <c r="LWZ54" s="66"/>
      <c r="LXA54" s="66"/>
      <c r="LXB54" s="66"/>
      <c r="LXC54" s="66"/>
      <c r="LXD54" s="66"/>
      <c r="LXE54" s="66"/>
      <c r="LXF54" s="66"/>
      <c r="LXG54" s="66"/>
      <c r="LXH54" s="66"/>
      <c r="LXI54" s="66"/>
      <c r="LXJ54" s="66"/>
      <c r="LXK54" s="66"/>
      <c r="LXL54" s="66"/>
      <c r="LXM54" s="66"/>
      <c r="LXN54" s="66"/>
      <c r="LXO54" s="66"/>
      <c r="LXP54" s="66"/>
      <c r="LXQ54" s="66"/>
      <c r="LXR54" s="66"/>
      <c r="LXS54" s="66"/>
      <c r="LXT54" s="66"/>
      <c r="LXU54" s="66"/>
      <c r="LXV54" s="66"/>
      <c r="LXW54" s="66"/>
      <c r="LXX54" s="66"/>
      <c r="LXY54" s="66"/>
      <c r="LXZ54" s="66"/>
      <c r="LYA54" s="66"/>
      <c r="LYB54" s="66"/>
      <c r="LYC54" s="66"/>
      <c r="LYD54" s="66"/>
      <c r="LYE54" s="66"/>
      <c r="LYF54" s="66"/>
      <c r="LYG54" s="66"/>
      <c r="LYH54" s="66"/>
      <c r="LYI54" s="66"/>
      <c r="LYJ54" s="66"/>
      <c r="LYK54" s="66"/>
      <c r="LYL54" s="66"/>
      <c r="LYM54" s="66"/>
      <c r="LYN54" s="66"/>
      <c r="LYO54" s="66"/>
      <c r="LYP54" s="66"/>
      <c r="LYQ54" s="66"/>
      <c r="LYR54" s="66"/>
      <c r="LYS54" s="66"/>
      <c r="LYT54" s="66"/>
      <c r="LYU54" s="66"/>
      <c r="LYV54" s="66"/>
      <c r="LYW54" s="66"/>
      <c r="LYX54" s="66"/>
      <c r="LYY54" s="66"/>
      <c r="LYZ54" s="66"/>
      <c r="LZA54" s="66"/>
      <c r="LZB54" s="66"/>
      <c r="LZC54" s="66"/>
      <c r="LZD54" s="66"/>
      <c r="LZE54" s="66"/>
      <c r="LZF54" s="66"/>
      <c r="LZG54" s="66"/>
      <c r="LZH54" s="66"/>
      <c r="LZI54" s="66"/>
      <c r="LZJ54" s="66"/>
      <c r="LZK54" s="66"/>
      <c r="LZL54" s="66"/>
      <c r="LZM54" s="66"/>
      <c r="LZN54" s="66"/>
      <c r="LZO54" s="66"/>
      <c r="LZP54" s="66"/>
      <c r="LZQ54" s="66"/>
      <c r="LZR54" s="66"/>
      <c r="LZS54" s="66"/>
      <c r="LZT54" s="66"/>
      <c r="LZU54" s="66"/>
      <c r="LZV54" s="66"/>
      <c r="LZW54" s="66"/>
      <c r="LZX54" s="66"/>
      <c r="LZY54" s="66"/>
      <c r="LZZ54" s="66"/>
      <c r="MAA54" s="66"/>
      <c r="MAB54" s="66"/>
      <c r="MAC54" s="66"/>
      <c r="MAD54" s="66"/>
      <c r="MAE54" s="66"/>
      <c r="MAF54" s="66"/>
      <c r="MAG54" s="66"/>
      <c r="MAH54" s="66"/>
      <c r="MAI54" s="66"/>
      <c r="MAJ54" s="66"/>
      <c r="MAK54" s="66"/>
      <c r="MAL54" s="66"/>
      <c r="MAM54" s="66"/>
      <c r="MAN54" s="66"/>
      <c r="MAO54" s="66"/>
      <c r="MAP54" s="66"/>
      <c r="MAQ54" s="66"/>
      <c r="MAR54" s="66"/>
      <c r="MAS54" s="66"/>
      <c r="MAT54" s="66"/>
      <c r="MAU54" s="66"/>
      <c r="MAV54" s="66"/>
      <c r="MAW54" s="66"/>
      <c r="MAX54" s="66"/>
      <c r="MAY54" s="66"/>
      <c r="MAZ54" s="66"/>
      <c r="MBA54" s="66"/>
      <c r="MBB54" s="66"/>
      <c r="MBC54" s="66"/>
      <c r="MBD54" s="66"/>
      <c r="MBE54" s="66"/>
      <c r="MBF54" s="66"/>
      <c r="MBG54" s="66"/>
      <c r="MBH54" s="66"/>
      <c r="MBI54" s="66"/>
      <c r="MBJ54" s="66"/>
      <c r="MBK54" s="66"/>
      <c r="MBL54" s="66"/>
      <c r="MBM54" s="66"/>
      <c r="MBN54" s="66"/>
      <c r="MBO54" s="66"/>
      <c r="MBP54" s="66"/>
      <c r="MBQ54" s="66"/>
      <c r="MBR54" s="66"/>
      <c r="MBS54" s="66"/>
      <c r="MBT54" s="66"/>
      <c r="MBU54" s="66"/>
      <c r="MBV54" s="66"/>
      <c r="MBW54" s="66"/>
      <c r="MBX54" s="66"/>
      <c r="MBY54" s="66"/>
      <c r="MBZ54" s="66"/>
      <c r="MCA54" s="66"/>
      <c r="MCB54" s="66"/>
      <c r="MCC54" s="66"/>
      <c r="MCD54" s="66"/>
      <c r="MCE54" s="66"/>
      <c r="MCF54" s="66"/>
      <c r="MCG54" s="66"/>
      <c r="MCH54" s="66"/>
      <c r="MCI54" s="66"/>
      <c r="MCJ54" s="66"/>
      <c r="MCK54" s="66"/>
      <c r="MCL54" s="66"/>
      <c r="MCM54" s="66"/>
      <c r="MCN54" s="66"/>
      <c r="MCO54" s="66"/>
      <c r="MCP54" s="66"/>
      <c r="MCQ54" s="66"/>
      <c r="MCR54" s="66"/>
      <c r="MCS54" s="66"/>
      <c r="MCT54" s="66"/>
      <c r="MCU54" s="66"/>
      <c r="MCV54" s="66"/>
      <c r="MCW54" s="66"/>
      <c r="MCX54" s="66"/>
      <c r="MCY54" s="66"/>
      <c r="MCZ54" s="66"/>
      <c r="MDA54" s="66"/>
      <c r="MDB54" s="66"/>
      <c r="MDC54" s="66"/>
      <c r="MDD54" s="66"/>
      <c r="MDE54" s="66"/>
      <c r="MDF54" s="66"/>
      <c r="MDG54" s="66"/>
      <c r="MDH54" s="66"/>
      <c r="MDI54" s="66"/>
      <c r="MDJ54" s="66"/>
      <c r="MDK54" s="66"/>
      <c r="MDL54" s="66"/>
      <c r="MDM54" s="66"/>
      <c r="MDN54" s="66"/>
      <c r="MDO54" s="66"/>
      <c r="MDP54" s="66"/>
      <c r="MDQ54" s="66"/>
      <c r="MDR54" s="66"/>
      <c r="MDS54" s="66"/>
      <c r="MDT54" s="66"/>
      <c r="MDU54" s="66"/>
      <c r="MDV54" s="66"/>
      <c r="MDW54" s="66"/>
      <c r="MDX54" s="66"/>
      <c r="MDY54" s="66"/>
      <c r="MDZ54" s="66"/>
      <c r="MEA54" s="66"/>
      <c r="MEB54" s="66"/>
      <c r="MEC54" s="66"/>
      <c r="MED54" s="66"/>
      <c r="MEE54" s="66"/>
      <c r="MEF54" s="66"/>
      <c r="MEG54" s="66"/>
      <c r="MEH54" s="66"/>
      <c r="MEI54" s="66"/>
      <c r="MEJ54" s="66"/>
      <c r="MEK54" s="66"/>
      <c r="MEL54" s="66"/>
      <c r="MEM54" s="66"/>
      <c r="MEN54" s="66"/>
      <c r="MEO54" s="66"/>
      <c r="MEP54" s="66"/>
      <c r="MEQ54" s="66"/>
      <c r="MER54" s="66"/>
      <c r="MES54" s="66"/>
      <c r="MET54" s="66"/>
      <c r="MEU54" s="66"/>
      <c r="MEV54" s="66"/>
      <c r="MEW54" s="66"/>
      <c r="MEX54" s="66"/>
      <c r="MEY54" s="66"/>
      <c r="MEZ54" s="66"/>
      <c r="MFA54" s="66"/>
      <c r="MFB54" s="66"/>
      <c r="MFC54" s="66"/>
      <c r="MFD54" s="66"/>
      <c r="MFE54" s="66"/>
      <c r="MFF54" s="66"/>
      <c r="MFG54" s="66"/>
      <c r="MFH54" s="66"/>
      <c r="MFI54" s="66"/>
      <c r="MFJ54" s="66"/>
      <c r="MFK54" s="66"/>
      <c r="MFL54" s="66"/>
      <c r="MFM54" s="66"/>
      <c r="MFN54" s="66"/>
      <c r="MFO54" s="66"/>
      <c r="MFP54" s="66"/>
      <c r="MFQ54" s="66"/>
      <c r="MFR54" s="66"/>
      <c r="MFS54" s="66"/>
      <c r="MFT54" s="66"/>
      <c r="MFU54" s="66"/>
      <c r="MFV54" s="66"/>
      <c r="MFW54" s="66"/>
      <c r="MFX54" s="66"/>
      <c r="MFY54" s="66"/>
      <c r="MFZ54" s="66"/>
      <c r="MGA54" s="66"/>
      <c r="MGB54" s="66"/>
      <c r="MGC54" s="66"/>
      <c r="MGD54" s="66"/>
      <c r="MGE54" s="66"/>
      <c r="MGF54" s="66"/>
      <c r="MGG54" s="66"/>
      <c r="MGH54" s="66"/>
      <c r="MGI54" s="66"/>
      <c r="MGJ54" s="66"/>
      <c r="MGK54" s="66"/>
      <c r="MGL54" s="66"/>
      <c r="MGM54" s="66"/>
      <c r="MGN54" s="66"/>
      <c r="MGO54" s="66"/>
      <c r="MGP54" s="66"/>
      <c r="MGQ54" s="66"/>
      <c r="MGR54" s="66"/>
      <c r="MGS54" s="66"/>
      <c r="MGT54" s="66"/>
      <c r="MGU54" s="66"/>
      <c r="MGV54" s="66"/>
      <c r="MGW54" s="66"/>
      <c r="MGX54" s="66"/>
      <c r="MGY54" s="66"/>
      <c r="MGZ54" s="66"/>
      <c r="MHA54" s="66"/>
      <c r="MHB54" s="66"/>
      <c r="MHC54" s="66"/>
      <c r="MHD54" s="66"/>
      <c r="MHE54" s="66"/>
      <c r="MHF54" s="66"/>
      <c r="MHG54" s="66"/>
      <c r="MHH54" s="66"/>
      <c r="MHI54" s="66"/>
      <c r="MHJ54" s="66"/>
      <c r="MHK54" s="66"/>
      <c r="MHL54" s="66"/>
      <c r="MHM54" s="66"/>
      <c r="MHN54" s="66"/>
      <c r="MHO54" s="66"/>
      <c r="MHP54" s="66"/>
      <c r="MHQ54" s="66"/>
      <c r="MHR54" s="66"/>
      <c r="MHS54" s="66"/>
      <c r="MHT54" s="66"/>
      <c r="MHU54" s="66"/>
      <c r="MHV54" s="66"/>
      <c r="MHW54" s="66"/>
      <c r="MHX54" s="66"/>
      <c r="MHY54" s="66"/>
      <c r="MHZ54" s="66"/>
      <c r="MIA54" s="66"/>
      <c r="MIB54" s="66"/>
      <c r="MIC54" s="66"/>
      <c r="MID54" s="66"/>
      <c r="MIE54" s="66"/>
      <c r="MIF54" s="66"/>
      <c r="MIG54" s="66"/>
      <c r="MIH54" s="66"/>
      <c r="MII54" s="66"/>
      <c r="MIJ54" s="66"/>
      <c r="MIK54" s="66"/>
      <c r="MIL54" s="66"/>
      <c r="MIM54" s="66"/>
      <c r="MIN54" s="66"/>
      <c r="MIO54" s="66"/>
      <c r="MIP54" s="66"/>
      <c r="MIQ54" s="66"/>
      <c r="MIR54" s="66"/>
      <c r="MIS54" s="66"/>
      <c r="MIT54" s="66"/>
      <c r="MIU54" s="66"/>
      <c r="MIV54" s="66"/>
      <c r="MIW54" s="66"/>
      <c r="MIX54" s="66"/>
      <c r="MIY54" s="66"/>
      <c r="MIZ54" s="66"/>
      <c r="MJA54" s="66"/>
      <c r="MJB54" s="66"/>
      <c r="MJC54" s="66"/>
      <c r="MJD54" s="66"/>
      <c r="MJE54" s="66"/>
      <c r="MJF54" s="66"/>
      <c r="MJG54" s="66"/>
      <c r="MJH54" s="66"/>
      <c r="MJI54" s="66"/>
      <c r="MJJ54" s="66"/>
      <c r="MJK54" s="66"/>
      <c r="MJL54" s="66"/>
      <c r="MJM54" s="66"/>
      <c r="MJN54" s="66"/>
      <c r="MJO54" s="66"/>
      <c r="MJP54" s="66"/>
      <c r="MJQ54" s="66"/>
      <c r="MJR54" s="66"/>
      <c r="MJS54" s="66"/>
      <c r="MJT54" s="66"/>
      <c r="MJU54" s="66"/>
      <c r="MJV54" s="66"/>
      <c r="MJW54" s="66"/>
      <c r="MJX54" s="66"/>
      <c r="MJY54" s="66"/>
      <c r="MJZ54" s="66"/>
      <c r="MKA54" s="66"/>
      <c r="MKB54" s="66"/>
      <c r="MKC54" s="66"/>
      <c r="MKD54" s="66"/>
      <c r="MKE54" s="66"/>
      <c r="MKF54" s="66"/>
      <c r="MKG54" s="66"/>
      <c r="MKH54" s="66"/>
      <c r="MKI54" s="66"/>
      <c r="MKJ54" s="66"/>
      <c r="MKK54" s="66"/>
      <c r="MKL54" s="66"/>
      <c r="MKM54" s="66"/>
      <c r="MKN54" s="66"/>
      <c r="MKO54" s="66"/>
      <c r="MKP54" s="66"/>
      <c r="MKQ54" s="66"/>
      <c r="MKR54" s="66"/>
      <c r="MKS54" s="66"/>
      <c r="MKT54" s="66"/>
      <c r="MKU54" s="66"/>
      <c r="MKV54" s="66"/>
      <c r="MKW54" s="66"/>
      <c r="MKX54" s="66"/>
      <c r="MKY54" s="66"/>
      <c r="MKZ54" s="66"/>
      <c r="MLA54" s="66"/>
      <c r="MLB54" s="66"/>
      <c r="MLC54" s="66"/>
      <c r="MLD54" s="66"/>
      <c r="MLE54" s="66"/>
      <c r="MLF54" s="66"/>
      <c r="MLG54" s="66"/>
      <c r="MLH54" s="66"/>
      <c r="MLI54" s="66"/>
      <c r="MLJ54" s="66"/>
      <c r="MLK54" s="66"/>
      <c r="MLL54" s="66"/>
      <c r="MLM54" s="66"/>
      <c r="MLN54" s="66"/>
      <c r="MLO54" s="66"/>
      <c r="MLP54" s="66"/>
      <c r="MLQ54" s="66"/>
      <c r="MLR54" s="66"/>
      <c r="MLS54" s="66"/>
      <c r="MLT54" s="66"/>
      <c r="MLU54" s="66"/>
      <c r="MLV54" s="66"/>
      <c r="MLW54" s="66"/>
      <c r="MLX54" s="66"/>
      <c r="MLY54" s="66"/>
      <c r="MLZ54" s="66"/>
      <c r="MMA54" s="66"/>
      <c r="MMB54" s="66"/>
      <c r="MMC54" s="66"/>
      <c r="MMD54" s="66"/>
      <c r="MME54" s="66"/>
      <c r="MMF54" s="66"/>
      <c r="MMG54" s="66"/>
      <c r="MMH54" s="66"/>
      <c r="MMI54" s="66"/>
      <c r="MMJ54" s="66"/>
      <c r="MMK54" s="66"/>
      <c r="MML54" s="66"/>
      <c r="MMM54" s="66"/>
      <c r="MMN54" s="66"/>
      <c r="MMO54" s="66"/>
      <c r="MMP54" s="66"/>
      <c r="MMQ54" s="66"/>
      <c r="MMR54" s="66"/>
      <c r="MMS54" s="66"/>
      <c r="MMT54" s="66"/>
      <c r="MMU54" s="66"/>
      <c r="MMV54" s="66"/>
      <c r="MMW54" s="66"/>
      <c r="MMX54" s="66"/>
      <c r="MMY54" s="66"/>
      <c r="MMZ54" s="66"/>
      <c r="MNA54" s="66"/>
      <c r="MNB54" s="66"/>
      <c r="MNC54" s="66"/>
      <c r="MND54" s="66"/>
      <c r="MNE54" s="66"/>
      <c r="MNF54" s="66"/>
      <c r="MNG54" s="66"/>
      <c r="MNH54" s="66"/>
      <c r="MNI54" s="66"/>
      <c r="MNJ54" s="66"/>
      <c r="MNK54" s="66"/>
      <c r="MNL54" s="66"/>
      <c r="MNM54" s="66"/>
      <c r="MNN54" s="66"/>
      <c r="MNO54" s="66"/>
      <c r="MNP54" s="66"/>
      <c r="MNQ54" s="66"/>
      <c r="MNR54" s="66"/>
      <c r="MNS54" s="66"/>
      <c r="MNT54" s="66"/>
      <c r="MNU54" s="66"/>
      <c r="MNV54" s="66"/>
      <c r="MNW54" s="66"/>
      <c r="MNX54" s="66"/>
      <c r="MNY54" s="66"/>
      <c r="MNZ54" s="66"/>
      <c r="MOA54" s="66"/>
      <c r="MOB54" s="66"/>
      <c r="MOC54" s="66"/>
      <c r="MOD54" s="66"/>
      <c r="MOE54" s="66"/>
      <c r="MOF54" s="66"/>
      <c r="MOG54" s="66"/>
      <c r="MOH54" s="66"/>
      <c r="MOI54" s="66"/>
      <c r="MOJ54" s="66"/>
      <c r="MOK54" s="66"/>
      <c r="MOL54" s="66"/>
      <c r="MOM54" s="66"/>
      <c r="MON54" s="66"/>
      <c r="MOO54" s="66"/>
      <c r="MOP54" s="66"/>
      <c r="MOQ54" s="66"/>
      <c r="MOR54" s="66"/>
      <c r="MOS54" s="66"/>
      <c r="MOT54" s="66"/>
      <c r="MOU54" s="66"/>
      <c r="MOV54" s="66"/>
      <c r="MOW54" s="66"/>
      <c r="MOX54" s="66"/>
      <c r="MOY54" s="66"/>
      <c r="MOZ54" s="66"/>
      <c r="MPA54" s="66"/>
      <c r="MPB54" s="66"/>
      <c r="MPC54" s="66"/>
      <c r="MPD54" s="66"/>
      <c r="MPE54" s="66"/>
      <c r="MPF54" s="66"/>
      <c r="MPG54" s="66"/>
      <c r="MPH54" s="66"/>
      <c r="MPI54" s="66"/>
      <c r="MPJ54" s="66"/>
      <c r="MPK54" s="66"/>
      <c r="MPL54" s="66"/>
      <c r="MPM54" s="66"/>
      <c r="MPN54" s="66"/>
      <c r="MPO54" s="66"/>
      <c r="MPP54" s="66"/>
      <c r="MPQ54" s="66"/>
      <c r="MPR54" s="66"/>
      <c r="MPS54" s="66"/>
      <c r="MPT54" s="66"/>
      <c r="MPU54" s="66"/>
      <c r="MPV54" s="66"/>
      <c r="MPW54" s="66"/>
      <c r="MPX54" s="66"/>
      <c r="MPY54" s="66"/>
      <c r="MPZ54" s="66"/>
      <c r="MQA54" s="66"/>
      <c r="MQB54" s="66"/>
      <c r="MQC54" s="66"/>
      <c r="MQD54" s="66"/>
      <c r="MQE54" s="66"/>
      <c r="MQF54" s="66"/>
      <c r="MQG54" s="66"/>
      <c r="MQH54" s="66"/>
      <c r="MQI54" s="66"/>
      <c r="MQJ54" s="66"/>
      <c r="MQK54" s="66"/>
      <c r="MQL54" s="66"/>
      <c r="MQM54" s="66"/>
      <c r="MQN54" s="66"/>
      <c r="MQO54" s="66"/>
      <c r="MQP54" s="66"/>
      <c r="MQQ54" s="66"/>
      <c r="MQR54" s="66"/>
      <c r="MQS54" s="66"/>
      <c r="MQT54" s="66"/>
      <c r="MQU54" s="66"/>
      <c r="MQV54" s="66"/>
      <c r="MQW54" s="66"/>
      <c r="MQX54" s="66"/>
      <c r="MQY54" s="66"/>
      <c r="MQZ54" s="66"/>
      <c r="MRA54" s="66"/>
      <c r="MRB54" s="66"/>
      <c r="MRC54" s="66"/>
      <c r="MRD54" s="66"/>
      <c r="MRE54" s="66"/>
      <c r="MRF54" s="66"/>
      <c r="MRG54" s="66"/>
      <c r="MRH54" s="66"/>
      <c r="MRI54" s="66"/>
      <c r="MRJ54" s="66"/>
      <c r="MRK54" s="66"/>
      <c r="MRL54" s="66"/>
      <c r="MRM54" s="66"/>
      <c r="MRN54" s="66"/>
      <c r="MRO54" s="66"/>
      <c r="MRP54" s="66"/>
      <c r="MRQ54" s="66"/>
      <c r="MRR54" s="66"/>
      <c r="MRS54" s="66"/>
      <c r="MRT54" s="66"/>
      <c r="MRU54" s="66"/>
      <c r="MRV54" s="66"/>
      <c r="MRW54" s="66"/>
      <c r="MRX54" s="66"/>
      <c r="MRY54" s="66"/>
      <c r="MRZ54" s="66"/>
      <c r="MSA54" s="66"/>
      <c r="MSB54" s="66"/>
      <c r="MSC54" s="66"/>
      <c r="MSD54" s="66"/>
      <c r="MSE54" s="66"/>
      <c r="MSF54" s="66"/>
      <c r="MSG54" s="66"/>
      <c r="MSH54" s="66"/>
      <c r="MSI54" s="66"/>
      <c r="MSJ54" s="66"/>
      <c r="MSK54" s="66"/>
      <c r="MSL54" s="66"/>
      <c r="MSM54" s="66"/>
      <c r="MSN54" s="66"/>
      <c r="MSO54" s="66"/>
      <c r="MSP54" s="66"/>
      <c r="MSQ54" s="66"/>
      <c r="MSR54" s="66"/>
      <c r="MSS54" s="66"/>
      <c r="MST54" s="66"/>
      <c r="MSU54" s="66"/>
      <c r="MSV54" s="66"/>
      <c r="MSW54" s="66"/>
      <c r="MSX54" s="66"/>
      <c r="MSY54" s="66"/>
      <c r="MSZ54" s="66"/>
      <c r="MTA54" s="66"/>
      <c r="MTB54" s="66"/>
      <c r="MTC54" s="66"/>
      <c r="MTD54" s="66"/>
      <c r="MTE54" s="66"/>
      <c r="MTF54" s="66"/>
      <c r="MTG54" s="66"/>
      <c r="MTH54" s="66"/>
      <c r="MTI54" s="66"/>
      <c r="MTJ54" s="66"/>
      <c r="MTK54" s="66"/>
      <c r="MTL54" s="66"/>
      <c r="MTM54" s="66"/>
      <c r="MTN54" s="66"/>
      <c r="MTO54" s="66"/>
      <c r="MTP54" s="66"/>
      <c r="MTQ54" s="66"/>
      <c r="MTR54" s="66"/>
      <c r="MTS54" s="66"/>
      <c r="MTT54" s="66"/>
      <c r="MTU54" s="66"/>
      <c r="MTV54" s="66"/>
      <c r="MTW54" s="66"/>
      <c r="MTX54" s="66"/>
      <c r="MTY54" s="66"/>
      <c r="MTZ54" s="66"/>
      <c r="MUA54" s="66"/>
      <c r="MUB54" s="66"/>
      <c r="MUC54" s="66"/>
      <c r="MUD54" s="66"/>
      <c r="MUE54" s="66"/>
      <c r="MUF54" s="66"/>
      <c r="MUG54" s="66"/>
      <c r="MUH54" s="66"/>
      <c r="MUI54" s="66"/>
      <c r="MUJ54" s="66"/>
      <c r="MUK54" s="66"/>
      <c r="MUL54" s="66"/>
      <c r="MUM54" s="66"/>
      <c r="MUN54" s="66"/>
      <c r="MUO54" s="66"/>
      <c r="MUP54" s="66"/>
      <c r="MUQ54" s="66"/>
      <c r="MUR54" s="66"/>
      <c r="MUS54" s="66"/>
      <c r="MUT54" s="66"/>
      <c r="MUU54" s="66"/>
      <c r="MUV54" s="66"/>
      <c r="MUW54" s="66"/>
      <c r="MUX54" s="66"/>
      <c r="MUY54" s="66"/>
      <c r="MUZ54" s="66"/>
      <c r="MVA54" s="66"/>
      <c r="MVB54" s="66"/>
      <c r="MVC54" s="66"/>
      <c r="MVD54" s="66"/>
      <c r="MVE54" s="66"/>
      <c r="MVF54" s="66"/>
      <c r="MVG54" s="66"/>
      <c r="MVH54" s="66"/>
      <c r="MVI54" s="66"/>
      <c r="MVJ54" s="66"/>
      <c r="MVK54" s="66"/>
      <c r="MVL54" s="66"/>
      <c r="MVM54" s="66"/>
      <c r="MVN54" s="66"/>
      <c r="MVO54" s="66"/>
      <c r="MVP54" s="66"/>
      <c r="MVQ54" s="66"/>
      <c r="MVR54" s="66"/>
      <c r="MVS54" s="66"/>
      <c r="MVT54" s="66"/>
      <c r="MVU54" s="66"/>
      <c r="MVV54" s="66"/>
      <c r="MVW54" s="66"/>
      <c r="MVX54" s="66"/>
      <c r="MVY54" s="66"/>
      <c r="MVZ54" s="66"/>
      <c r="MWA54" s="66"/>
      <c r="MWB54" s="66"/>
      <c r="MWC54" s="66"/>
      <c r="MWD54" s="66"/>
      <c r="MWE54" s="66"/>
      <c r="MWF54" s="66"/>
      <c r="MWG54" s="66"/>
      <c r="MWH54" s="66"/>
      <c r="MWI54" s="66"/>
      <c r="MWJ54" s="66"/>
      <c r="MWK54" s="66"/>
      <c r="MWL54" s="66"/>
      <c r="MWM54" s="66"/>
      <c r="MWN54" s="66"/>
      <c r="MWO54" s="66"/>
      <c r="MWP54" s="66"/>
      <c r="MWQ54" s="66"/>
      <c r="MWR54" s="66"/>
      <c r="MWS54" s="66"/>
      <c r="MWT54" s="66"/>
      <c r="MWU54" s="66"/>
      <c r="MWV54" s="66"/>
      <c r="MWW54" s="66"/>
      <c r="MWX54" s="66"/>
      <c r="MWY54" s="66"/>
      <c r="MWZ54" s="66"/>
      <c r="MXA54" s="66"/>
      <c r="MXB54" s="66"/>
      <c r="MXC54" s="66"/>
      <c r="MXD54" s="66"/>
      <c r="MXE54" s="66"/>
      <c r="MXF54" s="66"/>
      <c r="MXG54" s="66"/>
      <c r="MXH54" s="66"/>
      <c r="MXI54" s="66"/>
      <c r="MXJ54" s="66"/>
      <c r="MXK54" s="66"/>
      <c r="MXL54" s="66"/>
      <c r="MXM54" s="66"/>
      <c r="MXN54" s="66"/>
      <c r="MXO54" s="66"/>
      <c r="MXP54" s="66"/>
      <c r="MXQ54" s="66"/>
      <c r="MXR54" s="66"/>
      <c r="MXS54" s="66"/>
      <c r="MXT54" s="66"/>
      <c r="MXU54" s="66"/>
      <c r="MXV54" s="66"/>
      <c r="MXW54" s="66"/>
      <c r="MXX54" s="66"/>
      <c r="MXY54" s="66"/>
      <c r="MXZ54" s="66"/>
      <c r="MYA54" s="66"/>
      <c r="MYB54" s="66"/>
      <c r="MYC54" s="66"/>
      <c r="MYD54" s="66"/>
      <c r="MYE54" s="66"/>
      <c r="MYF54" s="66"/>
      <c r="MYG54" s="66"/>
      <c r="MYH54" s="66"/>
      <c r="MYI54" s="66"/>
      <c r="MYJ54" s="66"/>
      <c r="MYK54" s="66"/>
      <c r="MYL54" s="66"/>
      <c r="MYM54" s="66"/>
      <c r="MYN54" s="66"/>
      <c r="MYO54" s="66"/>
      <c r="MYP54" s="66"/>
      <c r="MYQ54" s="66"/>
      <c r="MYR54" s="66"/>
      <c r="MYS54" s="66"/>
      <c r="MYT54" s="66"/>
      <c r="MYU54" s="66"/>
      <c r="MYV54" s="66"/>
      <c r="MYW54" s="66"/>
      <c r="MYX54" s="66"/>
      <c r="MYY54" s="66"/>
      <c r="MYZ54" s="66"/>
      <c r="MZA54" s="66"/>
      <c r="MZB54" s="66"/>
      <c r="MZC54" s="66"/>
      <c r="MZD54" s="66"/>
      <c r="MZE54" s="66"/>
      <c r="MZF54" s="66"/>
      <c r="MZG54" s="66"/>
      <c r="MZH54" s="66"/>
      <c r="MZI54" s="66"/>
      <c r="MZJ54" s="66"/>
      <c r="MZK54" s="66"/>
      <c r="MZL54" s="66"/>
      <c r="MZM54" s="66"/>
      <c r="MZN54" s="66"/>
      <c r="MZO54" s="66"/>
      <c r="MZP54" s="66"/>
      <c r="MZQ54" s="66"/>
      <c r="MZR54" s="66"/>
      <c r="MZS54" s="66"/>
      <c r="MZT54" s="66"/>
      <c r="MZU54" s="66"/>
      <c r="MZV54" s="66"/>
      <c r="MZW54" s="66"/>
      <c r="MZX54" s="66"/>
      <c r="MZY54" s="66"/>
      <c r="MZZ54" s="66"/>
      <c r="NAA54" s="66"/>
      <c r="NAB54" s="66"/>
      <c r="NAC54" s="66"/>
      <c r="NAD54" s="66"/>
      <c r="NAE54" s="66"/>
      <c r="NAF54" s="66"/>
      <c r="NAG54" s="66"/>
      <c r="NAH54" s="66"/>
      <c r="NAI54" s="66"/>
      <c r="NAJ54" s="66"/>
      <c r="NAK54" s="66"/>
      <c r="NAL54" s="66"/>
      <c r="NAM54" s="66"/>
      <c r="NAN54" s="66"/>
      <c r="NAO54" s="66"/>
      <c r="NAP54" s="66"/>
      <c r="NAQ54" s="66"/>
      <c r="NAR54" s="66"/>
      <c r="NAS54" s="66"/>
      <c r="NAT54" s="66"/>
      <c r="NAU54" s="66"/>
      <c r="NAV54" s="66"/>
      <c r="NAW54" s="66"/>
      <c r="NAX54" s="66"/>
      <c r="NAY54" s="66"/>
      <c r="NAZ54" s="66"/>
      <c r="NBA54" s="66"/>
      <c r="NBB54" s="66"/>
      <c r="NBC54" s="66"/>
      <c r="NBD54" s="66"/>
      <c r="NBE54" s="66"/>
      <c r="NBF54" s="66"/>
      <c r="NBG54" s="66"/>
      <c r="NBH54" s="66"/>
      <c r="NBI54" s="66"/>
      <c r="NBJ54" s="66"/>
      <c r="NBK54" s="66"/>
      <c r="NBL54" s="66"/>
      <c r="NBM54" s="66"/>
      <c r="NBN54" s="66"/>
      <c r="NBO54" s="66"/>
      <c r="NBP54" s="66"/>
      <c r="NBQ54" s="66"/>
      <c r="NBR54" s="66"/>
      <c r="NBS54" s="66"/>
      <c r="NBT54" s="66"/>
      <c r="NBU54" s="66"/>
      <c r="NBV54" s="66"/>
      <c r="NBW54" s="66"/>
      <c r="NBX54" s="66"/>
      <c r="NBY54" s="66"/>
      <c r="NBZ54" s="66"/>
      <c r="NCA54" s="66"/>
      <c r="NCB54" s="66"/>
      <c r="NCC54" s="66"/>
      <c r="NCD54" s="66"/>
      <c r="NCE54" s="66"/>
      <c r="NCF54" s="66"/>
      <c r="NCG54" s="66"/>
      <c r="NCH54" s="66"/>
      <c r="NCI54" s="66"/>
      <c r="NCJ54" s="66"/>
      <c r="NCK54" s="66"/>
      <c r="NCL54" s="66"/>
      <c r="NCM54" s="66"/>
      <c r="NCN54" s="66"/>
      <c r="NCO54" s="66"/>
      <c r="NCP54" s="66"/>
      <c r="NCQ54" s="66"/>
      <c r="NCR54" s="66"/>
      <c r="NCS54" s="66"/>
      <c r="NCT54" s="66"/>
      <c r="NCU54" s="66"/>
      <c r="NCV54" s="66"/>
      <c r="NCW54" s="66"/>
      <c r="NCX54" s="66"/>
      <c r="NCY54" s="66"/>
      <c r="NCZ54" s="66"/>
      <c r="NDA54" s="66"/>
      <c r="NDB54" s="66"/>
      <c r="NDC54" s="66"/>
      <c r="NDD54" s="66"/>
      <c r="NDE54" s="66"/>
      <c r="NDF54" s="66"/>
      <c r="NDG54" s="66"/>
      <c r="NDH54" s="66"/>
      <c r="NDI54" s="66"/>
      <c r="NDJ54" s="66"/>
      <c r="NDK54" s="66"/>
      <c r="NDL54" s="66"/>
      <c r="NDM54" s="66"/>
      <c r="NDN54" s="66"/>
      <c r="NDO54" s="66"/>
      <c r="NDP54" s="66"/>
      <c r="NDQ54" s="66"/>
      <c r="NDR54" s="66"/>
      <c r="NDS54" s="66"/>
      <c r="NDT54" s="66"/>
      <c r="NDU54" s="66"/>
      <c r="NDV54" s="66"/>
      <c r="NDW54" s="66"/>
      <c r="NDX54" s="66"/>
      <c r="NDY54" s="66"/>
      <c r="NDZ54" s="66"/>
      <c r="NEA54" s="66"/>
      <c r="NEB54" s="66"/>
      <c r="NEC54" s="66"/>
      <c r="NED54" s="66"/>
      <c r="NEE54" s="66"/>
      <c r="NEF54" s="66"/>
      <c r="NEG54" s="66"/>
      <c r="NEH54" s="66"/>
      <c r="NEI54" s="66"/>
      <c r="NEJ54" s="66"/>
      <c r="NEK54" s="66"/>
      <c r="NEL54" s="66"/>
      <c r="NEM54" s="66"/>
      <c r="NEN54" s="66"/>
      <c r="NEO54" s="66"/>
      <c r="NEP54" s="66"/>
      <c r="NEQ54" s="66"/>
      <c r="NER54" s="66"/>
      <c r="NES54" s="66"/>
      <c r="NET54" s="66"/>
      <c r="NEU54" s="66"/>
      <c r="NEV54" s="66"/>
      <c r="NEW54" s="66"/>
      <c r="NEX54" s="66"/>
      <c r="NEY54" s="66"/>
      <c r="NEZ54" s="66"/>
      <c r="NFA54" s="66"/>
      <c r="NFB54" s="66"/>
      <c r="NFC54" s="66"/>
      <c r="NFD54" s="66"/>
      <c r="NFE54" s="66"/>
      <c r="NFF54" s="66"/>
      <c r="NFG54" s="66"/>
      <c r="NFH54" s="66"/>
      <c r="NFI54" s="66"/>
      <c r="NFJ54" s="66"/>
      <c r="NFK54" s="66"/>
      <c r="NFL54" s="66"/>
      <c r="NFM54" s="66"/>
      <c r="NFN54" s="66"/>
      <c r="NFO54" s="66"/>
      <c r="NFP54" s="66"/>
      <c r="NFQ54" s="66"/>
      <c r="NFR54" s="66"/>
      <c r="NFS54" s="66"/>
      <c r="NFT54" s="66"/>
      <c r="NFU54" s="66"/>
      <c r="NFV54" s="66"/>
      <c r="NFW54" s="66"/>
      <c r="NFX54" s="66"/>
      <c r="NFY54" s="66"/>
      <c r="NFZ54" s="66"/>
      <c r="NGA54" s="66"/>
      <c r="NGB54" s="66"/>
      <c r="NGC54" s="66"/>
      <c r="NGD54" s="66"/>
      <c r="NGE54" s="66"/>
      <c r="NGF54" s="66"/>
      <c r="NGG54" s="66"/>
      <c r="NGH54" s="66"/>
      <c r="NGI54" s="66"/>
      <c r="NGJ54" s="66"/>
      <c r="NGK54" s="66"/>
      <c r="NGL54" s="66"/>
      <c r="NGM54" s="66"/>
      <c r="NGN54" s="66"/>
      <c r="NGO54" s="66"/>
      <c r="NGP54" s="66"/>
      <c r="NGQ54" s="66"/>
      <c r="NGR54" s="66"/>
      <c r="NGS54" s="66"/>
      <c r="NGT54" s="66"/>
      <c r="NGU54" s="66"/>
      <c r="NGV54" s="66"/>
      <c r="NGW54" s="66"/>
      <c r="NGX54" s="66"/>
      <c r="NGY54" s="66"/>
      <c r="NGZ54" s="66"/>
      <c r="NHA54" s="66"/>
      <c r="NHB54" s="66"/>
      <c r="NHC54" s="66"/>
      <c r="NHD54" s="66"/>
      <c r="NHE54" s="66"/>
      <c r="NHF54" s="66"/>
      <c r="NHG54" s="66"/>
      <c r="NHH54" s="66"/>
      <c r="NHI54" s="66"/>
      <c r="NHJ54" s="66"/>
      <c r="NHK54" s="66"/>
      <c r="NHL54" s="66"/>
      <c r="NHM54" s="66"/>
      <c r="NHN54" s="66"/>
      <c r="NHO54" s="66"/>
      <c r="NHP54" s="66"/>
      <c r="NHQ54" s="66"/>
      <c r="NHR54" s="66"/>
      <c r="NHS54" s="66"/>
      <c r="NHT54" s="66"/>
      <c r="NHU54" s="66"/>
      <c r="NHV54" s="66"/>
      <c r="NHW54" s="66"/>
      <c r="NHX54" s="66"/>
      <c r="NHY54" s="66"/>
      <c r="NHZ54" s="66"/>
      <c r="NIA54" s="66"/>
      <c r="NIB54" s="66"/>
      <c r="NIC54" s="66"/>
      <c r="NID54" s="66"/>
      <c r="NIE54" s="66"/>
      <c r="NIF54" s="66"/>
      <c r="NIG54" s="66"/>
      <c r="NIH54" s="66"/>
      <c r="NII54" s="66"/>
      <c r="NIJ54" s="66"/>
      <c r="NIK54" s="66"/>
      <c r="NIL54" s="66"/>
      <c r="NIM54" s="66"/>
      <c r="NIN54" s="66"/>
      <c r="NIO54" s="66"/>
      <c r="NIP54" s="66"/>
      <c r="NIQ54" s="66"/>
      <c r="NIR54" s="66"/>
      <c r="NIS54" s="66"/>
      <c r="NIT54" s="66"/>
      <c r="NIU54" s="66"/>
      <c r="NIV54" s="66"/>
      <c r="NIW54" s="66"/>
      <c r="NIX54" s="66"/>
      <c r="NIY54" s="66"/>
      <c r="NIZ54" s="66"/>
      <c r="NJA54" s="66"/>
      <c r="NJB54" s="66"/>
      <c r="NJC54" s="66"/>
      <c r="NJD54" s="66"/>
      <c r="NJE54" s="66"/>
      <c r="NJF54" s="66"/>
      <c r="NJG54" s="66"/>
      <c r="NJH54" s="66"/>
      <c r="NJI54" s="66"/>
      <c r="NJJ54" s="66"/>
      <c r="NJK54" s="66"/>
      <c r="NJL54" s="66"/>
      <c r="NJM54" s="66"/>
      <c r="NJN54" s="66"/>
      <c r="NJO54" s="66"/>
      <c r="NJP54" s="66"/>
      <c r="NJQ54" s="66"/>
      <c r="NJR54" s="66"/>
      <c r="NJS54" s="66"/>
      <c r="NJT54" s="66"/>
      <c r="NJU54" s="66"/>
      <c r="NJV54" s="66"/>
      <c r="NJW54" s="66"/>
      <c r="NJX54" s="66"/>
      <c r="NJY54" s="66"/>
      <c r="NJZ54" s="66"/>
      <c r="NKA54" s="66"/>
      <c r="NKB54" s="66"/>
      <c r="NKC54" s="66"/>
      <c r="NKD54" s="66"/>
      <c r="NKE54" s="66"/>
      <c r="NKF54" s="66"/>
      <c r="NKG54" s="66"/>
      <c r="NKH54" s="66"/>
      <c r="NKI54" s="66"/>
      <c r="NKJ54" s="66"/>
      <c r="NKK54" s="66"/>
      <c r="NKL54" s="66"/>
      <c r="NKM54" s="66"/>
      <c r="NKN54" s="66"/>
      <c r="NKO54" s="66"/>
      <c r="NKP54" s="66"/>
      <c r="NKQ54" s="66"/>
      <c r="NKR54" s="66"/>
      <c r="NKS54" s="66"/>
      <c r="NKT54" s="66"/>
      <c r="NKU54" s="66"/>
      <c r="NKV54" s="66"/>
      <c r="NKW54" s="66"/>
      <c r="NKX54" s="66"/>
      <c r="NKY54" s="66"/>
      <c r="NKZ54" s="66"/>
      <c r="NLA54" s="66"/>
      <c r="NLB54" s="66"/>
      <c r="NLC54" s="66"/>
      <c r="NLD54" s="66"/>
      <c r="NLE54" s="66"/>
      <c r="NLF54" s="66"/>
      <c r="NLG54" s="66"/>
      <c r="NLH54" s="66"/>
      <c r="NLI54" s="66"/>
      <c r="NLJ54" s="66"/>
      <c r="NLK54" s="66"/>
      <c r="NLL54" s="66"/>
      <c r="NLM54" s="66"/>
      <c r="NLN54" s="66"/>
      <c r="NLO54" s="66"/>
      <c r="NLP54" s="66"/>
      <c r="NLQ54" s="66"/>
      <c r="NLR54" s="66"/>
      <c r="NLS54" s="66"/>
      <c r="NLT54" s="66"/>
      <c r="NLU54" s="66"/>
      <c r="NLV54" s="66"/>
      <c r="NLW54" s="66"/>
      <c r="NLX54" s="66"/>
      <c r="NLY54" s="66"/>
      <c r="NLZ54" s="66"/>
      <c r="NMA54" s="66"/>
      <c r="NMB54" s="66"/>
      <c r="NMC54" s="66"/>
      <c r="NMD54" s="66"/>
      <c r="NME54" s="66"/>
      <c r="NMF54" s="66"/>
      <c r="NMG54" s="66"/>
      <c r="NMH54" s="66"/>
      <c r="NMI54" s="66"/>
      <c r="NMJ54" s="66"/>
      <c r="NMK54" s="66"/>
      <c r="NML54" s="66"/>
      <c r="NMM54" s="66"/>
      <c r="NMN54" s="66"/>
      <c r="NMO54" s="66"/>
      <c r="NMP54" s="66"/>
      <c r="NMQ54" s="66"/>
      <c r="NMR54" s="66"/>
      <c r="NMS54" s="66"/>
      <c r="NMT54" s="66"/>
      <c r="NMU54" s="66"/>
      <c r="NMV54" s="66"/>
      <c r="NMW54" s="66"/>
      <c r="NMX54" s="66"/>
      <c r="NMY54" s="66"/>
      <c r="NMZ54" s="66"/>
      <c r="NNA54" s="66"/>
      <c r="NNB54" s="66"/>
      <c r="NNC54" s="66"/>
      <c r="NND54" s="66"/>
      <c r="NNE54" s="66"/>
      <c r="NNF54" s="66"/>
      <c r="NNG54" s="66"/>
      <c r="NNH54" s="66"/>
      <c r="NNI54" s="66"/>
      <c r="NNJ54" s="66"/>
      <c r="NNK54" s="66"/>
      <c r="NNL54" s="66"/>
      <c r="NNM54" s="66"/>
      <c r="NNN54" s="66"/>
      <c r="NNO54" s="66"/>
      <c r="NNP54" s="66"/>
      <c r="NNQ54" s="66"/>
      <c r="NNR54" s="66"/>
      <c r="NNS54" s="66"/>
      <c r="NNT54" s="66"/>
      <c r="NNU54" s="66"/>
      <c r="NNV54" s="66"/>
      <c r="NNW54" s="66"/>
      <c r="NNX54" s="66"/>
      <c r="NNY54" s="66"/>
      <c r="NNZ54" s="66"/>
      <c r="NOA54" s="66"/>
      <c r="NOB54" s="66"/>
      <c r="NOC54" s="66"/>
      <c r="NOD54" s="66"/>
      <c r="NOE54" s="66"/>
      <c r="NOF54" s="66"/>
      <c r="NOG54" s="66"/>
      <c r="NOH54" s="66"/>
      <c r="NOI54" s="66"/>
      <c r="NOJ54" s="66"/>
      <c r="NOK54" s="66"/>
      <c r="NOL54" s="66"/>
      <c r="NOM54" s="66"/>
      <c r="NON54" s="66"/>
      <c r="NOO54" s="66"/>
      <c r="NOP54" s="66"/>
      <c r="NOQ54" s="66"/>
      <c r="NOR54" s="66"/>
      <c r="NOS54" s="66"/>
      <c r="NOT54" s="66"/>
      <c r="NOU54" s="66"/>
      <c r="NOV54" s="66"/>
      <c r="NOW54" s="66"/>
      <c r="NOX54" s="66"/>
      <c r="NOY54" s="66"/>
      <c r="NOZ54" s="66"/>
      <c r="NPA54" s="66"/>
      <c r="NPB54" s="66"/>
      <c r="NPC54" s="66"/>
      <c r="NPD54" s="66"/>
      <c r="NPE54" s="66"/>
      <c r="NPF54" s="66"/>
      <c r="NPG54" s="66"/>
      <c r="NPH54" s="66"/>
      <c r="NPI54" s="66"/>
      <c r="NPJ54" s="66"/>
      <c r="NPK54" s="66"/>
      <c r="NPL54" s="66"/>
      <c r="NPM54" s="66"/>
      <c r="NPN54" s="66"/>
      <c r="NPO54" s="66"/>
      <c r="NPP54" s="66"/>
      <c r="NPQ54" s="66"/>
      <c r="NPR54" s="66"/>
      <c r="NPS54" s="66"/>
      <c r="NPT54" s="66"/>
      <c r="NPU54" s="66"/>
      <c r="NPV54" s="66"/>
      <c r="NPW54" s="66"/>
      <c r="NPX54" s="66"/>
      <c r="NPY54" s="66"/>
      <c r="NPZ54" s="66"/>
      <c r="NQA54" s="66"/>
      <c r="NQB54" s="66"/>
      <c r="NQC54" s="66"/>
      <c r="NQD54" s="66"/>
      <c r="NQE54" s="66"/>
      <c r="NQF54" s="66"/>
      <c r="NQG54" s="66"/>
      <c r="NQH54" s="66"/>
      <c r="NQI54" s="66"/>
      <c r="NQJ54" s="66"/>
      <c r="NQK54" s="66"/>
      <c r="NQL54" s="66"/>
      <c r="NQM54" s="66"/>
      <c r="NQN54" s="66"/>
      <c r="NQO54" s="66"/>
      <c r="NQP54" s="66"/>
      <c r="NQQ54" s="66"/>
      <c r="NQR54" s="66"/>
      <c r="NQS54" s="66"/>
      <c r="NQT54" s="66"/>
      <c r="NQU54" s="66"/>
      <c r="NQV54" s="66"/>
      <c r="NQW54" s="66"/>
      <c r="NQX54" s="66"/>
      <c r="NQY54" s="66"/>
      <c r="NQZ54" s="66"/>
      <c r="NRA54" s="66"/>
      <c r="NRB54" s="66"/>
      <c r="NRC54" s="66"/>
      <c r="NRD54" s="66"/>
      <c r="NRE54" s="66"/>
      <c r="NRF54" s="66"/>
      <c r="NRG54" s="66"/>
      <c r="NRH54" s="66"/>
      <c r="NRI54" s="66"/>
      <c r="NRJ54" s="66"/>
      <c r="NRK54" s="66"/>
      <c r="NRL54" s="66"/>
      <c r="NRM54" s="66"/>
      <c r="NRN54" s="66"/>
      <c r="NRO54" s="66"/>
      <c r="NRP54" s="66"/>
      <c r="NRQ54" s="66"/>
      <c r="NRR54" s="66"/>
      <c r="NRS54" s="66"/>
      <c r="NRT54" s="66"/>
      <c r="NRU54" s="66"/>
      <c r="NRV54" s="66"/>
      <c r="NRW54" s="66"/>
      <c r="NRX54" s="66"/>
      <c r="NRY54" s="66"/>
      <c r="NRZ54" s="66"/>
      <c r="NSA54" s="66"/>
      <c r="NSB54" s="66"/>
      <c r="NSC54" s="66"/>
      <c r="NSD54" s="66"/>
      <c r="NSE54" s="66"/>
      <c r="NSF54" s="66"/>
      <c r="NSG54" s="66"/>
      <c r="NSH54" s="66"/>
      <c r="NSI54" s="66"/>
      <c r="NSJ54" s="66"/>
      <c r="NSK54" s="66"/>
      <c r="NSL54" s="66"/>
      <c r="NSM54" s="66"/>
      <c r="NSN54" s="66"/>
      <c r="NSO54" s="66"/>
      <c r="NSP54" s="66"/>
      <c r="NSQ54" s="66"/>
      <c r="NSR54" s="66"/>
      <c r="NSS54" s="66"/>
      <c r="NST54" s="66"/>
      <c r="NSU54" s="66"/>
      <c r="NSV54" s="66"/>
      <c r="NSW54" s="66"/>
      <c r="NSX54" s="66"/>
      <c r="NSY54" s="66"/>
      <c r="NSZ54" s="66"/>
      <c r="NTA54" s="66"/>
      <c r="NTB54" s="66"/>
      <c r="NTC54" s="66"/>
      <c r="NTD54" s="66"/>
      <c r="NTE54" s="66"/>
      <c r="NTF54" s="66"/>
      <c r="NTG54" s="66"/>
      <c r="NTH54" s="66"/>
      <c r="NTI54" s="66"/>
      <c r="NTJ54" s="66"/>
      <c r="NTK54" s="66"/>
      <c r="NTL54" s="66"/>
      <c r="NTM54" s="66"/>
      <c r="NTN54" s="66"/>
      <c r="NTO54" s="66"/>
      <c r="NTP54" s="66"/>
      <c r="NTQ54" s="66"/>
      <c r="NTR54" s="66"/>
      <c r="NTS54" s="66"/>
      <c r="NTT54" s="66"/>
      <c r="NTU54" s="66"/>
      <c r="NTV54" s="66"/>
      <c r="NTW54" s="66"/>
      <c r="NTX54" s="66"/>
      <c r="NTY54" s="66"/>
      <c r="NTZ54" s="66"/>
      <c r="NUA54" s="66"/>
      <c r="NUB54" s="66"/>
      <c r="NUC54" s="66"/>
      <c r="NUD54" s="66"/>
      <c r="NUE54" s="66"/>
      <c r="NUF54" s="66"/>
      <c r="NUG54" s="66"/>
      <c r="NUH54" s="66"/>
      <c r="NUI54" s="66"/>
      <c r="NUJ54" s="66"/>
      <c r="NUK54" s="66"/>
      <c r="NUL54" s="66"/>
      <c r="NUM54" s="66"/>
      <c r="NUN54" s="66"/>
      <c r="NUO54" s="66"/>
      <c r="NUP54" s="66"/>
      <c r="NUQ54" s="66"/>
      <c r="NUR54" s="66"/>
      <c r="NUS54" s="66"/>
      <c r="NUT54" s="66"/>
      <c r="NUU54" s="66"/>
      <c r="NUV54" s="66"/>
      <c r="NUW54" s="66"/>
      <c r="NUX54" s="66"/>
      <c r="NUY54" s="66"/>
      <c r="NUZ54" s="66"/>
      <c r="NVA54" s="66"/>
      <c r="NVB54" s="66"/>
      <c r="NVC54" s="66"/>
      <c r="NVD54" s="66"/>
      <c r="NVE54" s="66"/>
      <c r="NVF54" s="66"/>
      <c r="NVG54" s="66"/>
      <c r="NVH54" s="66"/>
      <c r="NVI54" s="66"/>
      <c r="NVJ54" s="66"/>
      <c r="NVK54" s="66"/>
      <c r="NVL54" s="66"/>
      <c r="NVM54" s="66"/>
      <c r="NVN54" s="66"/>
      <c r="NVO54" s="66"/>
      <c r="NVP54" s="66"/>
      <c r="NVQ54" s="66"/>
      <c r="NVR54" s="66"/>
      <c r="NVS54" s="66"/>
      <c r="NVT54" s="66"/>
      <c r="NVU54" s="66"/>
      <c r="NVV54" s="66"/>
      <c r="NVW54" s="66"/>
      <c r="NVX54" s="66"/>
      <c r="NVY54" s="66"/>
      <c r="NVZ54" s="66"/>
      <c r="NWA54" s="66"/>
      <c r="NWB54" s="66"/>
      <c r="NWC54" s="66"/>
      <c r="NWD54" s="66"/>
      <c r="NWE54" s="66"/>
      <c r="NWF54" s="66"/>
      <c r="NWG54" s="66"/>
      <c r="NWH54" s="66"/>
      <c r="NWI54" s="66"/>
      <c r="NWJ54" s="66"/>
      <c r="NWK54" s="66"/>
      <c r="NWL54" s="66"/>
      <c r="NWM54" s="66"/>
      <c r="NWN54" s="66"/>
      <c r="NWO54" s="66"/>
      <c r="NWP54" s="66"/>
      <c r="NWQ54" s="66"/>
      <c r="NWR54" s="66"/>
      <c r="NWS54" s="66"/>
      <c r="NWT54" s="66"/>
      <c r="NWU54" s="66"/>
      <c r="NWV54" s="66"/>
      <c r="NWW54" s="66"/>
      <c r="NWX54" s="66"/>
      <c r="NWY54" s="66"/>
      <c r="NWZ54" s="66"/>
      <c r="NXA54" s="66"/>
      <c r="NXB54" s="66"/>
      <c r="NXC54" s="66"/>
      <c r="NXD54" s="66"/>
      <c r="NXE54" s="66"/>
      <c r="NXF54" s="66"/>
      <c r="NXG54" s="66"/>
      <c r="NXH54" s="66"/>
      <c r="NXI54" s="66"/>
      <c r="NXJ54" s="66"/>
      <c r="NXK54" s="66"/>
      <c r="NXL54" s="66"/>
      <c r="NXM54" s="66"/>
      <c r="NXN54" s="66"/>
      <c r="NXO54" s="66"/>
      <c r="NXP54" s="66"/>
      <c r="NXQ54" s="66"/>
      <c r="NXR54" s="66"/>
      <c r="NXS54" s="66"/>
      <c r="NXT54" s="66"/>
      <c r="NXU54" s="66"/>
      <c r="NXV54" s="66"/>
      <c r="NXW54" s="66"/>
      <c r="NXX54" s="66"/>
      <c r="NXY54" s="66"/>
      <c r="NXZ54" s="66"/>
      <c r="NYA54" s="66"/>
      <c r="NYB54" s="66"/>
      <c r="NYC54" s="66"/>
      <c r="NYD54" s="66"/>
      <c r="NYE54" s="66"/>
      <c r="NYF54" s="66"/>
      <c r="NYG54" s="66"/>
      <c r="NYH54" s="66"/>
      <c r="NYI54" s="66"/>
      <c r="NYJ54" s="66"/>
      <c r="NYK54" s="66"/>
      <c r="NYL54" s="66"/>
      <c r="NYM54" s="66"/>
      <c r="NYN54" s="66"/>
      <c r="NYO54" s="66"/>
      <c r="NYP54" s="66"/>
      <c r="NYQ54" s="66"/>
      <c r="NYR54" s="66"/>
      <c r="NYS54" s="66"/>
      <c r="NYT54" s="66"/>
      <c r="NYU54" s="66"/>
      <c r="NYV54" s="66"/>
      <c r="NYW54" s="66"/>
      <c r="NYX54" s="66"/>
      <c r="NYY54" s="66"/>
      <c r="NYZ54" s="66"/>
      <c r="NZA54" s="66"/>
      <c r="NZB54" s="66"/>
      <c r="NZC54" s="66"/>
      <c r="NZD54" s="66"/>
      <c r="NZE54" s="66"/>
      <c r="NZF54" s="66"/>
      <c r="NZG54" s="66"/>
      <c r="NZH54" s="66"/>
      <c r="NZI54" s="66"/>
      <c r="NZJ54" s="66"/>
      <c r="NZK54" s="66"/>
      <c r="NZL54" s="66"/>
      <c r="NZM54" s="66"/>
      <c r="NZN54" s="66"/>
      <c r="NZO54" s="66"/>
      <c r="NZP54" s="66"/>
      <c r="NZQ54" s="66"/>
      <c r="NZR54" s="66"/>
      <c r="NZS54" s="66"/>
      <c r="NZT54" s="66"/>
      <c r="NZU54" s="66"/>
      <c r="NZV54" s="66"/>
      <c r="NZW54" s="66"/>
      <c r="NZX54" s="66"/>
      <c r="NZY54" s="66"/>
      <c r="NZZ54" s="66"/>
      <c r="OAA54" s="66"/>
      <c r="OAB54" s="66"/>
      <c r="OAC54" s="66"/>
      <c r="OAD54" s="66"/>
      <c r="OAE54" s="66"/>
      <c r="OAF54" s="66"/>
      <c r="OAG54" s="66"/>
      <c r="OAH54" s="66"/>
      <c r="OAI54" s="66"/>
      <c r="OAJ54" s="66"/>
      <c r="OAK54" s="66"/>
      <c r="OAL54" s="66"/>
      <c r="OAM54" s="66"/>
      <c r="OAN54" s="66"/>
      <c r="OAO54" s="66"/>
      <c r="OAP54" s="66"/>
      <c r="OAQ54" s="66"/>
      <c r="OAR54" s="66"/>
      <c r="OAS54" s="66"/>
      <c r="OAT54" s="66"/>
      <c r="OAU54" s="66"/>
      <c r="OAV54" s="66"/>
      <c r="OAW54" s="66"/>
      <c r="OAX54" s="66"/>
      <c r="OAY54" s="66"/>
      <c r="OAZ54" s="66"/>
      <c r="OBA54" s="66"/>
      <c r="OBB54" s="66"/>
      <c r="OBC54" s="66"/>
      <c r="OBD54" s="66"/>
      <c r="OBE54" s="66"/>
      <c r="OBF54" s="66"/>
      <c r="OBG54" s="66"/>
      <c r="OBH54" s="66"/>
      <c r="OBI54" s="66"/>
      <c r="OBJ54" s="66"/>
      <c r="OBK54" s="66"/>
      <c r="OBL54" s="66"/>
      <c r="OBM54" s="66"/>
      <c r="OBN54" s="66"/>
      <c r="OBO54" s="66"/>
      <c r="OBP54" s="66"/>
      <c r="OBQ54" s="66"/>
      <c r="OBR54" s="66"/>
      <c r="OBS54" s="66"/>
      <c r="OBT54" s="66"/>
      <c r="OBU54" s="66"/>
      <c r="OBV54" s="66"/>
      <c r="OBW54" s="66"/>
      <c r="OBX54" s="66"/>
      <c r="OBY54" s="66"/>
      <c r="OBZ54" s="66"/>
      <c r="OCA54" s="66"/>
      <c r="OCB54" s="66"/>
      <c r="OCC54" s="66"/>
      <c r="OCD54" s="66"/>
      <c r="OCE54" s="66"/>
      <c r="OCF54" s="66"/>
      <c r="OCG54" s="66"/>
      <c r="OCH54" s="66"/>
      <c r="OCI54" s="66"/>
      <c r="OCJ54" s="66"/>
      <c r="OCK54" s="66"/>
      <c r="OCL54" s="66"/>
      <c r="OCM54" s="66"/>
      <c r="OCN54" s="66"/>
      <c r="OCO54" s="66"/>
      <c r="OCP54" s="66"/>
      <c r="OCQ54" s="66"/>
      <c r="OCR54" s="66"/>
      <c r="OCS54" s="66"/>
      <c r="OCT54" s="66"/>
      <c r="OCU54" s="66"/>
      <c r="OCV54" s="66"/>
      <c r="OCW54" s="66"/>
      <c r="OCX54" s="66"/>
      <c r="OCY54" s="66"/>
      <c r="OCZ54" s="66"/>
      <c r="ODA54" s="66"/>
      <c r="ODB54" s="66"/>
      <c r="ODC54" s="66"/>
      <c r="ODD54" s="66"/>
      <c r="ODE54" s="66"/>
      <c r="ODF54" s="66"/>
      <c r="ODG54" s="66"/>
      <c r="ODH54" s="66"/>
      <c r="ODI54" s="66"/>
      <c r="ODJ54" s="66"/>
      <c r="ODK54" s="66"/>
      <c r="ODL54" s="66"/>
      <c r="ODM54" s="66"/>
      <c r="ODN54" s="66"/>
      <c r="ODO54" s="66"/>
      <c r="ODP54" s="66"/>
      <c r="ODQ54" s="66"/>
      <c r="ODR54" s="66"/>
      <c r="ODS54" s="66"/>
      <c r="ODT54" s="66"/>
      <c r="ODU54" s="66"/>
      <c r="ODV54" s="66"/>
      <c r="ODW54" s="66"/>
      <c r="ODX54" s="66"/>
      <c r="ODY54" s="66"/>
      <c r="ODZ54" s="66"/>
      <c r="OEA54" s="66"/>
      <c r="OEB54" s="66"/>
      <c r="OEC54" s="66"/>
      <c r="OED54" s="66"/>
      <c r="OEE54" s="66"/>
      <c r="OEF54" s="66"/>
      <c r="OEG54" s="66"/>
      <c r="OEH54" s="66"/>
      <c r="OEI54" s="66"/>
      <c r="OEJ54" s="66"/>
      <c r="OEK54" s="66"/>
      <c r="OEL54" s="66"/>
      <c r="OEM54" s="66"/>
      <c r="OEN54" s="66"/>
      <c r="OEO54" s="66"/>
      <c r="OEP54" s="66"/>
      <c r="OEQ54" s="66"/>
      <c r="OER54" s="66"/>
      <c r="OES54" s="66"/>
      <c r="OET54" s="66"/>
      <c r="OEU54" s="66"/>
      <c r="OEV54" s="66"/>
      <c r="OEW54" s="66"/>
      <c r="OEX54" s="66"/>
      <c r="OEY54" s="66"/>
      <c r="OEZ54" s="66"/>
      <c r="OFA54" s="66"/>
      <c r="OFB54" s="66"/>
      <c r="OFC54" s="66"/>
      <c r="OFD54" s="66"/>
      <c r="OFE54" s="66"/>
      <c r="OFF54" s="66"/>
      <c r="OFG54" s="66"/>
      <c r="OFH54" s="66"/>
      <c r="OFI54" s="66"/>
      <c r="OFJ54" s="66"/>
      <c r="OFK54" s="66"/>
      <c r="OFL54" s="66"/>
      <c r="OFM54" s="66"/>
      <c r="OFN54" s="66"/>
      <c r="OFO54" s="66"/>
      <c r="OFP54" s="66"/>
      <c r="OFQ54" s="66"/>
      <c r="OFR54" s="66"/>
      <c r="OFS54" s="66"/>
      <c r="OFT54" s="66"/>
      <c r="OFU54" s="66"/>
      <c r="OFV54" s="66"/>
      <c r="OFW54" s="66"/>
      <c r="OFX54" s="66"/>
      <c r="OFY54" s="66"/>
      <c r="OFZ54" s="66"/>
      <c r="OGA54" s="66"/>
      <c r="OGB54" s="66"/>
      <c r="OGC54" s="66"/>
      <c r="OGD54" s="66"/>
      <c r="OGE54" s="66"/>
      <c r="OGF54" s="66"/>
      <c r="OGG54" s="66"/>
      <c r="OGH54" s="66"/>
      <c r="OGI54" s="66"/>
      <c r="OGJ54" s="66"/>
      <c r="OGK54" s="66"/>
      <c r="OGL54" s="66"/>
      <c r="OGM54" s="66"/>
      <c r="OGN54" s="66"/>
      <c r="OGO54" s="66"/>
      <c r="OGP54" s="66"/>
      <c r="OGQ54" s="66"/>
      <c r="OGR54" s="66"/>
      <c r="OGS54" s="66"/>
      <c r="OGT54" s="66"/>
      <c r="OGU54" s="66"/>
      <c r="OGV54" s="66"/>
      <c r="OGW54" s="66"/>
      <c r="OGX54" s="66"/>
      <c r="OGY54" s="66"/>
      <c r="OGZ54" s="66"/>
      <c r="OHA54" s="66"/>
      <c r="OHB54" s="66"/>
      <c r="OHC54" s="66"/>
      <c r="OHD54" s="66"/>
      <c r="OHE54" s="66"/>
      <c r="OHF54" s="66"/>
      <c r="OHG54" s="66"/>
      <c r="OHH54" s="66"/>
      <c r="OHI54" s="66"/>
      <c r="OHJ54" s="66"/>
      <c r="OHK54" s="66"/>
      <c r="OHL54" s="66"/>
      <c r="OHM54" s="66"/>
      <c r="OHN54" s="66"/>
      <c r="OHO54" s="66"/>
      <c r="OHP54" s="66"/>
      <c r="OHQ54" s="66"/>
      <c r="OHR54" s="66"/>
      <c r="OHS54" s="66"/>
      <c r="OHT54" s="66"/>
      <c r="OHU54" s="66"/>
      <c r="OHV54" s="66"/>
      <c r="OHW54" s="66"/>
      <c r="OHX54" s="66"/>
      <c r="OHY54" s="66"/>
      <c r="OHZ54" s="66"/>
      <c r="OIA54" s="66"/>
      <c r="OIB54" s="66"/>
      <c r="OIC54" s="66"/>
      <c r="OID54" s="66"/>
      <c r="OIE54" s="66"/>
      <c r="OIF54" s="66"/>
      <c r="OIG54" s="66"/>
      <c r="OIH54" s="66"/>
      <c r="OII54" s="66"/>
      <c r="OIJ54" s="66"/>
      <c r="OIK54" s="66"/>
      <c r="OIL54" s="66"/>
      <c r="OIM54" s="66"/>
      <c r="OIN54" s="66"/>
      <c r="OIO54" s="66"/>
      <c r="OIP54" s="66"/>
      <c r="OIQ54" s="66"/>
      <c r="OIR54" s="66"/>
      <c r="OIS54" s="66"/>
      <c r="OIT54" s="66"/>
      <c r="OIU54" s="66"/>
      <c r="OIV54" s="66"/>
      <c r="OIW54" s="66"/>
      <c r="OIX54" s="66"/>
      <c r="OIY54" s="66"/>
      <c r="OIZ54" s="66"/>
      <c r="OJA54" s="66"/>
      <c r="OJB54" s="66"/>
      <c r="OJC54" s="66"/>
      <c r="OJD54" s="66"/>
      <c r="OJE54" s="66"/>
      <c r="OJF54" s="66"/>
      <c r="OJG54" s="66"/>
      <c r="OJH54" s="66"/>
      <c r="OJI54" s="66"/>
      <c r="OJJ54" s="66"/>
      <c r="OJK54" s="66"/>
      <c r="OJL54" s="66"/>
      <c r="OJM54" s="66"/>
      <c r="OJN54" s="66"/>
      <c r="OJO54" s="66"/>
      <c r="OJP54" s="66"/>
      <c r="OJQ54" s="66"/>
      <c r="OJR54" s="66"/>
      <c r="OJS54" s="66"/>
      <c r="OJT54" s="66"/>
      <c r="OJU54" s="66"/>
      <c r="OJV54" s="66"/>
      <c r="OJW54" s="66"/>
      <c r="OJX54" s="66"/>
      <c r="OJY54" s="66"/>
      <c r="OJZ54" s="66"/>
      <c r="OKA54" s="66"/>
      <c r="OKB54" s="66"/>
      <c r="OKC54" s="66"/>
      <c r="OKD54" s="66"/>
      <c r="OKE54" s="66"/>
      <c r="OKF54" s="66"/>
      <c r="OKG54" s="66"/>
      <c r="OKH54" s="66"/>
      <c r="OKI54" s="66"/>
      <c r="OKJ54" s="66"/>
      <c r="OKK54" s="66"/>
      <c r="OKL54" s="66"/>
      <c r="OKM54" s="66"/>
      <c r="OKN54" s="66"/>
      <c r="OKO54" s="66"/>
      <c r="OKP54" s="66"/>
      <c r="OKQ54" s="66"/>
      <c r="OKR54" s="66"/>
      <c r="OKS54" s="66"/>
      <c r="OKT54" s="66"/>
      <c r="OKU54" s="66"/>
      <c r="OKV54" s="66"/>
      <c r="OKW54" s="66"/>
      <c r="OKX54" s="66"/>
      <c r="OKY54" s="66"/>
      <c r="OKZ54" s="66"/>
      <c r="OLA54" s="66"/>
      <c r="OLB54" s="66"/>
      <c r="OLC54" s="66"/>
      <c r="OLD54" s="66"/>
      <c r="OLE54" s="66"/>
      <c r="OLF54" s="66"/>
      <c r="OLG54" s="66"/>
      <c r="OLH54" s="66"/>
      <c r="OLI54" s="66"/>
      <c r="OLJ54" s="66"/>
      <c r="OLK54" s="66"/>
      <c r="OLL54" s="66"/>
      <c r="OLM54" s="66"/>
      <c r="OLN54" s="66"/>
      <c r="OLO54" s="66"/>
      <c r="OLP54" s="66"/>
      <c r="OLQ54" s="66"/>
      <c r="OLR54" s="66"/>
      <c r="OLS54" s="66"/>
      <c r="OLT54" s="66"/>
      <c r="OLU54" s="66"/>
      <c r="OLV54" s="66"/>
      <c r="OLW54" s="66"/>
      <c r="OLX54" s="66"/>
      <c r="OLY54" s="66"/>
      <c r="OLZ54" s="66"/>
      <c r="OMA54" s="66"/>
      <c r="OMB54" s="66"/>
      <c r="OMC54" s="66"/>
      <c r="OMD54" s="66"/>
      <c r="OME54" s="66"/>
      <c r="OMF54" s="66"/>
      <c r="OMG54" s="66"/>
      <c r="OMH54" s="66"/>
      <c r="OMI54" s="66"/>
      <c r="OMJ54" s="66"/>
      <c r="OMK54" s="66"/>
      <c r="OML54" s="66"/>
      <c r="OMM54" s="66"/>
      <c r="OMN54" s="66"/>
      <c r="OMO54" s="66"/>
      <c r="OMP54" s="66"/>
      <c r="OMQ54" s="66"/>
      <c r="OMR54" s="66"/>
      <c r="OMS54" s="66"/>
      <c r="OMT54" s="66"/>
      <c r="OMU54" s="66"/>
      <c r="OMV54" s="66"/>
      <c r="OMW54" s="66"/>
      <c r="OMX54" s="66"/>
      <c r="OMY54" s="66"/>
      <c r="OMZ54" s="66"/>
      <c r="ONA54" s="66"/>
      <c r="ONB54" s="66"/>
      <c r="ONC54" s="66"/>
      <c r="OND54" s="66"/>
      <c r="ONE54" s="66"/>
      <c r="ONF54" s="66"/>
      <c r="ONG54" s="66"/>
      <c r="ONH54" s="66"/>
      <c r="ONI54" s="66"/>
      <c r="ONJ54" s="66"/>
      <c r="ONK54" s="66"/>
      <c r="ONL54" s="66"/>
      <c r="ONM54" s="66"/>
      <c r="ONN54" s="66"/>
      <c r="ONO54" s="66"/>
      <c r="ONP54" s="66"/>
      <c r="ONQ54" s="66"/>
      <c r="ONR54" s="66"/>
      <c r="ONS54" s="66"/>
      <c r="ONT54" s="66"/>
      <c r="ONU54" s="66"/>
      <c r="ONV54" s="66"/>
      <c r="ONW54" s="66"/>
      <c r="ONX54" s="66"/>
      <c r="ONY54" s="66"/>
      <c r="ONZ54" s="66"/>
      <c r="OOA54" s="66"/>
      <c r="OOB54" s="66"/>
      <c r="OOC54" s="66"/>
      <c r="OOD54" s="66"/>
      <c r="OOE54" s="66"/>
      <c r="OOF54" s="66"/>
      <c r="OOG54" s="66"/>
      <c r="OOH54" s="66"/>
      <c r="OOI54" s="66"/>
      <c r="OOJ54" s="66"/>
      <c r="OOK54" s="66"/>
      <c r="OOL54" s="66"/>
      <c r="OOM54" s="66"/>
      <c r="OON54" s="66"/>
      <c r="OOO54" s="66"/>
      <c r="OOP54" s="66"/>
      <c r="OOQ54" s="66"/>
      <c r="OOR54" s="66"/>
      <c r="OOS54" s="66"/>
      <c r="OOT54" s="66"/>
      <c r="OOU54" s="66"/>
      <c r="OOV54" s="66"/>
      <c r="OOW54" s="66"/>
      <c r="OOX54" s="66"/>
      <c r="OOY54" s="66"/>
      <c r="OOZ54" s="66"/>
      <c r="OPA54" s="66"/>
      <c r="OPB54" s="66"/>
      <c r="OPC54" s="66"/>
      <c r="OPD54" s="66"/>
      <c r="OPE54" s="66"/>
      <c r="OPF54" s="66"/>
      <c r="OPG54" s="66"/>
      <c r="OPH54" s="66"/>
      <c r="OPI54" s="66"/>
      <c r="OPJ54" s="66"/>
      <c r="OPK54" s="66"/>
      <c r="OPL54" s="66"/>
      <c r="OPM54" s="66"/>
      <c r="OPN54" s="66"/>
      <c r="OPO54" s="66"/>
      <c r="OPP54" s="66"/>
      <c r="OPQ54" s="66"/>
      <c r="OPR54" s="66"/>
      <c r="OPS54" s="66"/>
      <c r="OPT54" s="66"/>
      <c r="OPU54" s="66"/>
      <c r="OPV54" s="66"/>
      <c r="OPW54" s="66"/>
      <c r="OPX54" s="66"/>
      <c r="OPY54" s="66"/>
      <c r="OPZ54" s="66"/>
      <c r="OQA54" s="66"/>
      <c r="OQB54" s="66"/>
      <c r="OQC54" s="66"/>
      <c r="OQD54" s="66"/>
      <c r="OQE54" s="66"/>
      <c r="OQF54" s="66"/>
      <c r="OQG54" s="66"/>
      <c r="OQH54" s="66"/>
      <c r="OQI54" s="66"/>
      <c r="OQJ54" s="66"/>
      <c r="OQK54" s="66"/>
      <c r="OQL54" s="66"/>
      <c r="OQM54" s="66"/>
      <c r="OQN54" s="66"/>
      <c r="OQO54" s="66"/>
      <c r="OQP54" s="66"/>
      <c r="OQQ54" s="66"/>
      <c r="OQR54" s="66"/>
      <c r="OQS54" s="66"/>
      <c r="OQT54" s="66"/>
      <c r="OQU54" s="66"/>
      <c r="OQV54" s="66"/>
      <c r="OQW54" s="66"/>
      <c r="OQX54" s="66"/>
      <c r="OQY54" s="66"/>
      <c r="OQZ54" s="66"/>
      <c r="ORA54" s="66"/>
      <c r="ORB54" s="66"/>
      <c r="ORC54" s="66"/>
      <c r="ORD54" s="66"/>
      <c r="ORE54" s="66"/>
      <c r="ORF54" s="66"/>
      <c r="ORG54" s="66"/>
      <c r="ORH54" s="66"/>
      <c r="ORI54" s="66"/>
      <c r="ORJ54" s="66"/>
      <c r="ORK54" s="66"/>
      <c r="ORL54" s="66"/>
      <c r="ORM54" s="66"/>
      <c r="ORN54" s="66"/>
      <c r="ORO54" s="66"/>
      <c r="ORP54" s="66"/>
      <c r="ORQ54" s="66"/>
      <c r="ORR54" s="66"/>
      <c r="ORS54" s="66"/>
      <c r="ORT54" s="66"/>
      <c r="ORU54" s="66"/>
      <c r="ORV54" s="66"/>
      <c r="ORW54" s="66"/>
      <c r="ORX54" s="66"/>
      <c r="ORY54" s="66"/>
      <c r="ORZ54" s="66"/>
      <c r="OSA54" s="66"/>
      <c r="OSB54" s="66"/>
      <c r="OSC54" s="66"/>
      <c r="OSD54" s="66"/>
      <c r="OSE54" s="66"/>
      <c r="OSF54" s="66"/>
      <c r="OSG54" s="66"/>
      <c r="OSH54" s="66"/>
      <c r="OSI54" s="66"/>
      <c r="OSJ54" s="66"/>
      <c r="OSK54" s="66"/>
      <c r="OSL54" s="66"/>
      <c r="OSM54" s="66"/>
      <c r="OSN54" s="66"/>
      <c r="OSO54" s="66"/>
      <c r="OSP54" s="66"/>
      <c r="OSQ54" s="66"/>
      <c r="OSR54" s="66"/>
      <c r="OSS54" s="66"/>
      <c r="OST54" s="66"/>
      <c r="OSU54" s="66"/>
      <c r="OSV54" s="66"/>
      <c r="OSW54" s="66"/>
      <c r="OSX54" s="66"/>
      <c r="OSY54" s="66"/>
      <c r="OSZ54" s="66"/>
      <c r="OTA54" s="66"/>
      <c r="OTB54" s="66"/>
      <c r="OTC54" s="66"/>
      <c r="OTD54" s="66"/>
      <c r="OTE54" s="66"/>
      <c r="OTF54" s="66"/>
      <c r="OTG54" s="66"/>
      <c r="OTH54" s="66"/>
      <c r="OTI54" s="66"/>
      <c r="OTJ54" s="66"/>
      <c r="OTK54" s="66"/>
      <c r="OTL54" s="66"/>
      <c r="OTM54" s="66"/>
      <c r="OTN54" s="66"/>
      <c r="OTO54" s="66"/>
      <c r="OTP54" s="66"/>
      <c r="OTQ54" s="66"/>
      <c r="OTR54" s="66"/>
      <c r="OTS54" s="66"/>
      <c r="OTT54" s="66"/>
      <c r="OTU54" s="66"/>
      <c r="OTV54" s="66"/>
      <c r="OTW54" s="66"/>
      <c r="OTX54" s="66"/>
      <c r="OTY54" s="66"/>
      <c r="OTZ54" s="66"/>
      <c r="OUA54" s="66"/>
      <c r="OUB54" s="66"/>
      <c r="OUC54" s="66"/>
      <c r="OUD54" s="66"/>
      <c r="OUE54" s="66"/>
      <c r="OUF54" s="66"/>
      <c r="OUG54" s="66"/>
      <c r="OUH54" s="66"/>
      <c r="OUI54" s="66"/>
      <c r="OUJ54" s="66"/>
      <c r="OUK54" s="66"/>
      <c r="OUL54" s="66"/>
      <c r="OUM54" s="66"/>
      <c r="OUN54" s="66"/>
      <c r="OUO54" s="66"/>
      <c r="OUP54" s="66"/>
      <c r="OUQ54" s="66"/>
      <c r="OUR54" s="66"/>
      <c r="OUS54" s="66"/>
      <c r="OUT54" s="66"/>
      <c r="OUU54" s="66"/>
      <c r="OUV54" s="66"/>
      <c r="OUW54" s="66"/>
      <c r="OUX54" s="66"/>
      <c r="OUY54" s="66"/>
      <c r="OUZ54" s="66"/>
      <c r="OVA54" s="66"/>
      <c r="OVB54" s="66"/>
      <c r="OVC54" s="66"/>
      <c r="OVD54" s="66"/>
      <c r="OVE54" s="66"/>
      <c r="OVF54" s="66"/>
      <c r="OVG54" s="66"/>
      <c r="OVH54" s="66"/>
      <c r="OVI54" s="66"/>
      <c r="OVJ54" s="66"/>
      <c r="OVK54" s="66"/>
      <c r="OVL54" s="66"/>
      <c r="OVM54" s="66"/>
      <c r="OVN54" s="66"/>
      <c r="OVO54" s="66"/>
      <c r="OVP54" s="66"/>
      <c r="OVQ54" s="66"/>
      <c r="OVR54" s="66"/>
      <c r="OVS54" s="66"/>
      <c r="OVT54" s="66"/>
      <c r="OVU54" s="66"/>
      <c r="OVV54" s="66"/>
      <c r="OVW54" s="66"/>
      <c r="OVX54" s="66"/>
      <c r="OVY54" s="66"/>
      <c r="OVZ54" s="66"/>
      <c r="OWA54" s="66"/>
      <c r="OWB54" s="66"/>
      <c r="OWC54" s="66"/>
      <c r="OWD54" s="66"/>
      <c r="OWE54" s="66"/>
      <c r="OWF54" s="66"/>
      <c r="OWG54" s="66"/>
      <c r="OWH54" s="66"/>
      <c r="OWI54" s="66"/>
      <c r="OWJ54" s="66"/>
      <c r="OWK54" s="66"/>
      <c r="OWL54" s="66"/>
      <c r="OWM54" s="66"/>
      <c r="OWN54" s="66"/>
      <c r="OWO54" s="66"/>
      <c r="OWP54" s="66"/>
      <c r="OWQ54" s="66"/>
      <c r="OWR54" s="66"/>
      <c r="OWS54" s="66"/>
      <c r="OWT54" s="66"/>
      <c r="OWU54" s="66"/>
      <c r="OWV54" s="66"/>
      <c r="OWW54" s="66"/>
      <c r="OWX54" s="66"/>
      <c r="OWY54" s="66"/>
      <c r="OWZ54" s="66"/>
      <c r="OXA54" s="66"/>
      <c r="OXB54" s="66"/>
      <c r="OXC54" s="66"/>
      <c r="OXD54" s="66"/>
      <c r="OXE54" s="66"/>
      <c r="OXF54" s="66"/>
      <c r="OXG54" s="66"/>
      <c r="OXH54" s="66"/>
      <c r="OXI54" s="66"/>
      <c r="OXJ54" s="66"/>
      <c r="OXK54" s="66"/>
      <c r="OXL54" s="66"/>
      <c r="OXM54" s="66"/>
      <c r="OXN54" s="66"/>
      <c r="OXO54" s="66"/>
      <c r="OXP54" s="66"/>
      <c r="OXQ54" s="66"/>
      <c r="OXR54" s="66"/>
      <c r="OXS54" s="66"/>
      <c r="OXT54" s="66"/>
      <c r="OXU54" s="66"/>
      <c r="OXV54" s="66"/>
      <c r="OXW54" s="66"/>
      <c r="OXX54" s="66"/>
      <c r="OXY54" s="66"/>
      <c r="OXZ54" s="66"/>
      <c r="OYA54" s="66"/>
      <c r="OYB54" s="66"/>
      <c r="OYC54" s="66"/>
      <c r="OYD54" s="66"/>
      <c r="OYE54" s="66"/>
      <c r="OYF54" s="66"/>
      <c r="OYG54" s="66"/>
      <c r="OYH54" s="66"/>
      <c r="OYI54" s="66"/>
      <c r="OYJ54" s="66"/>
      <c r="OYK54" s="66"/>
      <c r="OYL54" s="66"/>
      <c r="OYM54" s="66"/>
      <c r="OYN54" s="66"/>
      <c r="OYO54" s="66"/>
      <c r="OYP54" s="66"/>
      <c r="OYQ54" s="66"/>
      <c r="OYR54" s="66"/>
      <c r="OYS54" s="66"/>
      <c r="OYT54" s="66"/>
      <c r="OYU54" s="66"/>
      <c r="OYV54" s="66"/>
      <c r="OYW54" s="66"/>
      <c r="OYX54" s="66"/>
      <c r="OYY54" s="66"/>
      <c r="OYZ54" s="66"/>
      <c r="OZA54" s="66"/>
      <c r="OZB54" s="66"/>
      <c r="OZC54" s="66"/>
      <c r="OZD54" s="66"/>
      <c r="OZE54" s="66"/>
      <c r="OZF54" s="66"/>
      <c r="OZG54" s="66"/>
      <c r="OZH54" s="66"/>
      <c r="OZI54" s="66"/>
      <c r="OZJ54" s="66"/>
      <c r="OZK54" s="66"/>
      <c r="OZL54" s="66"/>
      <c r="OZM54" s="66"/>
      <c r="OZN54" s="66"/>
      <c r="OZO54" s="66"/>
      <c r="OZP54" s="66"/>
      <c r="OZQ54" s="66"/>
      <c r="OZR54" s="66"/>
      <c r="OZS54" s="66"/>
      <c r="OZT54" s="66"/>
      <c r="OZU54" s="66"/>
      <c r="OZV54" s="66"/>
      <c r="OZW54" s="66"/>
      <c r="OZX54" s="66"/>
      <c r="OZY54" s="66"/>
      <c r="OZZ54" s="66"/>
      <c r="PAA54" s="66"/>
      <c r="PAB54" s="66"/>
      <c r="PAC54" s="66"/>
      <c r="PAD54" s="66"/>
      <c r="PAE54" s="66"/>
      <c r="PAF54" s="66"/>
      <c r="PAG54" s="66"/>
      <c r="PAH54" s="66"/>
      <c r="PAI54" s="66"/>
      <c r="PAJ54" s="66"/>
      <c r="PAK54" s="66"/>
      <c r="PAL54" s="66"/>
      <c r="PAM54" s="66"/>
      <c r="PAN54" s="66"/>
      <c r="PAO54" s="66"/>
      <c r="PAP54" s="66"/>
      <c r="PAQ54" s="66"/>
      <c r="PAR54" s="66"/>
      <c r="PAS54" s="66"/>
      <c r="PAT54" s="66"/>
      <c r="PAU54" s="66"/>
      <c r="PAV54" s="66"/>
      <c r="PAW54" s="66"/>
      <c r="PAX54" s="66"/>
      <c r="PAY54" s="66"/>
      <c r="PAZ54" s="66"/>
      <c r="PBA54" s="66"/>
      <c r="PBB54" s="66"/>
      <c r="PBC54" s="66"/>
      <c r="PBD54" s="66"/>
      <c r="PBE54" s="66"/>
      <c r="PBF54" s="66"/>
      <c r="PBG54" s="66"/>
      <c r="PBH54" s="66"/>
      <c r="PBI54" s="66"/>
      <c r="PBJ54" s="66"/>
      <c r="PBK54" s="66"/>
      <c r="PBL54" s="66"/>
      <c r="PBM54" s="66"/>
      <c r="PBN54" s="66"/>
      <c r="PBO54" s="66"/>
      <c r="PBP54" s="66"/>
      <c r="PBQ54" s="66"/>
      <c r="PBR54" s="66"/>
      <c r="PBS54" s="66"/>
      <c r="PBT54" s="66"/>
      <c r="PBU54" s="66"/>
      <c r="PBV54" s="66"/>
      <c r="PBW54" s="66"/>
      <c r="PBX54" s="66"/>
      <c r="PBY54" s="66"/>
      <c r="PBZ54" s="66"/>
      <c r="PCA54" s="66"/>
      <c r="PCB54" s="66"/>
      <c r="PCC54" s="66"/>
      <c r="PCD54" s="66"/>
      <c r="PCE54" s="66"/>
      <c r="PCF54" s="66"/>
      <c r="PCG54" s="66"/>
      <c r="PCH54" s="66"/>
      <c r="PCI54" s="66"/>
      <c r="PCJ54" s="66"/>
      <c r="PCK54" s="66"/>
      <c r="PCL54" s="66"/>
      <c r="PCM54" s="66"/>
      <c r="PCN54" s="66"/>
      <c r="PCO54" s="66"/>
      <c r="PCP54" s="66"/>
      <c r="PCQ54" s="66"/>
      <c r="PCR54" s="66"/>
      <c r="PCS54" s="66"/>
      <c r="PCT54" s="66"/>
      <c r="PCU54" s="66"/>
      <c r="PCV54" s="66"/>
      <c r="PCW54" s="66"/>
      <c r="PCX54" s="66"/>
      <c r="PCY54" s="66"/>
      <c r="PCZ54" s="66"/>
      <c r="PDA54" s="66"/>
      <c r="PDB54" s="66"/>
      <c r="PDC54" s="66"/>
      <c r="PDD54" s="66"/>
      <c r="PDE54" s="66"/>
      <c r="PDF54" s="66"/>
      <c r="PDG54" s="66"/>
      <c r="PDH54" s="66"/>
      <c r="PDI54" s="66"/>
      <c r="PDJ54" s="66"/>
      <c r="PDK54" s="66"/>
      <c r="PDL54" s="66"/>
      <c r="PDM54" s="66"/>
      <c r="PDN54" s="66"/>
      <c r="PDO54" s="66"/>
      <c r="PDP54" s="66"/>
      <c r="PDQ54" s="66"/>
      <c r="PDR54" s="66"/>
      <c r="PDS54" s="66"/>
      <c r="PDT54" s="66"/>
      <c r="PDU54" s="66"/>
      <c r="PDV54" s="66"/>
      <c r="PDW54" s="66"/>
      <c r="PDX54" s="66"/>
      <c r="PDY54" s="66"/>
      <c r="PDZ54" s="66"/>
      <c r="PEA54" s="66"/>
      <c r="PEB54" s="66"/>
      <c r="PEC54" s="66"/>
      <c r="PED54" s="66"/>
      <c r="PEE54" s="66"/>
      <c r="PEF54" s="66"/>
      <c r="PEG54" s="66"/>
      <c r="PEH54" s="66"/>
      <c r="PEI54" s="66"/>
      <c r="PEJ54" s="66"/>
      <c r="PEK54" s="66"/>
      <c r="PEL54" s="66"/>
      <c r="PEM54" s="66"/>
      <c r="PEN54" s="66"/>
      <c r="PEO54" s="66"/>
      <c r="PEP54" s="66"/>
      <c r="PEQ54" s="66"/>
      <c r="PER54" s="66"/>
      <c r="PES54" s="66"/>
      <c r="PET54" s="66"/>
      <c r="PEU54" s="66"/>
      <c r="PEV54" s="66"/>
      <c r="PEW54" s="66"/>
      <c r="PEX54" s="66"/>
      <c r="PEY54" s="66"/>
      <c r="PEZ54" s="66"/>
      <c r="PFA54" s="66"/>
      <c r="PFB54" s="66"/>
      <c r="PFC54" s="66"/>
      <c r="PFD54" s="66"/>
      <c r="PFE54" s="66"/>
      <c r="PFF54" s="66"/>
      <c r="PFG54" s="66"/>
      <c r="PFH54" s="66"/>
      <c r="PFI54" s="66"/>
      <c r="PFJ54" s="66"/>
      <c r="PFK54" s="66"/>
      <c r="PFL54" s="66"/>
      <c r="PFM54" s="66"/>
      <c r="PFN54" s="66"/>
      <c r="PFO54" s="66"/>
      <c r="PFP54" s="66"/>
      <c r="PFQ54" s="66"/>
      <c r="PFR54" s="66"/>
      <c r="PFS54" s="66"/>
      <c r="PFT54" s="66"/>
      <c r="PFU54" s="66"/>
      <c r="PFV54" s="66"/>
      <c r="PFW54" s="66"/>
      <c r="PFX54" s="66"/>
      <c r="PFY54" s="66"/>
      <c r="PFZ54" s="66"/>
      <c r="PGA54" s="66"/>
      <c r="PGB54" s="66"/>
      <c r="PGC54" s="66"/>
      <c r="PGD54" s="66"/>
      <c r="PGE54" s="66"/>
      <c r="PGF54" s="66"/>
      <c r="PGG54" s="66"/>
      <c r="PGH54" s="66"/>
      <c r="PGI54" s="66"/>
      <c r="PGJ54" s="66"/>
      <c r="PGK54" s="66"/>
      <c r="PGL54" s="66"/>
      <c r="PGM54" s="66"/>
      <c r="PGN54" s="66"/>
      <c r="PGO54" s="66"/>
      <c r="PGP54" s="66"/>
      <c r="PGQ54" s="66"/>
      <c r="PGR54" s="66"/>
      <c r="PGS54" s="66"/>
      <c r="PGT54" s="66"/>
      <c r="PGU54" s="66"/>
      <c r="PGV54" s="66"/>
      <c r="PGW54" s="66"/>
      <c r="PGX54" s="66"/>
      <c r="PGY54" s="66"/>
      <c r="PGZ54" s="66"/>
      <c r="PHA54" s="66"/>
      <c r="PHB54" s="66"/>
      <c r="PHC54" s="66"/>
      <c r="PHD54" s="66"/>
      <c r="PHE54" s="66"/>
      <c r="PHF54" s="66"/>
      <c r="PHG54" s="66"/>
      <c r="PHH54" s="66"/>
      <c r="PHI54" s="66"/>
      <c r="PHJ54" s="66"/>
      <c r="PHK54" s="66"/>
      <c r="PHL54" s="66"/>
      <c r="PHM54" s="66"/>
      <c r="PHN54" s="66"/>
      <c r="PHO54" s="66"/>
      <c r="PHP54" s="66"/>
      <c r="PHQ54" s="66"/>
      <c r="PHR54" s="66"/>
      <c r="PHS54" s="66"/>
      <c r="PHT54" s="66"/>
      <c r="PHU54" s="66"/>
      <c r="PHV54" s="66"/>
      <c r="PHW54" s="66"/>
      <c r="PHX54" s="66"/>
      <c r="PHY54" s="66"/>
      <c r="PHZ54" s="66"/>
      <c r="PIA54" s="66"/>
      <c r="PIB54" s="66"/>
      <c r="PIC54" s="66"/>
      <c r="PID54" s="66"/>
      <c r="PIE54" s="66"/>
      <c r="PIF54" s="66"/>
      <c r="PIG54" s="66"/>
      <c r="PIH54" s="66"/>
      <c r="PII54" s="66"/>
      <c r="PIJ54" s="66"/>
      <c r="PIK54" s="66"/>
      <c r="PIL54" s="66"/>
      <c r="PIM54" s="66"/>
      <c r="PIN54" s="66"/>
      <c r="PIO54" s="66"/>
      <c r="PIP54" s="66"/>
      <c r="PIQ54" s="66"/>
      <c r="PIR54" s="66"/>
      <c r="PIS54" s="66"/>
      <c r="PIT54" s="66"/>
      <c r="PIU54" s="66"/>
      <c r="PIV54" s="66"/>
      <c r="PIW54" s="66"/>
      <c r="PIX54" s="66"/>
      <c r="PIY54" s="66"/>
      <c r="PIZ54" s="66"/>
      <c r="PJA54" s="66"/>
      <c r="PJB54" s="66"/>
      <c r="PJC54" s="66"/>
      <c r="PJD54" s="66"/>
      <c r="PJE54" s="66"/>
      <c r="PJF54" s="66"/>
      <c r="PJG54" s="66"/>
      <c r="PJH54" s="66"/>
      <c r="PJI54" s="66"/>
      <c r="PJJ54" s="66"/>
      <c r="PJK54" s="66"/>
      <c r="PJL54" s="66"/>
      <c r="PJM54" s="66"/>
      <c r="PJN54" s="66"/>
      <c r="PJO54" s="66"/>
      <c r="PJP54" s="66"/>
      <c r="PJQ54" s="66"/>
      <c r="PJR54" s="66"/>
      <c r="PJS54" s="66"/>
      <c r="PJT54" s="66"/>
      <c r="PJU54" s="66"/>
      <c r="PJV54" s="66"/>
      <c r="PJW54" s="66"/>
      <c r="PJX54" s="66"/>
      <c r="PJY54" s="66"/>
      <c r="PJZ54" s="66"/>
      <c r="PKA54" s="66"/>
      <c r="PKB54" s="66"/>
      <c r="PKC54" s="66"/>
      <c r="PKD54" s="66"/>
      <c r="PKE54" s="66"/>
      <c r="PKF54" s="66"/>
      <c r="PKG54" s="66"/>
      <c r="PKH54" s="66"/>
      <c r="PKI54" s="66"/>
      <c r="PKJ54" s="66"/>
      <c r="PKK54" s="66"/>
      <c r="PKL54" s="66"/>
      <c r="PKM54" s="66"/>
      <c r="PKN54" s="66"/>
      <c r="PKO54" s="66"/>
      <c r="PKP54" s="66"/>
      <c r="PKQ54" s="66"/>
      <c r="PKR54" s="66"/>
      <c r="PKS54" s="66"/>
      <c r="PKT54" s="66"/>
      <c r="PKU54" s="66"/>
      <c r="PKV54" s="66"/>
      <c r="PKW54" s="66"/>
      <c r="PKX54" s="66"/>
      <c r="PKY54" s="66"/>
      <c r="PKZ54" s="66"/>
      <c r="PLA54" s="66"/>
      <c r="PLB54" s="66"/>
      <c r="PLC54" s="66"/>
      <c r="PLD54" s="66"/>
      <c r="PLE54" s="66"/>
      <c r="PLF54" s="66"/>
      <c r="PLG54" s="66"/>
      <c r="PLH54" s="66"/>
      <c r="PLI54" s="66"/>
      <c r="PLJ54" s="66"/>
      <c r="PLK54" s="66"/>
      <c r="PLL54" s="66"/>
      <c r="PLM54" s="66"/>
      <c r="PLN54" s="66"/>
      <c r="PLO54" s="66"/>
      <c r="PLP54" s="66"/>
      <c r="PLQ54" s="66"/>
      <c r="PLR54" s="66"/>
      <c r="PLS54" s="66"/>
      <c r="PLT54" s="66"/>
      <c r="PLU54" s="66"/>
      <c r="PLV54" s="66"/>
      <c r="PLW54" s="66"/>
      <c r="PLX54" s="66"/>
      <c r="PLY54" s="66"/>
      <c r="PLZ54" s="66"/>
      <c r="PMA54" s="66"/>
      <c r="PMB54" s="66"/>
      <c r="PMC54" s="66"/>
      <c r="PMD54" s="66"/>
      <c r="PME54" s="66"/>
      <c r="PMF54" s="66"/>
      <c r="PMG54" s="66"/>
      <c r="PMH54" s="66"/>
      <c r="PMI54" s="66"/>
      <c r="PMJ54" s="66"/>
      <c r="PMK54" s="66"/>
      <c r="PML54" s="66"/>
      <c r="PMM54" s="66"/>
      <c r="PMN54" s="66"/>
      <c r="PMO54" s="66"/>
      <c r="PMP54" s="66"/>
      <c r="PMQ54" s="66"/>
      <c r="PMR54" s="66"/>
      <c r="PMS54" s="66"/>
      <c r="PMT54" s="66"/>
      <c r="PMU54" s="66"/>
      <c r="PMV54" s="66"/>
      <c r="PMW54" s="66"/>
      <c r="PMX54" s="66"/>
      <c r="PMY54" s="66"/>
      <c r="PMZ54" s="66"/>
      <c r="PNA54" s="66"/>
      <c r="PNB54" s="66"/>
      <c r="PNC54" s="66"/>
      <c r="PND54" s="66"/>
      <c r="PNE54" s="66"/>
      <c r="PNF54" s="66"/>
      <c r="PNG54" s="66"/>
      <c r="PNH54" s="66"/>
      <c r="PNI54" s="66"/>
      <c r="PNJ54" s="66"/>
      <c r="PNK54" s="66"/>
      <c r="PNL54" s="66"/>
      <c r="PNM54" s="66"/>
      <c r="PNN54" s="66"/>
      <c r="PNO54" s="66"/>
      <c r="PNP54" s="66"/>
      <c r="PNQ54" s="66"/>
      <c r="PNR54" s="66"/>
      <c r="PNS54" s="66"/>
      <c r="PNT54" s="66"/>
      <c r="PNU54" s="66"/>
      <c r="PNV54" s="66"/>
      <c r="PNW54" s="66"/>
      <c r="PNX54" s="66"/>
      <c r="PNY54" s="66"/>
      <c r="PNZ54" s="66"/>
      <c r="POA54" s="66"/>
      <c r="POB54" s="66"/>
      <c r="POC54" s="66"/>
      <c r="POD54" s="66"/>
      <c r="POE54" s="66"/>
      <c r="POF54" s="66"/>
      <c r="POG54" s="66"/>
      <c r="POH54" s="66"/>
      <c r="POI54" s="66"/>
      <c r="POJ54" s="66"/>
      <c r="POK54" s="66"/>
      <c r="POL54" s="66"/>
      <c r="POM54" s="66"/>
      <c r="PON54" s="66"/>
      <c r="POO54" s="66"/>
      <c r="POP54" s="66"/>
      <c r="POQ54" s="66"/>
      <c r="POR54" s="66"/>
      <c r="POS54" s="66"/>
      <c r="POT54" s="66"/>
      <c r="POU54" s="66"/>
      <c r="POV54" s="66"/>
      <c r="POW54" s="66"/>
      <c r="POX54" s="66"/>
      <c r="POY54" s="66"/>
      <c r="POZ54" s="66"/>
      <c r="PPA54" s="66"/>
      <c r="PPB54" s="66"/>
      <c r="PPC54" s="66"/>
      <c r="PPD54" s="66"/>
      <c r="PPE54" s="66"/>
      <c r="PPF54" s="66"/>
      <c r="PPG54" s="66"/>
      <c r="PPH54" s="66"/>
      <c r="PPI54" s="66"/>
      <c r="PPJ54" s="66"/>
      <c r="PPK54" s="66"/>
      <c r="PPL54" s="66"/>
      <c r="PPM54" s="66"/>
      <c r="PPN54" s="66"/>
      <c r="PPO54" s="66"/>
      <c r="PPP54" s="66"/>
      <c r="PPQ54" s="66"/>
      <c r="PPR54" s="66"/>
      <c r="PPS54" s="66"/>
      <c r="PPT54" s="66"/>
      <c r="PPU54" s="66"/>
      <c r="PPV54" s="66"/>
      <c r="PPW54" s="66"/>
      <c r="PPX54" s="66"/>
      <c r="PPY54" s="66"/>
      <c r="PPZ54" s="66"/>
      <c r="PQA54" s="66"/>
      <c r="PQB54" s="66"/>
      <c r="PQC54" s="66"/>
      <c r="PQD54" s="66"/>
      <c r="PQE54" s="66"/>
      <c r="PQF54" s="66"/>
      <c r="PQG54" s="66"/>
      <c r="PQH54" s="66"/>
      <c r="PQI54" s="66"/>
      <c r="PQJ54" s="66"/>
      <c r="PQK54" s="66"/>
      <c r="PQL54" s="66"/>
      <c r="PQM54" s="66"/>
      <c r="PQN54" s="66"/>
      <c r="PQO54" s="66"/>
      <c r="PQP54" s="66"/>
      <c r="PQQ54" s="66"/>
      <c r="PQR54" s="66"/>
      <c r="PQS54" s="66"/>
      <c r="PQT54" s="66"/>
      <c r="PQU54" s="66"/>
      <c r="PQV54" s="66"/>
      <c r="PQW54" s="66"/>
      <c r="PQX54" s="66"/>
      <c r="PQY54" s="66"/>
      <c r="PQZ54" s="66"/>
      <c r="PRA54" s="66"/>
      <c r="PRB54" s="66"/>
      <c r="PRC54" s="66"/>
      <c r="PRD54" s="66"/>
      <c r="PRE54" s="66"/>
      <c r="PRF54" s="66"/>
      <c r="PRG54" s="66"/>
      <c r="PRH54" s="66"/>
      <c r="PRI54" s="66"/>
      <c r="PRJ54" s="66"/>
      <c r="PRK54" s="66"/>
      <c r="PRL54" s="66"/>
      <c r="PRM54" s="66"/>
      <c r="PRN54" s="66"/>
      <c r="PRO54" s="66"/>
      <c r="PRP54" s="66"/>
      <c r="PRQ54" s="66"/>
      <c r="PRR54" s="66"/>
      <c r="PRS54" s="66"/>
      <c r="PRT54" s="66"/>
      <c r="PRU54" s="66"/>
      <c r="PRV54" s="66"/>
      <c r="PRW54" s="66"/>
      <c r="PRX54" s="66"/>
      <c r="PRY54" s="66"/>
      <c r="PRZ54" s="66"/>
      <c r="PSA54" s="66"/>
      <c r="PSB54" s="66"/>
      <c r="PSC54" s="66"/>
      <c r="PSD54" s="66"/>
      <c r="PSE54" s="66"/>
      <c r="PSF54" s="66"/>
      <c r="PSG54" s="66"/>
      <c r="PSH54" s="66"/>
      <c r="PSI54" s="66"/>
      <c r="PSJ54" s="66"/>
      <c r="PSK54" s="66"/>
      <c r="PSL54" s="66"/>
      <c r="PSM54" s="66"/>
      <c r="PSN54" s="66"/>
      <c r="PSO54" s="66"/>
      <c r="PSP54" s="66"/>
      <c r="PSQ54" s="66"/>
      <c r="PSR54" s="66"/>
      <c r="PSS54" s="66"/>
      <c r="PST54" s="66"/>
      <c r="PSU54" s="66"/>
      <c r="PSV54" s="66"/>
      <c r="PSW54" s="66"/>
      <c r="PSX54" s="66"/>
      <c r="PSY54" s="66"/>
      <c r="PSZ54" s="66"/>
      <c r="PTA54" s="66"/>
      <c r="PTB54" s="66"/>
      <c r="PTC54" s="66"/>
      <c r="PTD54" s="66"/>
      <c r="PTE54" s="66"/>
      <c r="PTF54" s="66"/>
      <c r="PTG54" s="66"/>
      <c r="PTH54" s="66"/>
      <c r="PTI54" s="66"/>
      <c r="PTJ54" s="66"/>
      <c r="PTK54" s="66"/>
      <c r="PTL54" s="66"/>
      <c r="PTM54" s="66"/>
      <c r="PTN54" s="66"/>
      <c r="PTO54" s="66"/>
      <c r="PTP54" s="66"/>
      <c r="PTQ54" s="66"/>
      <c r="PTR54" s="66"/>
      <c r="PTS54" s="66"/>
      <c r="PTT54" s="66"/>
      <c r="PTU54" s="66"/>
      <c r="PTV54" s="66"/>
      <c r="PTW54" s="66"/>
      <c r="PTX54" s="66"/>
      <c r="PTY54" s="66"/>
      <c r="PTZ54" s="66"/>
      <c r="PUA54" s="66"/>
      <c r="PUB54" s="66"/>
      <c r="PUC54" s="66"/>
      <c r="PUD54" s="66"/>
      <c r="PUE54" s="66"/>
      <c r="PUF54" s="66"/>
      <c r="PUG54" s="66"/>
      <c r="PUH54" s="66"/>
      <c r="PUI54" s="66"/>
      <c r="PUJ54" s="66"/>
      <c r="PUK54" s="66"/>
      <c r="PUL54" s="66"/>
      <c r="PUM54" s="66"/>
      <c r="PUN54" s="66"/>
      <c r="PUO54" s="66"/>
      <c r="PUP54" s="66"/>
      <c r="PUQ54" s="66"/>
      <c r="PUR54" s="66"/>
      <c r="PUS54" s="66"/>
      <c r="PUT54" s="66"/>
      <c r="PUU54" s="66"/>
      <c r="PUV54" s="66"/>
      <c r="PUW54" s="66"/>
      <c r="PUX54" s="66"/>
      <c r="PUY54" s="66"/>
      <c r="PUZ54" s="66"/>
      <c r="PVA54" s="66"/>
      <c r="PVB54" s="66"/>
      <c r="PVC54" s="66"/>
      <c r="PVD54" s="66"/>
      <c r="PVE54" s="66"/>
      <c r="PVF54" s="66"/>
      <c r="PVG54" s="66"/>
      <c r="PVH54" s="66"/>
      <c r="PVI54" s="66"/>
      <c r="PVJ54" s="66"/>
      <c r="PVK54" s="66"/>
      <c r="PVL54" s="66"/>
      <c r="PVM54" s="66"/>
      <c r="PVN54" s="66"/>
      <c r="PVO54" s="66"/>
      <c r="PVP54" s="66"/>
      <c r="PVQ54" s="66"/>
      <c r="PVR54" s="66"/>
      <c r="PVS54" s="66"/>
      <c r="PVT54" s="66"/>
      <c r="PVU54" s="66"/>
      <c r="PVV54" s="66"/>
      <c r="PVW54" s="66"/>
      <c r="PVX54" s="66"/>
      <c r="PVY54" s="66"/>
      <c r="PVZ54" s="66"/>
      <c r="PWA54" s="66"/>
      <c r="PWB54" s="66"/>
      <c r="PWC54" s="66"/>
      <c r="PWD54" s="66"/>
      <c r="PWE54" s="66"/>
      <c r="PWF54" s="66"/>
      <c r="PWG54" s="66"/>
      <c r="PWH54" s="66"/>
      <c r="PWI54" s="66"/>
      <c r="PWJ54" s="66"/>
      <c r="PWK54" s="66"/>
      <c r="PWL54" s="66"/>
      <c r="PWM54" s="66"/>
      <c r="PWN54" s="66"/>
      <c r="PWO54" s="66"/>
      <c r="PWP54" s="66"/>
      <c r="PWQ54" s="66"/>
      <c r="PWR54" s="66"/>
      <c r="PWS54" s="66"/>
      <c r="PWT54" s="66"/>
      <c r="PWU54" s="66"/>
      <c r="PWV54" s="66"/>
      <c r="PWW54" s="66"/>
      <c r="PWX54" s="66"/>
      <c r="PWY54" s="66"/>
      <c r="PWZ54" s="66"/>
      <c r="PXA54" s="66"/>
      <c r="PXB54" s="66"/>
      <c r="PXC54" s="66"/>
      <c r="PXD54" s="66"/>
      <c r="PXE54" s="66"/>
      <c r="PXF54" s="66"/>
      <c r="PXG54" s="66"/>
      <c r="PXH54" s="66"/>
      <c r="PXI54" s="66"/>
      <c r="PXJ54" s="66"/>
      <c r="PXK54" s="66"/>
      <c r="PXL54" s="66"/>
      <c r="PXM54" s="66"/>
      <c r="PXN54" s="66"/>
      <c r="PXO54" s="66"/>
      <c r="PXP54" s="66"/>
      <c r="PXQ54" s="66"/>
      <c r="PXR54" s="66"/>
      <c r="PXS54" s="66"/>
      <c r="PXT54" s="66"/>
      <c r="PXU54" s="66"/>
      <c r="PXV54" s="66"/>
      <c r="PXW54" s="66"/>
      <c r="PXX54" s="66"/>
      <c r="PXY54" s="66"/>
      <c r="PXZ54" s="66"/>
      <c r="PYA54" s="66"/>
      <c r="PYB54" s="66"/>
      <c r="PYC54" s="66"/>
      <c r="PYD54" s="66"/>
      <c r="PYE54" s="66"/>
      <c r="PYF54" s="66"/>
      <c r="PYG54" s="66"/>
      <c r="PYH54" s="66"/>
      <c r="PYI54" s="66"/>
      <c r="PYJ54" s="66"/>
      <c r="PYK54" s="66"/>
      <c r="PYL54" s="66"/>
      <c r="PYM54" s="66"/>
      <c r="PYN54" s="66"/>
      <c r="PYO54" s="66"/>
      <c r="PYP54" s="66"/>
      <c r="PYQ54" s="66"/>
      <c r="PYR54" s="66"/>
      <c r="PYS54" s="66"/>
      <c r="PYT54" s="66"/>
      <c r="PYU54" s="66"/>
      <c r="PYV54" s="66"/>
      <c r="PYW54" s="66"/>
      <c r="PYX54" s="66"/>
      <c r="PYY54" s="66"/>
      <c r="PYZ54" s="66"/>
      <c r="PZA54" s="66"/>
      <c r="PZB54" s="66"/>
      <c r="PZC54" s="66"/>
      <c r="PZD54" s="66"/>
      <c r="PZE54" s="66"/>
      <c r="PZF54" s="66"/>
      <c r="PZG54" s="66"/>
      <c r="PZH54" s="66"/>
      <c r="PZI54" s="66"/>
      <c r="PZJ54" s="66"/>
      <c r="PZK54" s="66"/>
      <c r="PZL54" s="66"/>
      <c r="PZM54" s="66"/>
      <c r="PZN54" s="66"/>
      <c r="PZO54" s="66"/>
      <c r="PZP54" s="66"/>
      <c r="PZQ54" s="66"/>
      <c r="PZR54" s="66"/>
      <c r="PZS54" s="66"/>
      <c r="PZT54" s="66"/>
      <c r="PZU54" s="66"/>
      <c r="PZV54" s="66"/>
      <c r="PZW54" s="66"/>
      <c r="PZX54" s="66"/>
      <c r="PZY54" s="66"/>
      <c r="PZZ54" s="66"/>
      <c r="QAA54" s="66"/>
      <c r="QAB54" s="66"/>
      <c r="QAC54" s="66"/>
      <c r="QAD54" s="66"/>
      <c r="QAE54" s="66"/>
      <c r="QAF54" s="66"/>
      <c r="QAG54" s="66"/>
      <c r="QAH54" s="66"/>
      <c r="QAI54" s="66"/>
      <c r="QAJ54" s="66"/>
      <c r="QAK54" s="66"/>
      <c r="QAL54" s="66"/>
      <c r="QAM54" s="66"/>
      <c r="QAN54" s="66"/>
      <c r="QAO54" s="66"/>
      <c r="QAP54" s="66"/>
      <c r="QAQ54" s="66"/>
      <c r="QAR54" s="66"/>
      <c r="QAS54" s="66"/>
      <c r="QAT54" s="66"/>
      <c r="QAU54" s="66"/>
      <c r="QAV54" s="66"/>
      <c r="QAW54" s="66"/>
      <c r="QAX54" s="66"/>
      <c r="QAY54" s="66"/>
      <c r="QAZ54" s="66"/>
      <c r="QBA54" s="66"/>
      <c r="QBB54" s="66"/>
      <c r="QBC54" s="66"/>
      <c r="QBD54" s="66"/>
      <c r="QBE54" s="66"/>
      <c r="QBF54" s="66"/>
      <c r="QBG54" s="66"/>
      <c r="QBH54" s="66"/>
      <c r="QBI54" s="66"/>
      <c r="QBJ54" s="66"/>
      <c r="QBK54" s="66"/>
      <c r="QBL54" s="66"/>
      <c r="QBM54" s="66"/>
      <c r="QBN54" s="66"/>
      <c r="QBO54" s="66"/>
      <c r="QBP54" s="66"/>
      <c r="QBQ54" s="66"/>
      <c r="QBR54" s="66"/>
      <c r="QBS54" s="66"/>
      <c r="QBT54" s="66"/>
      <c r="QBU54" s="66"/>
      <c r="QBV54" s="66"/>
      <c r="QBW54" s="66"/>
      <c r="QBX54" s="66"/>
      <c r="QBY54" s="66"/>
      <c r="QBZ54" s="66"/>
      <c r="QCA54" s="66"/>
      <c r="QCB54" s="66"/>
      <c r="QCC54" s="66"/>
      <c r="QCD54" s="66"/>
      <c r="QCE54" s="66"/>
      <c r="QCF54" s="66"/>
      <c r="QCG54" s="66"/>
      <c r="QCH54" s="66"/>
      <c r="QCI54" s="66"/>
      <c r="QCJ54" s="66"/>
      <c r="QCK54" s="66"/>
      <c r="QCL54" s="66"/>
      <c r="QCM54" s="66"/>
      <c r="QCN54" s="66"/>
      <c r="QCO54" s="66"/>
      <c r="QCP54" s="66"/>
      <c r="QCQ54" s="66"/>
      <c r="QCR54" s="66"/>
      <c r="QCS54" s="66"/>
      <c r="QCT54" s="66"/>
      <c r="QCU54" s="66"/>
      <c r="QCV54" s="66"/>
      <c r="QCW54" s="66"/>
      <c r="QCX54" s="66"/>
      <c r="QCY54" s="66"/>
      <c r="QCZ54" s="66"/>
      <c r="QDA54" s="66"/>
      <c r="QDB54" s="66"/>
      <c r="QDC54" s="66"/>
      <c r="QDD54" s="66"/>
      <c r="QDE54" s="66"/>
      <c r="QDF54" s="66"/>
      <c r="QDG54" s="66"/>
      <c r="QDH54" s="66"/>
      <c r="QDI54" s="66"/>
      <c r="QDJ54" s="66"/>
      <c r="QDK54" s="66"/>
      <c r="QDL54" s="66"/>
      <c r="QDM54" s="66"/>
      <c r="QDN54" s="66"/>
      <c r="QDO54" s="66"/>
      <c r="QDP54" s="66"/>
      <c r="QDQ54" s="66"/>
      <c r="QDR54" s="66"/>
      <c r="QDS54" s="66"/>
      <c r="QDT54" s="66"/>
      <c r="QDU54" s="66"/>
      <c r="QDV54" s="66"/>
      <c r="QDW54" s="66"/>
      <c r="QDX54" s="66"/>
      <c r="QDY54" s="66"/>
      <c r="QDZ54" s="66"/>
      <c r="QEA54" s="66"/>
      <c r="QEB54" s="66"/>
      <c r="QEC54" s="66"/>
      <c r="QED54" s="66"/>
      <c r="QEE54" s="66"/>
      <c r="QEF54" s="66"/>
      <c r="QEG54" s="66"/>
      <c r="QEH54" s="66"/>
      <c r="QEI54" s="66"/>
      <c r="QEJ54" s="66"/>
      <c r="QEK54" s="66"/>
      <c r="QEL54" s="66"/>
      <c r="QEM54" s="66"/>
      <c r="QEN54" s="66"/>
      <c r="QEO54" s="66"/>
      <c r="QEP54" s="66"/>
      <c r="QEQ54" s="66"/>
      <c r="QER54" s="66"/>
      <c r="QES54" s="66"/>
      <c r="QET54" s="66"/>
      <c r="QEU54" s="66"/>
      <c r="QEV54" s="66"/>
      <c r="QEW54" s="66"/>
      <c r="QEX54" s="66"/>
      <c r="QEY54" s="66"/>
      <c r="QEZ54" s="66"/>
      <c r="QFA54" s="66"/>
      <c r="QFB54" s="66"/>
      <c r="QFC54" s="66"/>
      <c r="QFD54" s="66"/>
      <c r="QFE54" s="66"/>
      <c r="QFF54" s="66"/>
      <c r="QFG54" s="66"/>
      <c r="QFH54" s="66"/>
      <c r="QFI54" s="66"/>
      <c r="QFJ54" s="66"/>
      <c r="QFK54" s="66"/>
      <c r="QFL54" s="66"/>
      <c r="QFM54" s="66"/>
      <c r="QFN54" s="66"/>
      <c r="QFO54" s="66"/>
      <c r="QFP54" s="66"/>
      <c r="QFQ54" s="66"/>
      <c r="QFR54" s="66"/>
      <c r="QFS54" s="66"/>
      <c r="QFT54" s="66"/>
      <c r="QFU54" s="66"/>
      <c r="QFV54" s="66"/>
      <c r="QFW54" s="66"/>
      <c r="QFX54" s="66"/>
      <c r="QFY54" s="66"/>
      <c r="QFZ54" s="66"/>
      <c r="QGA54" s="66"/>
      <c r="QGB54" s="66"/>
      <c r="QGC54" s="66"/>
      <c r="QGD54" s="66"/>
      <c r="QGE54" s="66"/>
      <c r="QGF54" s="66"/>
      <c r="QGG54" s="66"/>
      <c r="QGH54" s="66"/>
      <c r="QGI54" s="66"/>
      <c r="QGJ54" s="66"/>
      <c r="QGK54" s="66"/>
      <c r="QGL54" s="66"/>
      <c r="QGM54" s="66"/>
      <c r="QGN54" s="66"/>
      <c r="QGO54" s="66"/>
      <c r="QGP54" s="66"/>
      <c r="QGQ54" s="66"/>
      <c r="QGR54" s="66"/>
      <c r="QGS54" s="66"/>
      <c r="QGT54" s="66"/>
      <c r="QGU54" s="66"/>
      <c r="QGV54" s="66"/>
      <c r="QGW54" s="66"/>
      <c r="QGX54" s="66"/>
      <c r="QGY54" s="66"/>
      <c r="QGZ54" s="66"/>
      <c r="QHA54" s="66"/>
      <c r="QHB54" s="66"/>
      <c r="QHC54" s="66"/>
      <c r="QHD54" s="66"/>
      <c r="QHE54" s="66"/>
      <c r="QHF54" s="66"/>
      <c r="QHG54" s="66"/>
      <c r="QHH54" s="66"/>
      <c r="QHI54" s="66"/>
      <c r="QHJ54" s="66"/>
      <c r="QHK54" s="66"/>
      <c r="QHL54" s="66"/>
      <c r="QHM54" s="66"/>
      <c r="QHN54" s="66"/>
      <c r="QHO54" s="66"/>
      <c r="QHP54" s="66"/>
      <c r="QHQ54" s="66"/>
      <c r="QHR54" s="66"/>
      <c r="QHS54" s="66"/>
      <c r="QHT54" s="66"/>
      <c r="QHU54" s="66"/>
      <c r="QHV54" s="66"/>
      <c r="QHW54" s="66"/>
      <c r="QHX54" s="66"/>
      <c r="QHY54" s="66"/>
      <c r="QHZ54" s="66"/>
      <c r="QIA54" s="66"/>
      <c r="QIB54" s="66"/>
      <c r="QIC54" s="66"/>
      <c r="QID54" s="66"/>
      <c r="QIE54" s="66"/>
      <c r="QIF54" s="66"/>
      <c r="QIG54" s="66"/>
      <c r="QIH54" s="66"/>
      <c r="QII54" s="66"/>
      <c r="QIJ54" s="66"/>
      <c r="QIK54" s="66"/>
      <c r="QIL54" s="66"/>
      <c r="QIM54" s="66"/>
      <c r="QIN54" s="66"/>
      <c r="QIO54" s="66"/>
      <c r="QIP54" s="66"/>
      <c r="QIQ54" s="66"/>
      <c r="QIR54" s="66"/>
      <c r="QIS54" s="66"/>
      <c r="QIT54" s="66"/>
      <c r="QIU54" s="66"/>
      <c r="QIV54" s="66"/>
      <c r="QIW54" s="66"/>
      <c r="QIX54" s="66"/>
      <c r="QIY54" s="66"/>
      <c r="QIZ54" s="66"/>
      <c r="QJA54" s="66"/>
      <c r="QJB54" s="66"/>
      <c r="QJC54" s="66"/>
      <c r="QJD54" s="66"/>
      <c r="QJE54" s="66"/>
      <c r="QJF54" s="66"/>
      <c r="QJG54" s="66"/>
      <c r="QJH54" s="66"/>
      <c r="QJI54" s="66"/>
      <c r="QJJ54" s="66"/>
      <c r="QJK54" s="66"/>
      <c r="QJL54" s="66"/>
      <c r="QJM54" s="66"/>
      <c r="QJN54" s="66"/>
      <c r="QJO54" s="66"/>
      <c r="QJP54" s="66"/>
      <c r="QJQ54" s="66"/>
      <c r="QJR54" s="66"/>
      <c r="QJS54" s="66"/>
      <c r="QJT54" s="66"/>
      <c r="QJU54" s="66"/>
      <c r="QJV54" s="66"/>
      <c r="QJW54" s="66"/>
      <c r="QJX54" s="66"/>
      <c r="QJY54" s="66"/>
      <c r="QJZ54" s="66"/>
      <c r="QKA54" s="66"/>
      <c r="QKB54" s="66"/>
      <c r="QKC54" s="66"/>
      <c r="QKD54" s="66"/>
      <c r="QKE54" s="66"/>
      <c r="QKF54" s="66"/>
      <c r="QKG54" s="66"/>
      <c r="QKH54" s="66"/>
      <c r="QKI54" s="66"/>
      <c r="QKJ54" s="66"/>
      <c r="QKK54" s="66"/>
      <c r="QKL54" s="66"/>
      <c r="QKM54" s="66"/>
      <c r="QKN54" s="66"/>
      <c r="QKO54" s="66"/>
      <c r="QKP54" s="66"/>
      <c r="QKQ54" s="66"/>
      <c r="QKR54" s="66"/>
      <c r="QKS54" s="66"/>
      <c r="QKT54" s="66"/>
      <c r="QKU54" s="66"/>
      <c r="QKV54" s="66"/>
      <c r="QKW54" s="66"/>
      <c r="QKX54" s="66"/>
      <c r="QKY54" s="66"/>
      <c r="QKZ54" s="66"/>
      <c r="QLA54" s="66"/>
      <c r="QLB54" s="66"/>
      <c r="QLC54" s="66"/>
      <c r="QLD54" s="66"/>
      <c r="QLE54" s="66"/>
      <c r="QLF54" s="66"/>
      <c r="QLG54" s="66"/>
      <c r="QLH54" s="66"/>
      <c r="QLI54" s="66"/>
      <c r="QLJ54" s="66"/>
      <c r="QLK54" s="66"/>
      <c r="QLL54" s="66"/>
      <c r="QLM54" s="66"/>
      <c r="QLN54" s="66"/>
      <c r="QLO54" s="66"/>
      <c r="QLP54" s="66"/>
      <c r="QLQ54" s="66"/>
      <c r="QLR54" s="66"/>
      <c r="QLS54" s="66"/>
      <c r="QLT54" s="66"/>
      <c r="QLU54" s="66"/>
      <c r="QLV54" s="66"/>
      <c r="QLW54" s="66"/>
      <c r="QLX54" s="66"/>
      <c r="QLY54" s="66"/>
      <c r="QLZ54" s="66"/>
      <c r="QMA54" s="66"/>
      <c r="QMB54" s="66"/>
      <c r="QMC54" s="66"/>
      <c r="QMD54" s="66"/>
      <c r="QME54" s="66"/>
      <c r="QMF54" s="66"/>
      <c r="QMG54" s="66"/>
      <c r="QMH54" s="66"/>
      <c r="QMI54" s="66"/>
      <c r="QMJ54" s="66"/>
      <c r="QMK54" s="66"/>
      <c r="QML54" s="66"/>
      <c r="QMM54" s="66"/>
      <c r="QMN54" s="66"/>
      <c r="QMO54" s="66"/>
      <c r="QMP54" s="66"/>
      <c r="QMQ54" s="66"/>
      <c r="QMR54" s="66"/>
      <c r="QMS54" s="66"/>
      <c r="QMT54" s="66"/>
      <c r="QMU54" s="66"/>
      <c r="QMV54" s="66"/>
      <c r="QMW54" s="66"/>
      <c r="QMX54" s="66"/>
      <c r="QMY54" s="66"/>
      <c r="QMZ54" s="66"/>
      <c r="QNA54" s="66"/>
      <c r="QNB54" s="66"/>
      <c r="QNC54" s="66"/>
      <c r="QND54" s="66"/>
      <c r="QNE54" s="66"/>
      <c r="QNF54" s="66"/>
      <c r="QNG54" s="66"/>
      <c r="QNH54" s="66"/>
      <c r="QNI54" s="66"/>
      <c r="QNJ54" s="66"/>
      <c r="QNK54" s="66"/>
      <c r="QNL54" s="66"/>
      <c r="QNM54" s="66"/>
      <c r="QNN54" s="66"/>
      <c r="QNO54" s="66"/>
      <c r="QNP54" s="66"/>
      <c r="QNQ54" s="66"/>
      <c r="QNR54" s="66"/>
      <c r="QNS54" s="66"/>
      <c r="QNT54" s="66"/>
      <c r="QNU54" s="66"/>
      <c r="QNV54" s="66"/>
      <c r="QNW54" s="66"/>
      <c r="QNX54" s="66"/>
      <c r="QNY54" s="66"/>
      <c r="QNZ54" s="66"/>
      <c r="QOA54" s="66"/>
      <c r="QOB54" s="66"/>
      <c r="QOC54" s="66"/>
      <c r="QOD54" s="66"/>
      <c r="QOE54" s="66"/>
      <c r="QOF54" s="66"/>
      <c r="QOG54" s="66"/>
      <c r="QOH54" s="66"/>
      <c r="QOI54" s="66"/>
      <c r="QOJ54" s="66"/>
      <c r="QOK54" s="66"/>
      <c r="QOL54" s="66"/>
      <c r="QOM54" s="66"/>
      <c r="QON54" s="66"/>
      <c r="QOO54" s="66"/>
      <c r="QOP54" s="66"/>
      <c r="QOQ54" s="66"/>
      <c r="QOR54" s="66"/>
      <c r="QOS54" s="66"/>
      <c r="QOT54" s="66"/>
      <c r="QOU54" s="66"/>
      <c r="QOV54" s="66"/>
      <c r="QOW54" s="66"/>
      <c r="QOX54" s="66"/>
      <c r="QOY54" s="66"/>
      <c r="QOZ54" s="66"/>
      <c r="QPA54" s="66"/>
      <c r="QPB54" s="66"/>
      <c r="QPC54" s="66"/>
      <c r="QPD54" s="66"/>
      <c r="QPE54" s="66"/>
      <c r="QPF54" s="66"/>
      <c r="QPG54" s="66"/>
      <c r="QPH54" s="66"/>
      <c r="QPI54" s="66"/>
      <c r="QPJ54" s="66"/>
      <c r="QPK54" s="66"/>
      <c r="QPL54" s="66"/>
      <c r="QPM54" s="66"/>
      <c r="QPN54" s="66"/>
      <c r="QPO54" s="66"/>
      <c r="QPP54" s="66"/>
      <c r="QPQ54" s="66"/>
      <c r="QPR54" s="66"/>
      <c r="QPS54" s="66"/>
      <c r="QPT54" s="66"/>
      <c r="QPU54" s="66"/>
      <c r="QPV54" s="66"/>
      <c r="QPW54" s="66"/>
      <c r="QPX54" s="66"/>
      <c r="QPY54" s="66"/>
      <c r="QPZ54" s="66"/>
      <c r="QQA54" s="66"/>
      <c r="QQB54" s="66"/>
      <c r="QQC54" s="66"/>
      <c r="QQD54" s="66"/>
      <c r="QQE54" s="66"/>
      <c r="QQF54" s="66"/>
      <c r="QQG54" s="66"/>
      <c r="QQH54" s="66"/>
      <c r="QQI54" s="66"/>
      <c r="QQJ54" s="66"/>
      <c r="QQK54" s="66"/>
      <c r="QQL54" s="66"/>
      <c r="QQM54" s="66"/>
      <c r="QQN54" s="66"/>
      <c r="QQO54" s="66"/>
      <c r="QQP54" s="66"/>
      <c r="QQQ54" s="66"/>
      <c r="QQR54" s="66"/>
      <c r="QQS54" s="66"/>
      <c r="QQT54" s="66"/>
      <c r="QQU54" s="66"/>
      <c r="QQV54" s="66"/>
      <c r="QQW54" s="66"/>
      <c r="QQX54" s="66"/>
      <c r="QQY54" s="66"/>
      <c r="QQZ54" s="66"/>
      <c r="QRA54" s="66"/>
      <c r="QRB54" s="66"/>
      <c r="QRC54" s="66"/>
      <c r="QRD54" s="66"/>
      <c r="QRE54" s="66"/>
      <c r="QRF54" s="66"/>
      <c r="QRG54" s="66"/>
      <c r="QRH54" s="66"/>
      <c r="QRI54" s="66"/>
      <c r="QRJ54" s="66"/>
      <c r="QRK54" s="66"/>
      <c r="QRL54" s="66"/>
      <c r="QRM54" s="66"/>
      <c r="QRN54" s="66"/>
      <c r="QRO54" s="66"/>
      <c r="QRP54" s="66"/>
      <c r="QRQ54" s="66"/>
      <c r="QRR54" s="66"/>
      <c r="QRS54" s="66"/>
      <c r="QRT54" s="66"/>
      <c r="QRU54" s="66"/>
      <c r="QRV54" s="66"/>
      <c r="QRW54" s="66"/>
      <c r="QRX54" s="66"/>
      <c r="QRY54" s="66"/>
      <c r="QRZ54" s="66"/>
      <c r="QSA54" s="66"/>
      <c r="QSB54" s="66"/>
      <c r="QSC54" s="66"/>
      <c r="QSD54" s="66"/>
      <c r="QSE54" s="66"/>
      <c r="QSF54" s="66"/>
      <c r="QSG54" s="66"/>
      <c r="QSH54" s="66"/>
      <c r="QSI54" s="66"/>
      <c r="QSJ54" s="66"/>
      <c r="QSK54" s="66"/>
      <c r="QSL54" s="66"/>
      <c r="QSM54" s="66"/>
      <c r="QSN54" s="66"/>
      <c r="QSO54" s="66"/>
      <c r="QSP54" s="66"/>
      <c r="QSQ54" s="66"/>
      <c r="QSR54" s="66"/>
      <c r="QSS54" s="66"/>
      <c r="QST54" s="66"/>
      <c r="QSU54" s="66"/>
      <c r="QSV54" s="66"/>
      <c r="QSW54" s="66"/>
      <c r="QSX54" s="66"/>
      <c r="QSY54" s="66"/>
      <c r="QSZ54" s="66"/>
      <c r="QTA54" s="66"/>
      <c r="QTB54" s="66"/>
      <c r="QTC54" s="66"/>
      <c r="QTD54" s="66"/>
      <c r="QTE54" s="66"/>
      <c r="QTF54" s="66"/>
      <c r="QTG54" s="66"/>
      <c r="QTH54" s="66"/>
      <c r="QTI54" s="66"/>
      <c r="QTJ54" s="66"/>
      <c r="QTK54" s="66"/>
      <c r="QTL54" s="66"/>
      <c r="QTM54" s="66"/>
      <c r="QTN54" s="66"/>
      <c r="QTO54" s="66"/>
      <c r="QTP54" s="66"/>
      <c r="QTQ54" s="66"/>
      <c r="QTR54" s="66"/>
      <c r="QTS54" s="66"/>
      <c r="QTT54" s="66"/>
      <c r="QTU54" s="66"/>
      <c r="QTV54" s="66"/>
      <c r="QTW54" s="66"/>
      <c r="QTX54" s="66"/>
      <c r="QTY54" s="66"/>
      <c r="QTZ54" s="66"/>
      <c r="QUA54" s="66"/>
      <c r="QUB54" s="66"/>
      <c r="QUC54" s="66"/>
      <c r="QUD54" s="66"/>
      <c r="QUE54" s="66"/>
      <c r="QUF54" s="66"/>
      <c r="QUG54" s="66"/>
      <c r="QUH54" s="66"/>
      <c r="QUI54" s="66"/>
      <c r="QUJ54" s="66"/>
      <c r="QUK54" s="66"/>
      <c r="QUL54" s="66"/>
      <c r="QUM54" s="66"/>
      <c r="QUN54" s="66"/>
      <c r="QUO54" s="66"/>
      <c r="QUP54" s="66"/>
      <c r="QUQ54" s="66"/>
      <c r="QUR54" s="66"/>
      <c r="QUS54" s="66"/>
      <c r="QUT54" s="66"/>
      <c r="QUU54" s="66"/>
      <c r="QUV54" s="66"/>
      <c r="QUW54" s="66"/>
      <c r="QUX54" s="66"/>
      <c r="QUY54" s="66"/>
      <c r="QUZ54" s="66"/>
      <c r="QVA54" s="66"/>
      <c r="QVB54" s="66"/>
      <c r="QVC54" s="66"/>
      <c r="QVD54" s="66"/>
      <c r="QVE54" s="66"/>
      <c r="QVF54" s="66"/>
      <c r="QVG54" s="66"/>
      <c r="QVH54" s="66"/>
      <c r="QVI54" s="66"/>
      <c r="QVJ54" s="66"/>
      <c r="QVK54" s="66"/>
      <c r="QVL54" s="66"/>
      <c r="QVM54" s="66"/>
      <c r="QVN54" s="66"/>
      <c r="QVO54" s="66"/>
      <c r="QVP54" s="66"/>
      <c r="QVQ54" s="66"/>
      <c r="QVR54" s="66"/>
      <c r="QVS54" s="66"/>
      <c r="QVT54" s="66"/>
      <c r="QVU54" s="66"/>
      <c r="QVV54" s="66"/>
      <c r="QVW54" s="66"/>
      <c r="QVX54" s="66"/>
      <c r="QVY54" s="66"/>
      <c r="QVZ54" s="66"/>
      <c r="QWA54" s="66"/>
      <c r="QWB54" s="66"/>
      <c r="QWC54" s="66"/>
      <c r="QWD54" s="66"/>
      <c r="QWE54" s="66"/>
      <c r="QWF54" s="66"/>
      <c r="QWG54" s="66"/>
      <c r="QWH54" s="66"/>
      <c r="QWI54" s="66"/>
      <c r="QWJ54" s="66"/>
      <c r="QWK54" s="66"/>
      <c r="QWL54" s="66"/>
      <c r="QWM54" s="66"/>
      <c r="QWN54" s="66"/>
      <c r="QWO54" s="66"/>
      <c r="QWP54" s="66"/>
      <c r="QWQ54" s="66"/>
      <c r="QWR54" s="66"/>
      <c r="QWS54" s="66"/>
      <c r="QWT54" s="66"/>
      <c r="QWU54" s="66"/>
      <c r="QWV54" s="66"/>
      <c r="QWW54" s="66"/>
      <c r="QWX54" s="66"/>
      <c r="QWY54" s="66"/>
      <c r="QWZ54" s="66"/>
      <c r="QXA54" s="66"/>
      <c r="QXB54" s="66"/>
      <c r="QXC54" s="66"/>
      <c r="QXD54" s="66"/>
      <c r="QXE54" s="66"/>
      <c r="QXF54" s="66"/>
      <c r="QXG54" s="66"/>
      <c r="QXH54" s="66"/>
      <c r="QXI54" s="66"/>
      <c r="QXJ54" s="66"/>
      <c r="QXK54" s="66"/>
      <c r="QXL54" s="66"/>
      <c r="QXM54" s="66"/>
      <c r="QXN54" s="66"/>
      <c r="QXO54" s="66"/>
      <c r="QXP54" s="66"/>
      <c r="QXQ54" s="66"/>
      <c r="QXR54" s="66"/>
      <c r="QXS54" s="66"/>
      <c r="QXT54" s="66"/>
      <c r="QXU54" s="66"/>
      <c r="QXV54" s="66"/>
      <c r="QXW54" s="66"/>
      <c r="QXX54" s="66"/>
      <c r="QXY54" s="66"/>
      <c r="QXZ54" s="66"/>
      <c r="QYA54" s="66"/>
      <c r="QYB54" s="66"/>
      <c r="QYC54" s="66"/>
      <c r="QYD54" s="66"/>
      <c r="QYE54" s="66"/>
      <c r="QYF54" s="66"/>
      <c r="QYG54" s="66"/>
      <c r="QYH54" s="66"/>
      <c r="QYI54" s="66"/>
      <c r="QYJ54" s="66"/>
      <c r="QYK54" s="66"/>
      <c r="QYL54" s="66"/>
      <c r="QYM54" s="66"/>
      <c r="QYN54" s="66"/>
      <c r="QYO54" s="66"/>
      <c r="QYP54" s="66"/>
      <c r="QYQ54" s="66"/>
      <c r="QYR54" s="66"/>
      <c r="QYS54" s="66"/>
      <c r="QYT54" s="66"/>
      <c r="QYU54" s="66"/>
      <c r="QYV54" s="66"/>
      <c r="QYW54" s="66"/>
      <c r="QYX54" s="66"/>
      <c r="QYY54" s="66"/>
      <c r="QYZ54" s="66"/>
      <c r="QZA54" s="66"/>
      <c r="QZB54" s="66"/>
      <c r="QZC54" s="66"/>
      <c r="QZD54" s="66"/>
      <c r="QZE54" s="66"/>
      <c r="QZF54" s="66"/>
      <c r="QZG54" s="66"/>
      <c r="QZH54" s="66"/>
      <c r="QZI54" s="66"/>
      <c r="QZJ54" s="66"/>
      <c r="QZK54" s="66"/>
      <c r="QZL54" s="66"/>
      <c r="QZM54" s="66"/>
      <c r="QZN54" s="66"/>
      <c r="QZO54" s="66"/>
      <c r="QZP54" s="66"/>
      <c r="QZQ54" s="66"/>
      <c r="QZR54" s="66"/>
      <c r="QZS54" s="66"/>
      <c r="QZT54" s="66"/>
      <c r="QZU54" s="66"/>
      <c r="QZV54" s="66"/>
      <c r="QZW54" s="66"/>
      <c r="QZX54" s="66"/>
      <c r="QZY54" s="66"/>
      <c r="QZZ54" s="66"/>
      <c r="RAA54" s="66"/>
      <c r="RAB54" s="66"/>
      <c r="RAC54" s="66"/>
      <c r="RAD54" s="66"/>
      <c r="RAE54" s="66"/>
      <c r="RAF54" s="66"/>
      <c r="RAG54" s="66"/>
      <c r="RAH54" s="66"/>
      <c r="RAI54" s="66"/>
      <c r="RAJ54" s="66"/>
      <c r="RAK54" s="66"/>
      <c r="RAL54" s="66"/>
      <c r="RAM54" s="66"/>
      <c r="RAN54" s="66"/>
      <c r="RAO54" s="66"/>
      <c r="RAP54" s="66"/>
      <c r="RAQ54" s="66"/>
      <c r="RAR54" s="66"/>
      <c r="RAS54" s="66"/>
      <c r="RAT54" s="66"/>
      <c r="RAU54" s="66"/>
      <c r="RAV54" s="66"/>
      <c r="RAW54" s="66"/>
      <c r="RAX54" s="66"/>
      <c r="RAY54" s="66"/>
      <c r="RAZ54" s="66"/>
      <c r="RBA54" s="66"/>
      <c r="RBB54" s="66"/>
      <c r="RBC54" s="66"/>
      <c r="RBD54" s="66"/>
      <c r="RBE54" s="66"/>
      <c r="RBF54" s="66"/>
      <c r="RBG54" s="66"/>
      <c r="RBH54" s="66"/>
      <c r="RBI54" s="66"/>
      <c r="RBJ54" s="66"/>
      <c r="RBK54" s="66"/>
      <c r="RBL54" s="66"/>
      <c r="RBM54" s="66"/>
      <c r="RBN54" s="66"/>
      <c r="RBO54" s="66"/>
      <c r="RBP54" s="66"/>
      <c r="RBQ54" s="66"/>
      <c r="RBR54" s="66"/>
      <c r="RBS54" s="66"/>
      <c r="RBT54" s="66"/>
      <c r="RBU54" s="66"/>
      <c r="RBV54" s="66"/>
      <c r="RBW54" s="66"/>
      <c r="RBX54" s="66"/>
      <c r="RBY54" s="66"/>
      <c r="RBZ54" s="66"/>
      <c r="RCA54" s="66"/>
      <c r="RCB54" s="66"/>
      <c r="RCC54" s="66"/>
      <c r="RCD54" s="66"/>
      <c r="RCE54" s="66"/>
      <c r="RCF54" s="66"/>
      <c r="RCG54" s="66"/>
      <c r="RCH54" s="66"/>
      <c r="RCI54" s="66"/>
      <c r="RCJ54" s="66"/>
      <c r="RCK54" s="66"/>
      <c r="RCL54" s="66"/>
      <c r="RCM54" s="66"/>
      <c r="RCN54" s="66"/>
      <c r="RCO54" s="66"/>
      <c r="RCP54" s="66"/>
      <c r="RCQ54" s="66"/>
      <c r="RCR54" s="66"/>
      <c r="RCS54" s="66"/>
      <c r="RCT54" s="66"/>
      <c r="RCU54" s="66"/>
      <c r="RCV54" s="66"/>
      <c r="RCW54" s="66"/>
      <c r="RCX54" s="66"/>
      <c r="RCY54" s="66"/>
      <c r="RCZ54" s="66"/>
      <c r="RDA54" s="66"/>
      <c r="RDB54" s="66"/>
      <c r="RDC54" s="66"/>
      <c r="RDD54" s="66"/>
      <c r="RDE54" s="66"/>
      <c r="RDF54" s="66"/>
      <c r="RDG54" s="66"/>
      <c r="RDH54" s="66"/>
      <c r="RDI54" s="66"/>
      <c r="RDJ54" s="66"/>
      <c r="RDK54" s="66"/>
      <c r="RDL54" s="66"/>
      <c r="RDM54" s="66"/>
      <c r="RDN54" s="66"/>
      <c r="RDO54" s="66"/>
      <c r="RDP54" s="66"/>
      <c r="RDQ54" s="66"/>
      <c r="RDR54" s="66"/>
      <c r="RDS54" s="66"/>
      <c r="RDT54" s="66"/>
      <c r="RDU54" s="66"/>
      <c r="RDV54" s="66"/>
      <c r="RDW54" s="66"/>
      <c r="RDX54" s="66"/>
      <c r="RDY54" s="66"/>
      <c r="RDZ54" s="66"/>
      <c r="REA54" s="66"/>
      <c r="REB54" s="66"/>
      <c r="REC54" s="66"/>
      <c r="RED54" s="66"/>
      <c r="REE54" s="66"/>
      <c r="REF54" s="66"/>
      <c r="REG54" s="66"/>
      <c r="REH54" s="66"/>
      <c r="REI54" s="66"/>
      <c r="REJ54" s="66"/>
      <c r="REK54" s="66"/>
      <c r="REL54" s="66"/>
      <c r="REM54" s="66"/>
      <c r="REN54" s="66"/>
      <c r="REO54" s="66"/>
      <c r="REP54" s="66"/>
      <c r="REQ54" s="66"/>
      <c r="RER54" s="66"/>
      <c r="RES54" s="66"/>
      <c r="RET54" s="66"/>
      <c r="REU54" s="66"/>
      <c r="REV54" s="66"/>
      <c r="REW54" s="66"/>
      <c r="REX54" s="66"/>
      <c r="REY54" s="66"/>
      <c r="REZ54" s="66"/>
      <c r="RFA54" s="66"/>
      <c r="RFB54" s="66"/>
      <c r="RFC54" s="66"/>
      <c r="RFD54" s="66"/>
      <c r="RFE54" s="66"/>
      <c r="RFF54" s="66"/>
      <c r="RFG54" s="66"/>
      <c r="RFH54" s="66"/>
      <c r="RFI54" s="66"/>
      <c r="RFJ54" s="66"/>
      <c r="RFK54" s="66"/>
      <c r="RFL54" s="66"/>
      <c r="RFM54" s="66"/>
      <c r="RFN54" s="66"/>
      <c r="RFO54" s="66"/>
      <c r="RFP54" s="66"/>
      <c r="RFQ54" s="66"/>
      <c r="RFR54" s="66"/>
      <c r="RFS54" s="66"/>
      <c r="RFT54" s="66"/>
      <c r="RFU54" s="66"/>
      <c r="RFV54" s="66"/>
      <c r="RFW54" s="66"/>
      <c r="RFX54" s="66"/>
      <c r="RFY54" s="66"/>
      <c r="RFZ54" s="66"/>
      <c r="RGA54" s="66"/>
      <c r="RGB54" s="66"/>
      <c r="RGC54" s="66"/>
      <c r="RGD54" s="66"/>
      <c r="RGE54" s="66"/>
      <c r="RGF54" s="66"/>
      <c r="RGG54" s="66"/>
      <c r="RGH54" s="66"/>
      <c r="RGI54" s="66"/>
      <c r="RGJ54" s="66"/>
      <c r="RGK54" s="66"/>
      <c r="RGL54" s="66"/>
      <c r="RGM54" s="66"/>
      <c r="RGN54" s="66"/>
      <c r="RGO54" s="66"/>
      <c r="RGP54" s="66"/>
      <c r="RGQ54" s="66"/>
      <c r="RGR54" s="66"/>
      <c r="RGS54" s="66"/>
      <c r="RGT54" s="66"/>
      <c r="RGU54" s="66"/>
      <c r="RGV54" s="66"/>
      <c r="RGW54" s="66"/>
      <c r="RGX54" s="66"/>
      <c r="RGY54" s="66"/>
      <c r="RGZ54" s="66"/>
      <c r="RHA54" s="66"/>
      <c r="RHB54" s="66"/>
      <c r="RHC54" s="66"/>
      <c r="RHD54" s="66"/>
      <c r="RHE54" s="66"/>
      <c r="RHF54" s="66"/>
      <c r="RHG54" s="66"/>
      <c r="RHH54" s="66"/>
      <c r="RHI54" s="66"/>
      <c r="RHJ54" s="66"/>
      <c r="RHK54" s="66"/>
      <c r="RHL54" s="66"/>
      <c r="RHM54" s="66"/>
      <c r="RHN54" s="66"/>
      <c r="RHO54" s="66"/>
      <c r="RHP54" s="66"/>
      <c r="RHQ54" s="66"/>
      <c r="RHR54" s="66"/>
      <c r="RHS54" s="66"/>
      <c r="RHT54" s="66"/>
      <c r="RHU54" s="66"/>
      <c r="RHV54" s="66"/>
      <c r="RHW54" s="66"/>
      <c r="RHX54" s="66"/>
      <c r="RHY54" s="66"/>
      <c r="RHZ54" s="66"/>
      <c r="RIA54" s="66"/>
      <c r="RIB54" s="66"/>
      <c r="RIC54" s="66"/>
      <c r="RID54" s="66"/>
      <c r="RIE54" s="66"/>
      <c r="RIF54" s="66"/>
      <c r="RIG54" s="66"/>
      <c r="RIH54" s="66"/>
      <c r="RII54" s="66"/>
      <c r="RIJ54" s="66"/>
      <c r="RIK54" s="66"/>
      <c r="RIL54" s="66"/>
      <c r="RIM54" s="66"/>
      <c r="RIN54" s="66"/>
      <c r="RIO54" s="66"/>
      <c r="RIP54" s="66"/>
      <c r="RIQ54" s="66"/>
      <c r="RIR54" s="66"/>
      <c r="RIS54" s="66"/>
      <c r="RIT54" s="66"/>
      <c r="RIU54" s="66"/>
      <c r="RIV54" s="66"/>
      <c r="RIW54" s="66"/>
      <c r="RIX54" s="66"/>
      <c r="RIY54" s="66"/>
      <c r="RIZ54" s="66"/>
      <c r="RJA54" s="66"/>
      <c r="RJB54" s="66"/>
      <c r="RJC54" s="66"/>
      <c r="RJD54" s="66"/>
      <c r="RJE54" s="66"/>
      <c r="RJF54" s="66"/>
      <c r="RJG54" s="66"/>
      <c r="RJH54" s="66"/>
      <c r="RJI54" s="66"/>
      <c r="RJJ54" s="66"/>
      <c r="RJK54" s="66"/>
      <c r="RJL54" s="66"/>
      <c r="RJM54" s="66"/>
      <c r="RJN54" s="66"/>
      <c r="RJO54" s="66"/>
      <c r="RJP54" s="66"/>
      <c r="RJQ54" s="66"/>
      <c r="RJR54" s="66"/>
      <c r="RJS54" s="66"/>
      <c r="RJT54" s="66"/>
      <c r="RJU54" s="66"/>
      <c r="RJV54" s="66"/>
      <c r="RJW54" s="66"/>
      <c r="RJX54" s="66"/>
      <c r="RJY54" s="66"/>
      <c r="RJZ54" s="66"/>
      <c r="RKA54" s="66"/>
      <c r="RKB54" s="66"/>
      <c r="RKC54" s="66"/>
      <c r="RKD54" s="66"/>
      <c r="RKE54" s="66"/>
      <c r="RKF54" s="66"/>
      <c r="RKG54" s="66"/>
      <c r="RKH54" s="66"/>
      <c r="RKI54" s="66"/>
      <c r="RKJ54" s="66"/>
      <c r="RKK54" s="66"/>
      <c r="RKL54" s="66"/>
      <c r="RKM54" s="66"/>
      <c r="RKN54" s="66"/>
      <c r="RKO54" s="66"/>
      <c r="RKP54" s="66"/>
      <c r="RKQ54" s="66"/>
      <c r="RKR54" s="66"/>
      <c r="RKS54" s="66"/>
      <c r="RKT54" s="66"/>
      <c r="RKU54" s="66"/>
      <c r="RKV54" s="66"/>
      <c r="RKW54" s="66"/>
      <c r="RKX54" s="66"/>
      <c r="RKY54" s="66"/>
      <c r="RKZ54" s="66"/>
      <c r="RLA54" s="66"/>
      <c r="RLB54" s="66"/>
      <c r="RLC54" s="66"/>
      <c r="RLD54" s="66"/>
      <c r="RLE54" s="66"/>
      <c r="RLF54" s="66"/>
      <c r="RLG54" s="66"/>
      <c r="RLH54" s="66"/>
      <c r="RLI54" s="66"/>
      <c r="RLJ54" s="66"/>
      <c r="RLK54" s="66"/>
      <c r="RLL54" s="66"/>
      <c r="RLM54" s="66"/>
      <c r="RLN54" s="66"/>
      <c r="RLO54" s="66"/>
      <c r="RLP54" s="66"/>
      <c r="RLQ54" s="66"/>
      <c r="RLR54" s="66"/>
      <c r="RLS54" s="66"/>
      <c r="RLT54" s="66"/>
      <c r="RLU54" s="66"/>
      <c r="RLV54" s="66"/>
      <c r="RLW54" s="66"/>
      <c r="RLX54" s="66"/>
      <c r="RLY54" s="66"/>
      <c r="RLZ54" s="66"/>
      <c r="RMA54" s="66"/>
      <c r="RMB54" s="66"/>
      <c r="RMC54" s="66"/>
      <c r="RMD54" s="66"/>
      <c r="RME54" s="66"/>
      <c r="RMF54" s="66"/>
      <c r="RMG54" s="66"/>
      <c r="RMH54" s="66"/>
      <c r="RMI54" s="66"/>
      <c r="RMJ54" s="66"/>
      <c r="RMK54" s="66"/>
      <c r="RML54" s="66"/>
      <c r="RMM54" s="66"/>
      <c r="RMN54" s="66"/>
      <c r="RMO54" s="66"/>
      <c r="RMP54" s="66"/>
      <c r="RMQ54" s="66"/>
      <c r="RMR54" s="66"/>
      <c r="RMS54" s="66"/>
      <c r="RMT54" s="66"/>
      <c r="RMU54" s="66"/>
      <c r="RMV54" s="66"/>
      <c r="RMW54" s="66"/>
      <c r="RMX54" s="66"/>
      <c r="RMY54" s="66"/>
      <c r="RMZ54" s="66"/>
      <c r="RNA54" s="66"/>
      <c r="RNB54" s="66"/>
      <c r="RNC54" s="66"/>
      <c r="RND54" s="66"/>
      <c r="RNE54" s="66"/>
      <c r="RNF54" s="66"/>
      <c r="RNG54" s="66"/>
      <c r="RNH54" s="66"/>
      <c r="RNI54" s="66"/>
      <c r="RNJ54" s="66"/>
      <c r="RNK54" s="66"/>
      <c r="RNL54" s="66"/>
      <c r="RNM54" s="66"/>
      <c r="RNN54" s="66"/>
      <c r="RNO54" s="66"/>
      <c r="RNP54" s="66"/>
      <c r="RNQ54" s="66"/>
      <c r="RNR54" s="66"/>
      <c r="RNS54" s="66"/>
      <c r="RNT54" s="66"/>
      <c r="RNU54" s="66"/>
      <c r="RNV54" s="66"/>
      <c r="RNW54" s="66"/>
      <c r="RNX54" s="66"/>
      <c r="RNY54" s="66"/>
      <c r="RNZ54" s="66"/>
      <c r="ROA54" s="66"/>
      <c r="ROB54" s="66"/>
      <c r="ROC54" s="66"/>
      <c r="ROD54" s="66"/>
      <c r="ROE54" s="66"/>
      <c r="ROF54" s="66"/>
      <c r="ROG54" s="66"/>
      <c r="ROH54" s="66"/>
      <c r="ROI54" s="66"/>
      <c r="ROJ54" s="66"/>
      <c r="ROK54" s="66"/>
      <c r="ROL54" s="66"/>
      <c r="ROM54" s="66"/>
      <c r="RON54" s="66"/>
      <c r="ROO54" s="66"/>
      <c r="ROP54" s="66"/>
      <c r="ROQ54" s="66"/>
      <c r="ROR54" s="66"/>
      <c r="ROS54" s="66"/>
      <c r="ROT54" s="66"/>
      <c r="ROU54" s="66"/>
      <c r="ROV54" s="66"/>
      <c r="ROW54" s="66"/>
      <c r="ROX54" s="66"/>
      <c r="ROY54" s="66"/>
      <c r="ROZ54" s="66"/>
      <c r="RPA54" s="66"/>
      <c r="RPB54" s="66"/>
      <c r="RPC54" s="66"/>
      <c r="RPD54" s="66"/>
      <c r="RPE54" s="66"/>
      <c r="RPF54" s="66"/>
      <c r="RPG54" s="66"/>
      <c r="RPH54" s="66"/>
      <c r="RPI54" s="66"/>
      <c r="RPJ54" s="66"/>
      <c r="RPK54" s="66"/>
      <c r="RPL54" s="66"/>
      <c r="RPM54" s="66"/>
      <c r="RPN54" s="66"/>
      <c r="RPO54" s="66"/>
      <c r="RPP54" s="66"/>
      <c r="RPQ54" s="66"/>
      <c r="RPR54" s="66"/>
      <c r="RPS54" s="66"/>
      <c r="RPT54" s="66"/>
      <c r="RPU54" s="66"/>
      <c r="RPV54" s="66"/>
      <c r="RPW54" s="66"/>
      <c r="RPX54" s="66"/>
      <c r="RPY54" s="66"/>
      <c r="RPZ54" s="66"/>
      <c r="RQA54" s="66"/>
      <c r="RQB54" s="66"/>
      <c r="RQC54" s="66"/>
      <c r="RQD54" s="66"/>
      <c r="RQE54" s="66"/>
      <c r="RQF54" s="66"/>
      <c r="RQG54" s="66"/>
      <c r="RQH54" s="66"/>
      <c r="RQI54" s="66"/>
      <c r="RQJ54" s="66"/>
      <c r="RQK54" s="66"/>
      <c r="RQL54" s="66"/>
      <c r="RQM54" s="66"/>
      <c r="RQN54" s="66"/>
      <c r="RQO54" s="66"/>
      <c r="RQP54" s="66"/>
      <c r="RQQ54" s="66"/>
      <c r="RQR54" s="66"/>
      <c r="RQS54" s="66"/>
      <c r="RQT54" s="66"/>
      <c r="RQU54" s="66"/>
      <c r="RQV54" s="66"/>
      <c r="RQW54" s="66"/>
      <c r="RQX54" s="66"/>
      <c r="RQY54" s="66"/>
      <c r="RQZ54" s="66"/>
      <c r="RRA54" s="66"/>
      <c r="RRB54" s="66"/>
      <c r="RRC54" s="66"/>
      <c r="RRD54" s="66"/>
      <c r="RRE54" s="66"/>
      <c r="RRF54" s="66"/>
      <c r="RRG54" s="66"/>
      <c r="RRH54" s="66"/>
      <c r="RRI54" s="66"/>
      <c r="RRJ54" s="66"/>
      <c r="RRK54" s="66"/>
      <c r="RRL54" s="66"/>
      <c r="RRM54" s="66"/>
      <c r="RRN54" s="66"/>
      <c r="RRO54" s="66"/>
      <c r="RRP54" s="66"/>
      <c r="RRQ54" s="66"/>
      <c r="RRR54" s="66"/>
      <c r="RRS54" s="66"/>
      <c r="RRT54" s="66"/>
      <c r="RRU54" s="66"/>
      <c r="RRV54" s="66"/>
      <c r="RRW54" s="66"/>
      <c r="RRX54" s="66"/>
      <c r="RRY54" s="66"/>
      <c r="RRZ54" s="66"/>
      <c r="RSA54" s="66"/>
      <c r="RSB54" s="66"/>
      <c r="RSC54" s="66"/>
      <c r="RSD54" s="66"/>
      <c r="RSE54" s="66"/>
      <c r="RSF54" s="66"/>
      <c r="RSG54" s="66"/>
      <c r="RSH54" s="66"/>
      <c r="RSI54" s="66"/>
      <c r="RSJ54" s="66"/>
      <c r="RSK54" s="66"/>
      <c r="RSL54" s="66"/>
      <c r="RSM54" s="66"/>
      <c r="RSN54" s="66"/>
      <c r="RSO54" s="66"/>
      <c r="RSP54" s="66"/>
      <c r="RSQ54" s="66"/>
      <c r="RSR54" s="66"/>
      <c r="RSS54" s="66"/>
      <c r="RST54" s="66"/>
      <c r="RSU54" s="66"/>
      <c r="RSV54" s="66"/>
      <c r="RSW54" s="66"/>
      <c r="RSX54" s="66"/>
      <c r="RSY54" s="66"/>
      <c r="RSZ54" s="66"/>
      <c r="RTA54" s="66"/>
      <c r="RTB54" s="66"/>
      <c r="RTC54" s="66"/>
      <c r="RTD54" s="66"/>
      <c r="RTE54" s="66"/>
      <c r="RTF54" s="66"/>
      <c r="RTG54" s="66"/>
      <c r="RTH54" s="66"/>
      <c r="RTI54" s="66"/>
      <c r="RTJ54" s="66"/>
      <c r="RTK54" s="66"/>
      <c r="RTL54" s="66"/>
      <c r="RTM54" s="66"/>
      <c r="RTN54" s="66"/>
      <c r="RTO54" s="66"/>
      <c r="RTP54" s="66"/>
      <c r="RTQ54" s="66"/>
      <c r="RTR54" s="66"/>
      <c r="RTS54" s="66"/>
      <c r="RTT54" s="66"/>
      <c r="RTU54" s="66"/>
      <c r="RTV54" s="66"/>
      <c r="RTW54" s="66"/>
      <c r="RTX54" s="66"/>
      <c r="RTY54" s="66"/>
      <c r="RTZ54" s="66"/>
      <c r="RUA54" s="66"/>
      <c r="RUB54" s="66"/>
      <c r="RUC54" s="66"/>
      <c r="RUD54" s="66"/>
      <c r="RUE54" s="66"/>
      <c r="RUF54" s="66"/>
      <c r="RUG54" s="66"/>
      <c r="RUH54" s="66"/>
      <c r="RUI54" s="66"/>
      <c r="RUJ54" s="66"/>
      <c r="RUK54" s="66"/>
      <c r="RUL54" s="66"/>
      <c r="RUM54" s="66"/>
      <c r="RUN54" s="66"/>
      <c r="RUO54" s="66"/>
      <c r="RUP54" s="66"/>
      <c r="RUQ54" s="66"/>
      <c r="RUR54" s="66"/>
      <c r="RUS54" s="66"/>
      <c r="RUT54" s="66"/>
      <c r="RUU54" s="66"/>
      <c r="RUV54" s="66"/>
      <c r="RUW54" s="66"/>
      <c r="RUX54" s="66"/>
      <c r="RUY54" s="66"/>
      <c r="RUZ54" s="66"/>
      <c r="RVA54" s="66"/>
      <c r="RVB54" s="66"/>
      <c r="RVC54" s="66"/>
      <c r="RVD54" s="66"/>
      <c r="RVE54" s="66"/>
      <c r="RVF54" s="66"/>
      <c r="RVG54" s="66"/>
      <c r="RVH54" s="66"/>
      <c r="RVI54" s="66"/>
      <c r="RVJ54" s="66"/>
      <c r="RVK54" s="66"/>
      <c r="RVL54" s="66"/>
      <c r="RVM54" s="66"/>
      <c r="RVN54" s="66"/>
      <c r="RVO54" s="66"/>
      <c r="RVP54" s="66"/>
      <c r="RVQ54" s="66"/>
      <c r="RVR54" s="66"/>
      <c r="RVS54" s="66"/>
      <c r="RVT54" s="66"/>
      <c r="RVU54" s="66"/>
      <c r="RVV54" s="66"/>
      <c r="RVW54" s="66"/>
      <c r="RVX54" s="66"/>
      <c r="RVY54" s="66"/>
      <c r="RVZ54" s="66"/>
      <c r="RWA54" s="66"/>
      <c r="RWB54" s="66"/>
      <c r="RWC54" s="66"/>
      <c r="RWD54" s="66"/>
      <c r="RWE54" s="66"/>
      <c r="RWF54" s="66"/>
      <c r="RWG54" s="66"/>
      <c r="RWH54" s="66"/>
      <c r="RWI54" s="66"/>
      <c r="RWJ54" s="66"/>
      <c r="RWK54" s="66"/>
      <c r="RWL54" s="66"/>
      <c r="RWM54" s="66"/>
      <c r="RWN54" s="66"/>
      <c r="RWO54" s="66"/>
      <c r="RWP54" s="66"/>
      <c r="RWQ54" s="66"/>
      <c r="RWR54" s="66"/>
      <c r="RWS54" s="66"/>
      <c r="RWT54" s="66"/>
      <c r="RWU54" s="66"/>
      <c r="RWV54" s="66"/>
      <c r="RWW54" s="66"/>
      <c r="RWX54" s="66"/>
      <c r="RWY54" s="66"/>
      <c r="RWZ54" s="66"/>
      <c r="RXA54" s="66"/>
      <c r="RXB54" s="66"/>
      <c r="RXC54" s="66"/>
      <c r="RXD54" s="66"/>
      <c r="RXE54" s="66"/>
      <c r="RXF54" s="66"/>
      <c r="RXG54" s="66"/>
      <c r="RXH54" s="66"/>
      <c r="RXI54" s="66"/>
      <c r="RXJ54" s="66"/>
      <c r="RXK54" s="66"/>
      <c r="RXL54" s="66"/>
      <c r="RXM54" s="66"/>
      <c r="RXN54" s="66"/>
      <c r="RXO54" s="66"/>
      <c r="RXP54" s="66"/>
      <c r="RXQ54" s="66"/>
      <c r="RXR54" s="66"/>
      <c r="RXS54" s="66"/>
      <c r="RXT54" s="66"/>
      <c r="RXU54" s="66"/>
      <c r="RXV54" s="66"/>
      <c r="RXW54" s="66"/>
      <c r="RXX54" s="66"/>
      <c r="RXY54" s="66"/>
      <c r="RXZ54" s="66"/>
      <c r="RYA54" s="66"/>
      <c r="RYB54" s="66"/>
      <c r="RYC54" s="66"/>
      <c r="RYD54" s="66"/>
      <c r="RYE54" s="66"/>
      <c r="RYF54" s="66"/>
      <c r="RYG54" s="66"/>
      <c r="RYH54" s="66"/>
      <c r="RYI54" s="66"/>
      <c r="RYJ54" s="66"/>
      <c r="RYK54" s="66"/>
      <c r="RYL54" s="66"/>
      <c r="RYM54" s="66"/>
      <c r="RYN54" s="66"/>
      <c r="RYO54" s="66"/>
      <c r="RYP54" s="66"/>
      <c r="RYQ54" s="66"/>
      <c r="RYR54" s="66"/>
      <c r="RYS54" s="66"/>
      <c r="RYT54" s="66"/>
      <c r="RYU54" s="66"/>
      <c r="RYV54" s="66"/>
      <c r="RYW54" s="66"/>
      <c r="RYX54" s="66"/>
      <c r="RYY54" s="66"/>
      <c r="RYZ54" s="66"/>
      <c r="RZA54" s="66"/>
      <c r="RZB54" s="66"/>
      <c r="RZC54" s="66"/>
      <c r="RZD54" s="66"/>
      <c r="RZE54" s="66"/>
      <c r="RZF54" s="66"/>
      <c r="RZG54" s="66"/>
      <c r="RZH54" s="66"/>
      <c r="RZI54" s="66"/>
      <c r="RZJ54" s="66"/>
      <c r="RZK54" s="66"/>
      <c r="RZL54" s="66"/>
      <c r="RZM54" s="66"/>
      <c r="RZN54" s="66"/>
      <c r="RZO54" s="66"/>
      <c r="RZP54" s="66"/>
      <c r="RZQ54" s="66"/>
      <c r="RZR54" s="66"/>
      <c r="RZS54" s="66"/>
      <c r="RZT54" s="66"/>
      <c r="RZU54" s="66"/>
      <c r="RZV54" s="66"/>
      <c r="RZW54" s="66"/>
      <c r="RZX54" s="66"/>
      <c r="RZY54" s="66"/>
      <c r="RZZ54" s="66"/>
      <c r="SAA54" s="66"/>
      <c r="SAB54" s="66"/>
      <c r="SAC54" s="66"/>
      <c r="SAD54" s="66"/>
      <c r="SAE54" s="66"/>
      <c r="SAF54" s="66"/>
      <c r="SAG54" s="66"/>
      <c r="SAH54" s="66"/>
      <c r="SAI54" s="66"/>
      <c r="SAJ54" s="66"/>
      <c r="SAK54" s="66"/>
      <c r="SAL54" s="66"/>
      <c r="SAM54" s="66"/>
      <c r="SAN54" s="66"/>
      <c r="SAO54" s="66"/>
      <c r="SAP54" s="66"/>
      <c r="SAQ54" s="66"/>
      <c r="SAR54" s="66"/>
      <c r="SAS54" s="66"/>
      <c r="SAT54" s="66"/>
      <c r="SAU54" s="66"/>
      <c r="SAV54" s="66"/>
      <c r="SAW54" s="66"/>
      <c r="SAX54" s="66"/>
      <c r="SAY54" s="66"/>
      <c r="SAZ54" s="66"/>
      <c r="SBA54" s="66"/>
      <c r="SBB54" s="66"/>
      <c r="SBC54" s="66"/>
      <c r="SBD54" s="66"/>
      <c r="SBE54" s="66"/>
      <c r="SBF54" s="66"/>
      <c r="SBG54" s="66"/>
      <c r="SBH54" s="66"/>
      <c r="SBI54" s="66"/>
      <c r="SBJ54" s="66"/>
      <c r="SBK54" s="66"/>
      <c r="SBL54" s="66"/>
      <c r="SBM54" s="66"/>
      <c r="SBN54" s="66"/>
      <c r="SBO54" s="66"/>
      <c r="SBP54" s="66"/>
      <c r="SBQ54" s="66"/>
      <c r="SBR54" s="66"/>
      <c r="SBS54" s="66"/>
      <c r="SBT54" s="66"/>
      <c r="SBU54" s="66"/>
      <c r="SBV54" s="66"/>
      <c r="SBW54" s="66"/>
      <c r="SBX54" s="66"/>
      <c r="SBY54" s="66"/>
      <c r="SBZ54" s="66"/>
      <c r="SCA54" s="66"/>
      <c r="SCB54" s="66"/>
      <c r="SCC54" s="66"/>
      <c r="SCD54" s="66"/>
      <c r="SCE54" s="66"/>
      <c r="SCF54" s="66"/>
      <c r="SCG54" s="66"/>
      <c r="SCH54" s="66"/>
      <c r="SCI54" s="66"/>
      <c r="SCJ54" s="66"/>
      <c r="SCK54" s="66"/>
      <c r="SCL54" s="66"/>
      <c r="SCM54" s="66"/>
      <c r="SCN54" s="66"/>
      <c r="SCO54" s="66"/>
      <c r="SCP54" s="66"/>
      <c r="SCQ54" s="66"/>
      <c r="SCR54" s="66"/>
      <c r="SCS54" s="66"/>
      <c r="SCT54" s="66"/>
      <c r="SCU54" s="66"/>
      <c r="SCV54" s="66"/>
      <c r="SCW54" s="66"/>
      <c r="SCX54" s="66"/>
      <c r="SCY54" s="66"/>
      <c r="SCZ54" s="66"/>
      <c r="SDA54" s="66"/>
      <c r="SDB54" s="66"/>
      <c r="SDC54" s="66"/>
      <c r="SDD54" s="66"/>
      <c r="SDE54" s="66"/>
      <c r="SDF54" s="66"/>
      <c r="SDG54" s="66"/>
      <c r="SDH54" s="66"/>
      <c r="SDI54" s="66"/>
      <c r="SDJ54" s="66"/>
      <c r="SDK54" s="66"/>
      <c r="SDL54" s="66"/>
      <c r="SDM54" s="66"/>
      <c r="SDN54" s="66"/>
      <c r="SDO54" s="66"/>
      <c r="SDP54" s="66"/>
      <c r="SDQ54" s="66"/>
      <c r="SDR54" s="66"/>
      <c r="SDS54" s="66"/>
      <c r="SDT54" s="66"/>
      <c r="SDU54" s="66"/>
      <c r="SDV54" s="66"/>
      <c r="SDW54" s="66"/>
      <c r="SDX54" s="66"/>
      <c r="SDY54" s="66"/>
      <c r="SDZ54" s="66"/>
      <c r="SEA54" s="66"/>
      <c r="SEB54" s="66"/>
      <c r="SEC54" s="66"/>
      <c r="SED54" s="66"/>
      <c r="SEE54" s="66"/>
      <c r="SEF54" s="66"/>
      <c r="SEG54" s="66"/>
      <c r="SEH54" s="66"/>
      <c r="SEI54" s="66"/>
      <c r="SEJ54" s="66"/>
      <c r="SEK54" s="66"/>
      <c r="SEL54" s="66"/>
      <c r="SEM54" s="66"/>
      <c r="SEN54" s="66"/>
      <c r="SEO54" s="66"/>
      <c r="SEP54" s="66"/>
      <c r="SEQ54" s="66"/>
      <c r="SER54" s="66"/>
      <c r="SES54" s="66"/>
      <c r="SET54" s="66"/>
      <c r="SEU54" s="66"/>
      <c r="SEV54" s="66"/>
      <c r="SEW54" s="66"/>
      <c r="SEX54" s="66"/>
      <c r="SEY54" s="66"/>
      <c r="SEZ54" s="66"/>
      <c r="SFA54" s="66"/>
      <c r="SFB54" s="66"/>
      <c r="SFC54" s="66"/>
      <c r="SFD54" s="66"/>
      <c r="SFE54" s="66"/>
      <c r="SFF54" s="66"/>
      <c r="SFG54" s="66"/>
      <c r="SFH54" s="66"/>
      <c r="SFI54" s="66"/>
      <c r="SFJ54" s="66"/>
      <c r="SFK54" s="66"/>
      <c r="SFL54" s="66"/>
      <c r="SFM54" s="66"/>
      <c r="SFN54" s="66"/>
      <c r="SFO54" s="66"/>
      <c r="SFP54" s="66"/>
      <c r="SFQ54" s="66"/>
      <c r="SFR54" s="66"/>
      <c r="SFS54" s="66"/>
      <c r="SFT54" s="66"/>
      <c r="SFU54" s="66"/>
      <c r="SFV54" s="66"/>
      <c r="SFW54" s="66"/>
      <c r="SFX54" s="66"/>
      <c r="SFY54" s="66"/>
      <c r="SFZ54" s="66"/>
      <c r="SGA54" s="66"/>
      <c r="SGB54" s="66"/>
      <c r="SGC54" s="66"/>
      <c r="SGD54" s="66"/>
      <c r="SGE54" s="66"/>
      <c r="SGF54" s="66"/>
      <c r="SGG54" s="66"/>
      <c r="SGH54" s="66"/>
      <c r="SGI54" s="66"/>
      <c r="SGJ54" s="66"/>
      <c r="SGK54" s="66"/>
      <c r="SGL54" s="66"/>
      <c r="SGM54" s="66"/>
      <c r="SGN54" s="66"/>
      <c r="SGO54" s="66"/>
      <c r="SGP54" s="66"/>
      <c r="SGQ54" s="66"/>
      <c r="SGR54" s="66"/>
      <c r="SGS54" s="66"/>
      <c r="SGT54" s="66"/>
      <c r="SGU54" s="66"/>
      <c r="SGV54" s="66"/>
      <c r="SGW54" s="66"/>
      <c r="SGX54" s="66"/>
      <c r="SGY54" s="66"/>
      <c r="SGZ54" s="66"/>
      <c r="SHA54" s="66"/>
      <c r="SHB54" s="66"/>
      <c r="SHC54" s="66"/>
      <c r="SHD54" s="66"/>
      <c r="SHE54" s="66"/>
      <c r="SHF54" s="66"/>
      <c r="SHG54" s="66"/>
      <c r="SHH54" s="66"/>
      <c r="SHI54" s="66"/>
      <c r="SHJ54" s="66"/>
      <c r="SHK54" s="66"/>
      <c r="SHL54" s="66"/>
      <c r="SHM54" s="66"/>
      <c r="SHN54" s="66"/>
      <c r="SHO54" s="66"/>
      <c r="SHP54" s="66"/>
      <c r="SHQ54" s="66"/>
      <c r="SHR54" s="66"/>
      <c r="SHS54" s="66"/>
      <c r="SHT54" s="66"/>
      <c r="SHU54" s="66"/>
      <c r="SHV54" s="66"/>
      <c r="SHW54" s="66"/>
      <c r="SHX54" s="66"/>
      <c r="SHY54" s="66"/>
      <c r="SHZ54" s="66"/>
      <c r="SIA54" s="66"/>
      <c r="SIB54" s="66"/>
      <c r="SIC54" s="66"/>
      <c r="SID54" s="66"/>
      <c r="SIE54" s="66"/>
      <c r="SIF54" s="66"/>
      <c r="SIG54" s="66"/>
      <c r="SIH54" s="66"/>
      <c r="SII54" s="66"/>
      <c r="SIJ54" s="66"/>
      <c r="SIK54" s="66"/>
      <c r="SIL54" s="66"/>
      <c r="SIM54" s="66"/>
      <c r="SIN54" s="66"/>
      <c r="SIO54" s="66"/>
      <c r="SIP54" s="66"/>
      <c r="SIQ54" s="66"/>
      <c r="SIR54" s="66"/>
      <c r="SIS54" s="66"/>
      <c r="SIT54" s="66"/>
      <c r="SIU54" s="66"/>
      <c r="SIV54" s="66"/>
      <c r="SIW54" s="66"/>
      <c r="SIX54" s="66"/>
      <c r="SIY54" s="66"/>
      <c r="SIZ54" s="66"/>
      <c r="SJA54" s="66"/>
      <c r="SJB54" s="66"/>
      <c r="SJC54" s="66"/>
      <c r="SJD54" s="66"/>
      <c r="SJE54" s="66"/>
      <c r="SJF54" s="66"/>
      <c r="SJG54" s="66"/>
      <c r="SJH54" s="66"/>
      <c r="SJI54" s="66"/>
      <c r="SJJ54" s="66"/>
      <c r="SJK54" s="66"/>
      <c r="SJL54" s="66"/>
      <c r="SJM54" s="66"/>
      <c r="SJN54" s="66"/>
      <c r="SJO54" s="66"/>
      <c r="SJP54" s="66"/>
      <c r="SJQ54" s="66"/>
      <c r="SJR54" s="66"/>
      <c r="SJS54" s="66"/>
      <c r="SJT54" s="66"/>
      <c r="SJU54" s="66"/>
      <c r="SJV54" s="66"/>
      <c r="SJW54" s="66"/>
      <c r="SJX54" s="66"/>
      <c r="SJY54" s="66"/>
      <c r="SJZ54" s="66"/>
      <c r="SKA54" s="66"/>
      <c r="SKB54" s="66"/>
      <c r="SKC54" s="66"/>
      <c r="SKD54" s="66"/>
      <c r="SKE54" s="66"/>
      <c r="SKF54" s="66"/>
      <c r="SKG54" s="66"/>
      <c r="SKH54" s="66"/>
      <c r="SKI54" s="66"/>
      <c r="SKJ54" s="66"/>
      <c r="SKK54" s="66"/>
      <c r="SKL54" s="66"/>
      <c r="SKM54" s="66"/>
      <c r="SKN54" s="66"/>
      <c r="SKO54" s="66"/>
      <c r="SKP54" s="66"/>
      <c r="SKQ54" s="66"/>
      <c r="SKR54" s="66"/>
      <c r="SKS54" s="66"/>
      <c r="SKT54" s="66"/>
      <c r="SKU54" s="66"/>
      <c r="SKV54" s="66"/>
      <c r="SKW54" s="66"/>
      <c r="SKX54" s="66"/>
      <c r="SKY54" s="66"/>
      <c r="SKZ54" s="66"/>
      <c r="SLA54" s="66"/>
      <c r="SLB54" s="66"/>
      <c r="SLC54" s="66"/>
      <c r="SLD54" s="66"/>
      <c r="SLE54" s="66"/>
      <c r="SLF54" s="66"/>
      <c r="SLG54" s="66"/>
      <c r="SLH54" s="66"/>
      <c r="SLI54" s="66"/>
      <c r="SLJ54" s="66"/>
      <c r="SLK54" s="66"/>
      <c r="SLL54" s="66"/>
      <c r="SLM54" s="66"/>
      <c r="SLN54" s="66"/>
      <c r="SLO54" s="66"/>
      <c r="SLP54" s="66"/>
      <c r="SLQ54" s="66"/>
      <c r="SLR54" s="66"/>
      <c r="SLS54" s="66"/>
      <c r="SLT54" s="66"/>
      <c r="SLU54" s="66"/>
      <c r="SLV54" s="66"/>
      <c r="SLW54" s="66"/>
      <c r="SLX54" s="66"/>
      <c r="SLY54" s="66"/>
      <c r="SLZ54" s="66"/>
      <c r="SMA54" s="66"/>
      <c r="SMB54" s="66"/>
      <c r="SMC54" s="66"/>
      <c r="SMD54" s="66"/>
      <c r="SME54" s="66"/>
      <c r="SMF54" s="66"/>
      <c r="SMG54" s="66"/>
      <c r="SMH54" s="66"/>
      <c r="SMI54" s="66"/>
      <c r="SMJ54" s="66"/>
      <c r="SMK54" s="66"/>
      <c r="SML54" s="66"/>
      <c r="SMM54" s="66"/>
      <c r="SMN54" s="66"/>
      <c r="SMO54" s="66"/>
      <c r="SMP54" s="66"/>
      <c r="SMQ54" s="66"/>
      <c r="SMR54" s="66"/>
      <c r="SMS54" s="66"/>
      <c r="SMT54" s="66"/>
      <c r="SMU54" s="66"/>
      <c r="SMV54" s="66"/>
      <c r="SMW54" s="66"/>
      <c r="SMX54" s="66"/>
      <c r="SMY54" s="66"/>
      <c r="SMZ54" s="66"/>
      <c r="SNA54" s="66"/>
      <c r="SNB54" s="66"/>
      <c r="SNC54" s="66"/>
      <c r="SND54" s="66"/>
      <c r="SNE54" s="66"/>
      <c r="SNF54" s="66"/>
      <c r="SNG54" s="66"/>
      <c r="SNH54" s="66"/>
      <c r="SNI54" s="66"/>
      <c r="SNJ54" s="66"/>
      <c r="SNK54" s="66"/>
      <c r="SNL54" s="66"/>
      <c r="SNM54" s="66"/>
      <c r="SNN54" s="66"/>
      <c r="SNO54" s="66"/>
      <c r="SNP54" s="66"/>
      <c r="SNQ54" s="66"/>
      <c r="SNR54" s="66"/>
      <c r="SNS54" s="66"/>
      <c r="SNT54" s="66"/>
      <c r="SNU54" s="66"/>
      <c r="SNV54" s="66"/>
      <c r="SNW54" s="66"/>
      <c r="SNX54" s="66"/>
      <c r="SNY54" s="66"/>
      <c r="SNZ54" s="66"/>
      <c r="SOA54" s="66"/>
      <c r="SOB54" s="66"/>
      <c r="SOC54" s="66"/>
      <c r="SOD54" s="66"/>
      <c r="SOE54" s="66"/>
      <c r="SOF54" s="66"/>
      <c r="SOG54" s="66"/>
      <c r="SOH54" s="66"/>
      <c r="SOI54" s="66"/>
      <c r="SOJ54" s="66"/>
      <c r="SOK54" s="66"/>
      <c r="SOL54" s="66"/>
      <c r="SOM54" s="66"/>
      <c r="SON54" s="66"/>
      <c r="SOO54" s="66"/>
      <c r="SOP54" s="66"/>
      <c r="SOQ54" s="66"/>
      <c r="SOR54" s="66"/>
      <c r="SOS54" s="66"/>
      <c r="SOT54" s="66"/>
      <c r="SOU54" s="66"/>
      <c r="SOV54" s="66"/>
      <c r="SOW54" s="66"/>
      <c r="SOX54" s="66"/>
      <c r="SOY54" s="66"/>
      <c r="SOZ54" s="66"/>
      <c r="SPA54" s="66"/>
      <c r="SPB54" s="66"/>
      <c r="SPC54" s="66"/>
      <c r="SPD54" s="66"/>
      <c r="SPE54" s="66"/>
      <c r="SPF54" s="66"/>
      <c r="SPG54" s="66"/>
      <c r="SPH54" s="66"/>
      <c r="SPI54" s="66"/>
      <c r="SPJ54" s="66"/>
      <c r="SPK54" s="66"/>
      <c r="SPL54" s="66"/>
      <c r="SPM54" s="66"/>
      <c r="SPN54" s="66"/>
      <c r="SPO54" s="66"/>
      <c r="SPP54" s="66"/>
      <c r="SPQ54" s="66"/>
      <c r="SPR54" s="66"/>
      <c r="SPS54" s="66"/>
      <c r="SPT54" s="66"/>
      <c r="SPU54" s="66"/>
      <c r="SPV54" s="66"/>
      <c r="SPW54" s="66"/>
      <c r="SPX54" s="66"/>
      <c r="SPY54" s="66"/>
      <c r="SPZ54" s="66"/>
      <c r="SQA54" s="66"/>
      <c r="SQB54" s="66"/>
      <c r="SQC54" s="66"/>
      <c r="SQD54" s="66"/>
      <c r="SQE54" s="66"/>
      <c r="SQF54" s="66"/>
      <c r="SQG54" s="66"/>
      <c r="SQH54" s="66"/>
      <c r="SQI54" s="66"/>
      <c r="SQJ54" s="66"/>
      <c r="SQK54" s="66"/>
      <c r="SQL54" s="66"/>
      <c r="SQM54" s="66"/>
      <c r="SQN54" s="66"/>
      <c r="SQO54" s="66"/>
      <c r="SQP54" s="66"/>
      <c r="SQQ54" s="66"/>
      <c r="SQR54" s="66"/>
      <c r="SQS54" s="66"/>
      <c r="SQT54" s="66"/>
      <c r="SQU54" s="66"/>
      <c r="SQV54" s="66"/>
      <c r="SQW54" s="66"/>
      <c r="SQX54" s="66"/>
      <c r="SQY54" s="66"/>
      <c r="SQZ54" s="66"/>
      <c r="SRA54" s="66"/>
      <c r="SRB54" s="66"/>
      <c r="SRC54" s="66"/>
      <c r="SRD54" s="66"/>
      <c r="SRE54" s="66"/>
      <c r="SRF54" s="66"/>
      <c r="SRG54" s="66"/>
      <c r="SRH54" s="66"/>
      <c r="SRI54" s="66"/>
      <c r="SRJ54" s="66"/>
      <c r="SRK54" s="66"/>
      <c r="SRL54" s="66"/>
      <c r="SRM54" s="66"/>
      <c r="SRN54" s="66"/>
      <c r="SRO54" s="66"/>
      <c r="SRP54" s="66"/>
      <c r="SRQ54" s="66"/>
      <c r="SRR54" s="66"/>
      <c r="SRS54" s="66"/>
      <c r="SRT54" s="66"/>
      <c r="SRU54" s="66"/>
      <c r="SRV54" s="66"/>
      <c r="SRW54" s="66"/>
      <c r="SRX54" s="66"/>
      <c r="SRY54" s="66"/>
      <c r="SRZ54" s="66"/>
      <c r="SSA54" s="66"/>
      <c r="SSB54" s="66"/>
      <c r="SSC54" s="66"/>
      <c r="SSD54" s="66"/>
      <c r="SSE54" s="66"/>
      <c r="SSF54" s="66"/>
      <c r="SSG54" s="66"/>
      <c r="SSH54" s="66"/>
      <c r="SSI54" s="66"/>
      <c r="SSJ54" s="66"/>
      <c r="SSK54" s="66"/>
      <c r="SSL54" s="66"/>
      <c r="SSM54" s="66"/>
      <c r="SSN54" s="66"/>
      <c r="SSO54" s="66"/>
      <c r="SSP54" s="66"/>
      <c r="SSQ54" s="66"/>
      <c r="SSR54" s="66"/>
      <c r="SSS54" s="66"/>
      <c r="SST54" s="66"/>
      <c r="SSU54" s="66"/>
      <c r="SSV54" s="66"/>
      <c r="SSW54" s="66"/>
      <c r="SSX54" s="66"/>
      <c r="SSY54" s="66"/>
      <c r="SSZ54" s="66"/>
      <c r="STA54" s="66"/>
      <c r="STB54" s="66"/>
      <c r="STC54" s="66"/>
      <c r="STD54" s="66"/>
      <c r="STE54" s="66"/>
      <c r="STF54" s="66"/>
      <c r="STG54" s="66"/>
      <c r="STH54" s="66"/>
      <c r="STI54" s="66"/>
      <c r="STJ54" s="66"/>
      <c r="STK54" s="66"/>
      <c r="STL54" s="66"/>
      <c r="STM54" s="66"/>
      <c r="STN54" s="66"/>
      <c r="STO54" s="66"/>
      <c r="STP54" s="66"/>
      <c r="STQ54" s="66"/>
      <c r="STR54" s="66"/>
      <c r="STS54" s="66"/>
      <c r="STT54" s="66"/>
      <c r="STU54" s="66"/>
      <c r="STV54" s="66"/>
      <c r="STW54" s="66"/>
      <c r="STX54" s="66"/>
      <c r="STY54" s="66"/>
      <c r="STZ54" s="66"/>
      <c r="SUA54" s="66"/>
      <c r="SUB54" s="66"/>
      <c r="SUC54" s="66"/>
      <c r="SUD54" s="66"/>
      <c r="SUE54" s="66"/>
      <c r="SUF54" s="66"/>
      <c r="SUG54" s="66"/>
      <c r="SUH54" s="66"/>
      <c r="SUI54" s="66"/>
      <c r="SUJ54" s="66"/>
      <c r="SUK54" s="66"/>
      <c r="SUL54" s="66"/>
      <c r="SUM54" s="66"/>
      <c r="SUN54" s="66"/>
      <c r="SUO54" s="66"/>
      <c r="SUP54" s="66"/>
      <c r="SUQ54" s="66"/>
      <c r="SUR54" s="66"/>
      <c r="SUS54" s="66"/>
      <c r="SUT54" s="66"/>
      <c r="SUU54" s="66"/>
      <c r="SUV54" s="66"/>
      <c r="SUW54" s="66"/>
      <c r="SUX54" s="66"/>
      <c r="SUY54" s="66"/>
      <c r="SUZ54" s="66"/>
      <c r="SVA54" s="66"/>
      <c r="SVB54" s="66"/>
      <c r="SVC54" s="66"/>
      <c r="SVD54" s="66"/>
      <c r="SVE54" s="66"/>
      <c r="SVF54" s="66"/>
      <c r="SVG54" s="66"/>
      <c r="SVH54" s="66"/>
      <c r="SVI54" s="66"/>
      <c r="SVJ54" s="66"/>
      <c r="SVK54" s="66"/>
      <c r="SVL54" s="66"/>
      <c r="SVM54" s="66"/>
      <c r="SVN54" s="66"/>
      <c r="SVO54" s="66"/>
      <c r="SVP54" s="66"/>
      <c r="SVQ54" s="66"/>
      <c r="SVR54" s="66"/>
      <c r="SVS54" s="66"/>
      <c r="SVT54" s="66"/>
      <c r="SVU54" s="66"/>
      <c r="SVV54" s="66"/>
      <c r="SVW54" s="66"/>
      <c r="SVX54" s="66"/>
      <c r="SVY54" s="66"/>
      <c r="SVZ54" s="66"/>
      <c r="SWA54" s="66"/>
      <c r="SWB54" s="66"/>
      <c r="SWC54" s="66"/>
      <c r="SWD54" s="66"/>
      <c r="SWE54" s="66"/>
      <c r="SWF54" s="66"/>
      <c r="SWG54" s="66"/>
      <c r="SWH54" s="66"/>
      <c r="SWI54" s="66"/>
      <c r="SWJ54" s="66"/>
      <c r="SWK54" s="66"/>
      <c r="SWL54" s="66"/>
      <c r="SWM54" s="66"/>
      <c r="SWN54" s="66"/>
      <c r="SWO54" s="66"/>
      <c r="SWP54" s="66"/>
      <c r="SWQ54" s="66"/>
      <c r="SWR54" s="66"/>
      <c r="SWS54" s="66"/>
      <c r="SWT54" s="66"/>
      <c r="SWU54" s="66"/>
      <c r="SWV54" s="66"/>
      <c r="SWW54" s="66"/>
      <c r="SWX54" s="66"/>
      <c r="SWY54" s="66"/>
      <c r="SWZ54" s="66"/>
      <c r="SXA54" s="66"/>
      <c r="SXB54" s="66"/>
      <c r="SXC54" s="66"/>
      <c r="SXD54" s="66"/>
      <c r="SXE54" s="66"/>
      <c r="SXF54" s="66"/>
      <c r="SXG54" s="66"/>
      <c r="SXH54" s="66"/>
      <c r="SXI54" s="66"/>
      <c r="SXJ54" s="66"/>
      <c r="SXK54" s="66"/>
      <c r="SXL54" s="66"/>
      <c r="SXM54" s="66"/>
      <c r="SXN54" s="66"/>
      <c r="SXO54" s="66"/>
      <c r="SXP54" s="66"/>
      <c r="SXQ54" s="66"/>
      <c r="SXR54" s="66"/>
      <c r="SXS54" s="66"/>
      <c r="SXT54" s="66"/>
      <c r="SXU54" s="66"/>
      <c r="SXV54" s="66"/>
      <c r="SXW54" s="66"/>
      <c r="SXX54" s="66"/>
      <c r="SXY54" s="66"/>
      <c r="SXZ54" s="66"/>
      <c r="SYA54" s="66"/>
      <c r="SYB54" s="66"/>
      <c r="SYC54" s="66"/>
      <c r="SYD54" s="66"/>
      <c r="SYE54" s="66"/>
      <c r="SYF54" s="66"/>
      <c r="SYG54" s="66"/>
      <c r="SYH54" s="66"/>
      <c r="SYI54" s="66"/>
      <c r="SYJ54" s="66"/>
      <c r="SYK54" s="66"/>
      <c r="SYL54" s="66"/>
      <c r="SYM54" s="66"/>
      <c r="SYN54" s="66"/>
      <c r="SYO54" s="66"/>
      <c r="SYP54" s="66"/>
      <c r="SYQ54" s="66"/>
      <c r="SYR54" s="66"/>
      <c r="SYS54" s="66"/>
      <c r="SYT54" s="66"/>
      <c r="SYU54" s="66"/>
      <c r="SYV54" s="66"/>
      <c r="SYW54" s="66"/>
      <c r="SYX54" s="66"/>
      <c r="SYY54" s="66"/>
      <c r="SYZ54" s="66"/>
      <c r="SZA54" s="66"/>
      <c r="SZB54" s="66"/>
      <c r="SZC54" s="66"/>
      <c r="SZD54" s="66"/>
      <c r="SZE54" s="66"/>
      <c r="SZF54" s="66"/>
      <c r="SZG54" s="66"/>
      <c r="SZH54" s="66"/>
      <c r="SZI54" s="66"/>
      <c r="SZJ54" s="66"/>
      <c r="SZK54" s="66"/>
      <c r="SZL54" s="66"/>
      <c r="SZM54" s="66"/>
      <c r="SZN54" s="66"/>
      <c r="SZO54" s="66"/>
      <c r="SZP54" s="66"/>
      <c r="SZQ54" s="66"/>
      <c r="SZR54" s="66"/>
      <c r="SZS54" s="66"/>
      <c r="SZT54" s="66"/>
      <c r="SZU54" s="66"/>
      <c r="SZV54" s="66"/>
      <c r="SZW54" s="66"/>
      <c r="SZX54" s="66"/>
      <c r="SZY54" s="66"/>
      <c r="SZZ54" s="66"/>
      <c r="TAA54" s="66"/>
      <c r="TAB54" s="66"/>
      <c r="TAC54" s="66"/>
      <c r="TAD54" s="66"/>
      <c r="TAE54" s="66"/>
      <c r="TAF54" s="66"/>
      <c r="TAG54" s="66"/>
      <c r="TAH54" s="66"/>
      <c r="TAI54" s="66"/>
      <c r="TAJ54" s="66"/>
      <c r="TAK54" s="66"/>
      <c r="TAL54" s="66"/>
      <c r="TAM54" s="66"/>
      <c r="TAN54" s="66"/>
      <c r="TAO54" s="66"/>
      <c r="TAP54" s="66"/>
      <c r="TAQ54" s="66"/>
      <c r="TAR54" s="66"/>
      <c r="TAS54" s="66"/>
      <c r="TAT54" s="66"/>
      <c r="TAU54" s="66"/>
      <c r="TAV54" s="66"/>
      <c r="TAW54" s="66"/>
      <c r="TAX54" s="66"/>
      <c r="TAY54" s="66"/>
      <c r="TAZ54" s="66"/>
      <c r="TBA54" s="66"/>
      <c r="TBB54" s="66"/>
      <c r="TBC54" s="66"/>
      <c r="TBD54" s="66"/>
      <c r="TBE54" s="66"/>
      <c r="TBF54" s="66"/>
      <c r="TBG54" s="66"/>
      <c r="TBH54" s="66"/>
      <c r="TBI54" s="66"/>
      <c r="TBJ54" s="66"/>
      <c r="TBK54" s="66"/>
      <c r="TBL54" s="66"/>
      <c r="TBM54" s="66"/>
      <c r="TBN54" s="66"/>
      <c r="TBO54" s="66"/>
      <c r="TBP54" s="66"/>
      <c r="TBQ54" s="66"/>
      <c r="TBR54" s="66"/>
      <c r="TBS54" s="66"/>
      <c r="TBT54" s="66"/>
      <c r="TBU54" s="66"/>
      <c r="TBV54" s="66"/>
      <c r="TBW54" s="66"/>
      <c r="TBX54" s="66"/>
      <c r="TBY54" s="66"/>
      <c r="TBZ54" s="66"/>
      <c r="TCA54" s="66"/>
      <c r="TCB54" s="66"/>
      <c r="TCC54" s="66"/>
      <c r="TCD54" s="66"/>
      <c r="TCE54" s="66"/>
      <c r="TCF54" s="66"/>
      <c r="TCG54" s="66"/>
      <c r="TCH54" s="66"/>
      <c r="TCI54" s="66"/>
      <c r="TCJ54" s="66"/>
      <c r="TCK54" s="66"/>
      <c r="TCL54" s="66"/>
      <c r="TCM54" s="66"/>
      <c r="TCN54" s="66"/>
      <c r="TCO54" s="66"/>
      <c r="TCP54" s="66"/>
      <c r="TCQ54" s="66"/>
      <c r="TCR54" s="66"/>
      <c r="TCS54" s="66"/>
      <c r="TCT54" s="66"/>
      <c r="TCU54" s="66"/>
      <c r="TCV54" s="66"/>
      <c r="TCW54" s="66"/>
      <c r="TCX54" s="66"/>
      <c r="TCY54" s="66"/>
      <c r="TCZ54" s="66"/>
      <c r="TDA54" s="66"/>
      <c r="TDB54" s="66"/>
      <c r="TDC54" s="66"/>
      <c r="TDD54" s="66"/>
      <c r="TDE54" s="66"/>
      <c r="TDF54" s="66"/>
      <c r="TDG54" s="66"/>
      <c r="TDH54" s="66"/>
      <c r="TDI54" s="66"/>
      <c r="TDJ54" s="66"/>
      <c r="TDK54" s="66"/>
      <c r="TDL54" s="66"/>
      <c r="TDM54" s="66"/>
      <c r="TDN54" s="66"/>
      <c r="TDO54" s="66"/>
      <c r="TDP54" s="66"/>
      <c r="TDQ54" s="66"/>
      <c r="TDR54" s="66"/>
      <c r="TDS54" s="66"/>
      <c r="TDT54" s="66"/>
      <c r="TDU54" s="66"/>
      <c r="TDV54" s="66"/>
      <c r="TDW54" s="66"/>
      <c r="TDX54" s="66"/>
      <c r="TDY54" s="66"/>
      <c r="TDZ54" s="66"/>
      <c r="TEA54" s="66"/>
      <c r="TEB54" s="66"/>
      <c r="TEC54" s="66"/>
      <c r="TED54" s="66"/>
      <c r="TEE54" s="66"/>
      <c r="TEF54" s="66"/>
      <c r="TEG54" s="66"/>
      <c r="TEH54" s="66"/>
      <c r="TEI54" s="66"/>
      <c r="TEJ54" s="66"/>
      <c r="TEK54" s="66"/>
      <c r="TEL54" s="66"/>
      <c r="TEM54" s="66"/>
      <c r="TEN54" s="66"/>
      <c r="TEO54" s="66"/>
      <c r="TEP54" s="66"/>
      <c r="TEQ54" s="66"/>
      <c r="TER54" s="66"/>
      <c r="TES54" s="66"/>
      <c r="TET54" s="66"/>
      <c r="TEU54" s="66"/>
      <c r="TEV54" s="66"/>
      <c r="TEW54" s="66"/>
      <c r="TEX54" s="66"/>
      <c r="TEY54" s="66"/>
      <c r="TEZ54" s="66"/>
      <c r="TFA54" s="66"/>
      <c r="TFB54" s="66"/>
      <c r="TFC54" s="66"/>
      <c r="TFD54" s="66"/>
      <c r="TFE54" s="66"/>
      <c r="TFF54" s="66"/>
      <c r="TFG54" s="66"/>
      <c r="TFH54" s="66"/>
      <c r="TFI54" s="66"/>
      <c r="TFJ54" s="66"/>
      <c r="TFK54" s="66"/>
      <c r="TFL54" s="66"/>
      <c r="TFM54" s="66"/>
      <c r="TFN54" s="66"/>
      <c r="TFO54" s="66"/>
      <c r="TFP54" s="66"/>
      <c r="TFQ54" s="66"/>
      <c r="TFR54" s="66"/>
      <c r="TFS54" s="66"/>
      <c r="TFT54" s="66"/>
      <c r="TFU54" s="66"/>
      <c r="TFV54" s="66"/>
      <c r="TFW54" s="66"/>
      <c r="TFX54" s="66"/>
      <c r="TFY54" s="66"/>
      <c r="TFZ54" s="66"/>
      <c r="TGA54" s="66"/>
      <c r="TGB54" s="66"/>
      <c r="TGC54" s="66"/>
      <c r="TGD54" s="66"/>
      <c r="TGE54" s="66"/>
      <c r="TGF54" s="66"/>
      <c r="TGG54" s="66"/>
      <c r="TGH54" s="66"/>
      <c r="TGI54" s="66"/>
      <c r="TGJ54" s="66"/>
      <c r="TGK54" s="66"/>
      <c r="TGL54" s="66"/>
      <c r="TGM54" s="66"/>
      <c r="TGN54" s="66"/>
      <c r="TGO54" s="66"/>
      <c r="TGP54" s="66"/>
      <c r="TGQ54" s="66"/>
      <c r="TGR54" s="66"/>
      <c r="TGS54" s="66"/>
      <c r="TGT54" s="66"/>
      <c r="TGU54" s="66"/>
      <c r="TGV54" s="66"/>
      <c r="TGW54" s="66"/>
      <c r="TGX54" s="66"/>
      <c r="TGY54" s="66"/>
      <c r="TGZ54" s="66"/>
      <c r="THA54" s="66"/>
      <c r="THB54" s="66"/>
      <c r="THC54" s="66"/>
      <c r="THD54" s="66"/>
      <c r="THE54" s="66"/>
      <c r="THF54" s="66"/>
      <c r="THG54" s="66"/>
      <c r="THH54" s="66"/>
      <c r="THI54" s="66"/>
      <c r="THJ54" s="66"/>
      <c r="THK54" s="66"/>
      <c r="THL54" s="66"/>
      <c r="THM54" s="66"/>
      <c r="THN54" s="66"/>
      <c r="THO54" s="66"/>
      <c r="THP54" s="66"/>
      <c r="THQ54" s="66"/>
      <c r="THR54" s="66"/>
      <c r="THS54" s="66"/>
      <c r="THT54" s="66"/>
      <c r="THU54" s="66"/>
      <c r="THV54" s="66"/>
      <c r="THW54" s="66"/>
      <c r="THX54" s="66"/>
      <c r="THY54" s="66"/>
      <c r="THZ54" s="66"/>
      <c r="TIA54" s="66"/>
      <c r="TIB54" s="66"/>
      <c r="TIC54" s="66"/>
      <c r="TID54" s="66"/>
      <c r="TIE54" s="66"/>
      <c r="TIF54" s="66"/>
      <c r="TIG54" s="66"/>
      <c r="TIH54" s="66"/>
      <c r="TII54" s="66"/>
      <c r="TIJ54" s="66"/>
      <c r="TIK54" s="66"/>
      <c r="TIL54" s="66"/>
      <c r="TIM54" s="66"/>
      <c r="TIN54" s="66"/>
      <c r="TIO54" s="66"/>
      <c r="TIP54" s="66"/>
      <c r="TIQ54" s="66"/>
      <c r="TIR54" s="66"/>
      <c r="TIS54" s="66"/>
      <c r="TIT54" s="66"/>
      <c r="TIU54" s="66"/>
      <c r="TIV54" s="66"/>
      <c r="TIW54" s="66"/>
      <c r="TIX54" s="66"/>
      <c r="TIY54" s="66"/>
      <c r="TIZ54" s="66"/>
      <c r="TJA54" s="66"/>
      <c r="TJB54" s="66"/>
      <c r="TJC54" s="66"/>
      <c r="TJD54" s="66"/>
      <c r="TJE54" s="66"/>
      <c r="TJF54" s="66"/>
      <c r="TJG54" s="66"/>
      <c r="TJH54" s="66"/>
      <c r="TJI54" s="66"/>
      <c r="TJJ54" s="66"/>
      <c r="TJK54" s="66"/>
      <c r="TJL54" s="66"/>
      <c r="TJM54" s="66"/>
      <c r="TJN54" s="66"/>
      <c r="TJO54" s="66"/>
      <c r="TJP54" s="66"/>
      <c r="TJQ54" s="66"/>
      <c r="TJR54" s="66"/>
      <c r="TJS54" s="66"/>
      <c r="TJT54" s="66"/>
      <c r="TJU54" s="66"/>
      <c r="TJV54" s="66"/>
      <c r="TJW54" s="66"/>
      <c r="TJX54" s="66"/>
      <c r="TJY54" s="66"/>
      <c r="TJZ54" s="66"/>
      <c r="TKA54" s="66"/>
      <c r="TKB54" s="66"/>
      <c r="TKC54" s="66"/>
      <c r="TKD54" s="66"/>
      <c r="TKE54" s="66"/>
      <c r="TKF54" s="66"/>
      <c r="TKG54" s="66"/>
      <c r="TKH54" s="66"/>
      <c r="TKI54" s="66"/>
      <c r="TKJ54" s="66"/>
      <c r="TKK54" s="66"/>
      <c r="TKL54" s="66"/>
      <c r="TKM54" s="66"/>
      <c r="TKN54" s="66"/>
      <c r="TKO54" s="66"/>
      <c r="TKP54" s="66"/>
      <c r="TKQ54" s="66"/>
      <c r="TKR54" s="66"/>
      <c r="TKS54" s="66"/>
      <c r="TKT54" s="66"/>
      <c r="TKU54" s="66"/>
      <c r="TKV54" s="66"/>
      <c r="TKW54" s="66"/>
      <c r="TKX54" s="66"/>
      <c r="TKY54" s="66"/>
      <c r="TKZ54" s="66"/>
      <c r="TLA54" s="66"/>
      <c r="TLB54" s="66"/>
      <c r="TLC54" s="66"/>
      <c r="TLD54" s="66"/>
      <c r="TLE54" s="66"/>
      <c r="TLF54" s="66"/>
      <c r="TLG54" s="66"/>
      <c r="TLH54" s="66"/>
      <c r="TLI54" s="66"/>
      <c r="TLJ54" s="66"/>
      <c r="TLK54" s="66"/>
      <c r="TLL54" s="66"/>
      <c r="TLM54" s="66"/>
      <c r="TLN54" s="66"/>
      <c r="TLO54" s="66"/>
      <c r="TLP54" s="66"/>
      <c r="TLQ54" s="66"/>
      <c r="TLR54" s="66"/>
      <c r="TLS54" s="66"/>
      <c r="TLT54" s="66"/>
      <c r="TLU54" s="66"/>
      <c r="TLV54" s="66"/>
      <c r="TLW54" s="66"/>
      <c r="TLX54" s="66"/>
      <c r="TLY54" s="66"/>
      <c r="TLZ54" s="66"/>
      <c r="TMA54" s="66"/>
      <c r="TMB54" s="66"/>
      <c r="TMC54" s="66"/>
      <c r="TMD54" s="66"/>
      <c r="TME54" s="66"/>
      <c r="TMF54" s="66"/>
      <c r="TMG54" s="66"/>
      <c r="TMH54" s="66"/>
      <c r="TMI54" s="66"/>
      <c r="TMJ54" s="66"/>
      <c r="TMK54" s="66"/>
      <c r="TML54" s="66"/>
      <c r="TMM54" s="66"/>
      <c r="TMN54" s="66"/>
      <c r="TMO54" s="66"/>
      <c r="TMP54" s="66"/>
      <c r="TMQ54" s="66"/>
      <c r="TMR54" s="66"/>
      <c r="TMS54" s="66"/>
      <c r="TMT54" s="66"/>
      <c r="TMU54" s="66"/>
      <c r="TMV54" s="66"/>
      <c r="TMW54" s="66"/>
      <c r="TMX54" s="66"/>
      <c r="TMY54" s="66"/>
      <c r="TMZ54" s="66"/>
      <c r="TNA54" s="66"/>
      <c r="TNB54" s="66"/>
      <c r="TNC54" s="66"/>
      <c r="TND54" s="66"/>
      <c r="TNE54" s="66"/>
      <c r="TNF54" s="66"/>
      <c r="TNG54" s="66"/>
      <c r="TNH54" s="66"/>
      <c r="TNI54" s="66"/>
      <c r="TNJ54" s="66"/>
      <c r="TNK54" s="66"/>
      <c r="TNL54" s="66"/>
      <c r="TNM54" s="66"/>
      <c r="TNN54" s="66"/>
      <c r="TNO54" s="66"/>
      <c r="TNP54" s="66"/>
      <c r="TNQ54" s="66"/>
      <c r="TNR54" s="66"/>
      <c r="TNS54" s="66"/>
      <c r="TNT54" s="66"/>
      <c r="TNU54" s="66"/>
      <c r="TNV54" s="66"/>
      <c r="TNW54" s="66"/>
      <c r="TNX54" s="66"/>
      <c r="TNY54" s="66"/>
      <c r="TNZ54" s="66"/>
      <c r="TOA54" s="66"/>
      <c r="TOB54" s="66"/>
      <c r="TOC54" s="66"/>
      <c r="TOD54" s="66"/>
      <c r="TOE54" s="66"/>
      <c r="TOF54" s="66"/>
      <c r="TOG54" s="66"/>
      <c r="TOH54" s="66"/>
      <c r="TOI54" s="66"/>
      <c r="TOJ54" s="66"/>
      <c r="TOK54" s="66"/>
      <c r="TOL54" s="66"/>
      <c r="TOM54" s="66"/>
      <c r="TON54" s="66"/>
      <c r="TOO54" s="66"/>
      <c r="TOP54" s="66"/>
      <c r="TOQ54" s="66"/>
      <c r="TOR54" s="66"/>
      <c r="TOS54" s="66"/>
      <c r="TOT54" s="66"/>
      <c r="TOU54" s="66"/>
      <c r="TOV54" s="66"/>
      <c r="TOW54" s="66"/>
      <c r="TOX54" s="66"/>
      <c r="TOY54" s="66"/>
      <c r="TOZ54" s="66"/>
      <c r="TPA54" s="66"/>
      <c r="TPB54" s="66"/>
      <c r="TPC54" s="66"/>
      <c r="TPD54" s="66"/>
      <c r="TPE54" s="66"/>
      <c r="TPF54" s="66"/>
      <c r="TPG54" s="66"/>
      <c r="TPH54" s="66"/>
      <c r="TPI54" s="66"/>
      <c r="TPJ54" s="66"/>
      <c r="TPK54" s="66"/>
      <c r="TPL54" s="66"/>
      <c r="TPM54" s="66"/>
      <c r="TPN54" s="66"/>
      <c r="TPO54" s="66"/>
      <c r="TPP54" s="66"/>
      <c r="TPQ54" s="66"/>
      <c r="TPR54" s="66"/>
      <c r="TPS54" s="66"/>
      <c r="TPT54" s="66"/>
      <c r="TPU54" s="66"/>
      <c r="TPV54" s="66"/>
      <c r="TPW54" s="66"/>
      <c r="TPX54" s="66"/>
      <c r="TPY54" s="66"/>
      <c r="TPZ54" s="66"/>
      <c r="TQA54" s="66"/>
      <c r="TQB54" s="66"/>
      <c r="TQC54" s="66"/>
      <c r="TQD54" s="66"/>
      <c r="TQE54" s="66"/>
      <c r="TQF54" s="66"/>
      <c r="TQG54" s="66"/>
      <c r="TQH54" s="66"/>
      <c r="TQI54" s="66"/>
      <c r="TQJ54" s="66"/>
      <c r="TQK54" s="66"/>
      <c r="TQL54" s="66"/>
      <c r="TQM54" s="66"/>
      <c r="TQN54" s="66"/>
      <c r="TQO54" s="66"/>
      <c r="TQP54" s="66"/>
      <c r="TQQ54" s="66"/>
      <c r="TQR54" s="66"/>
      <c r="TQS54" s="66"/>
      <c r="TQT54" s="66"/>
      <c r="TQU54" s="66"/>
      <c r="TQV54" s="66"/>
      <c r="TQW54" s="66"/>
      <c r="TQX54" s="66"/>
      <c r="TQY54" s="66"/>
      <c r="TQZ54" s="66"/>
      <c r="TRA54" s="66"/>
      <c r="TRB54" s="66"/>
      <c r="TRC54" s="66"/>
      <c r="TRD54" s="66"/>
      <c r="TRE54" s="66"/>
      <c r="TRF54" s="66"/>
      <c r="TRG54" s="66"/>
      <c r="TRH54" s="66"/>
      <c r="TRI54" s="66"/>
      <c r="TRJ54" s="66"/>
      <c r="TRK54" s="66"/>
      <c r="TRL54" s="66"/>
      <c r="TRM54" s="66"/>
      <c r="TRN54" s="66"/>
      <c r="TRO54" s="66"/>
      <c r="TRP54" s="66"/>
      <c r="TRQ54" s="66"/>
      <c r="TRR54" s="66"/>
      <c r="TRS54" s="66"/>
      <c r="TRT54" s="66"/>
      <c r="TRU54" s="66"/>
      <c r="TRV54" s="66"/>
      <c r="TRW54" s="66"/>
      <c r="TRX54" s="66"/>
      <c r="TRY54" s="66"/>
      <c r="TRZ54" s="66"/>
      <c r="TSA54" s="66"/>
      <c r="TSB54" s="66"/>
      <c r="TSC54" s="66"/>
      <c r="TSD54" s="66"/>
      <c r="TSE54" s="66"/>
      <c r="TSF54" s="66"/>
      <c r="TSG54" s="66"/>
      <c r="TSH54" s="66"/>
      <c r="TSI54" s="66"/>
      <c r="TSJ54" s="66"/>
      <c r="TSK54" s="66"/>
      <c r="TSL54" s="66"/>
      <c r="TSM54" s="66"/>
      <c r="TSN54" s="66"/>
      <c r="TSO54" s="66"/>
      <c r="TSP54" s="66"/>
      <c r="TSQ54" s="66"/>
      <c r="TSR54" s="66"/>
      <c r="TSS54" s="66"/>
      <c r="TST54" s="66"/>
      <c r="TSU54" s="66"/>
      <c r="TSV54" s="66"/>
      <c r="TSW54" s="66"/>
      <c r="TSX54" s="66"/>
      <c r="TSY54" s="66"/>
      <c r="TSZ54" s="66"/>
      <c r="TTA54" s="66"/>
      <c r="TTB54" s="66"/>
      <c r="TTC54" s="66"/>
      <c r="TTD54" s="66"/>
      <c r="TTE54" s="66"/>
      <c r="TTF54" s="66"/>
      <c r="TTG54" s="66"/>
      <c r="TTH54" s="66"/>
      <c r="TTI54" s="66"/>
      <c r="TTJ54" s="66"/>
      <c r="TTK54" s="66"/>
      <c r="TTL54" s="66"/>
      <c r="TTM54" s="66"/>
      <c r="TTN54" s="66"/>
      <c r="TTO54" s="66"/>
      <c r="TTP54" s="66"/>
      <c r="TTQ54" s="66"/>
      <c r="TTR54" s="66"/>
      <c r="TTS54" s="66"/>
      <c r="TTT54" s="66"/>
      <c r="TTU54" s="66"/>
      <c r="TTV54" s="66"/>
      <c r="TTW54" s="66"/>
      <c r="TTX54" s="66"/>
      <c r="TTY54" s="66"/>
      <c r="TTZ54" s="66"/>
      <c r="TUA54" s="66"/>
      <c r="TUB54" s="66"/>
      <c r="TUC54" s="66"/>
      <c r="TUD54" s="66"/>
      <c r="TUE54" s="66"/>
      <c r="TUF54" s="66"/>
      <c r="TUG54" s="66"/>
      <c r="TUH54" s="66"/>
      <c r="TUI54" s="66"/>
      <c r="TUJ54" s="66"/>
      <c r="TUK54" s="66"/>
      <c r="TUL54" s="66"/>
      <c r="TUM54" s="66"/>
      <c r="TUN54" s="66"/>
      <c r="TUO54" s="66"/>
      <c r="TUP54" s="66"/>
      <c r="TUQ54" s="66"/>
      <c r="TUR54" s="66"/>
      <c r="TUS54" s="66"/>
      <c r="TUT54" s="66"/>
      <c r="TUU54" s="66"/>
      <c r="TUV54" s="66"/>
      <c r="TUW54" s="66"/>
      <c r="TUX54" s="66"/>
      <c r="TUY54" s="66"/>
      <c r="TUZ54" s="66"/>
      <c r="TVA54" s="66"/>
      <c r="TVB54" s="66"/>
      <c r="TVC54" s="66"/>
      <c r="TVD54" s="66"/>
      <c r="TVE54" s="66"/>
      <c r="TVF54" s="66"/>
      <c r="TVG54" s="66"/>
      <c r="TVH54" s="66"/>
      <c r="TVI54" s="66"/>
      <c r="TVJ54" s="66"/>
      <c r="TVK54" s="66"/>
      <c r="TVL54" s="66"/>
      <c r="TVM54" s="66"/>
      <c r="TVN54" s="66"/>
      <c r="TVO54" s="66"/>
      <c r="TVP54" s="66"/>
      <c r="TVQ54" s="66"/>
      <c r="TVR54" s="66"/>
      <c r="TVS54" s="66"/>
      <c r="TVT54" s="66"/>
      <c r="TVU54" s="66"/>
      <c r="TVV54" s="66"/>
      <c r="TVW54" s="66"/>
      <c r="TVX54" s="66"/>
      <c r="TVY54" s="66"/>
      <c r="TVZ54" s="66"/>
      <c r="TWA54" s="66"/>
      <c r="TWB54" s="66"/>
      <c r="TWC54" s="66"/>
      <c r="TWD54" s="66"/>
      <c r="TWE54" s="66"/>
      <c r="TWF54" s="66"/>
      <c r="TWG54" s="66"/>
      <c r="TWH54" s="66"/>
      <c r="TWI54" s="66"/>
      <c r="TWJ54" s="66"/>
      <c r="TWK54" s="66"/>
      <c r="TWL54" s="66"/>
      <c r="TWM54" s="66"/>
      <c r="TWN54" s="66"/>
      <c r="TWO54" s="66"/>
      <c r="TWP54" s="66"/>
      <c r="TWQ54" s="66"/>
      <c r="TWR54" s="66"/>
      <c r="TWS54" s="66"/>
      <c r="TWT54" s="66"/>
      <c r="TWU54" s="66"/>
      <c r="TWV54" s="66"/>
      <c r="TWW54" s="66"/>
      <c r="TWX54" s="66"/>
      <c r="TWY54" s="66"/>
      <c r="TWZ54" s="66"/>
      <c r="TXA54" s="66"/>
      <c r="TXB54" s="66"/>
      <c r="TXC54" s="66"/>
      <c r="TXD54" s="66"/>
      <c r="TXE54" s="66"/>
      <c r="TXF54" s="66"/>
      <c r="TXG54" s="66"/>
      <c r="TXH54" s="66"/>
      <c r="TXI54" s="66"/>
      <c r="TXJ54" s="66"/>
      <c r="TXK54" s="66"/>
      <c r="TXL54" s="66"/>
      <c r="TXM54" s="66"/>
      <c r="TXN54" s="66"/>
      <c r="TXO54" s="66"/>
      <c r="TXP54" s="66"/>
      <c r="TXQ54" s="66"/>
      <c r="TXR54" s="66"/>
      <c r="TXS54" s="66"/>
      <c r="TXT54" s="66"/>
      <c r="TXU54" s="66"/>
      <c r="TXV54" s="66"/>
      <c r="TXW54" s="66"/>
      <c r="TXX54" s="66"/>
      <c r="TXY54" s="66"/>
      <c r="TXZ54" s="66"/>
      <c r="TYA54" s="66"/>
      <c r="TYB54" s="66"/>
      <c r="TYC54" s="66"/>
      <c r="TYD54" s="66"/>
      <c r="TYE54" s="66"/>
      <c r="TYF54" s="66"/>
      <c r="TYG54" s="66"/>
      <c r="TYH54" s="66"/>
      <c r="TYI54" s="66"/>
      <c r="TYJ54" s="66"/>
      <c r="TYK54" s="66"/>
      <c r="TYL54" s="66"/>
      <c r="TYM54" s="66"/>
      <c r="TYN54" s="66"/>
      <c r="TYO54" s="66"/>
      <c r="TYP54" s="66"/>
      <c r="TYQ54" s="66"/>
      <c r="TYR54" s="66"/>
      <c r="TYS54" s="66"/>
      <c r="TYT54" s="66"/>
      <c r="TYU54" s="66"/>
      <c r="TYV54" s="66"/>
      <c r="TYW54" s="66"/>
      <c r="TYX54" s="66"/>
      <c r="TYY54" s="66"/>
      <c r="TYZ54" s="66"/>
      <c r="TZA54" s="66"/>
      <c r="TZB54" s="66"/>
      <c r="TZC54" s="66"/>
      <c r="TZD54" s="66"/>
      <c r="TZE54" s="66"/>
      <c r="TZF54" s="66"/>
      <c r="TZG54" s="66"/>
      <c r="TZH54" s="66"/>
      <c r="TZI54" s="66"/>
      <c r="TZJ54" s="66"/>
      <c r="TZK54" s="66"/>
      <c r="TZL54" s="66"/>
      <c r="TZM54" s="66"/>
      <c r="TZN54" s="66"/>
      <c r="TZO54" s="66"/>
      <c r="TZP54" s="66"/>
      <c r="TZQ54" s="66"/>
      <c r="TZR54" s="66"/>
      <c r="TZS54" s="66"/>
      <c r="TZT54" s="66"/>
      <c r="TZU54" s="66"/>
      <c r="TZV54" s="66"/>
      <c r="TZW54" s="66"/>
      <c r="TZX54" s="66"/>
      <c r="TZY54" s="66"/>
      <c r="TZZ54" s="66"/>
      <c r="UAA54" s="66"/>
      <c r="UAB54" s="66"/>
      <c r="UAC54" s="66"/>
      <c r="UAD54" s="66"/>
      <c r="UAE54" s="66"/>
      <c r="UAF54" s="66"/>
      <c r="UAG54" s="66"/>
      <c r="UAH54" s="66"/>
      <c r="UAI54" s="66"/>
      <c r="UAJ54" s="66"/>
      <c r="UAK54" s="66"/>
      <c r="UAL54" s="66"/>
      <c r="UAM54" s="66"/>
      <c r="UAN54" s="66"/>
      <c r="UAO54" s="66"/>
      <c r="UAP54" s="66"/>
      <c r="UAQ54" s="66"/>
      <c r="UAR54" s="66"/>
      <c r="UAS54" s="66"/>
      <c r="UAT54" s="66"/>
      <c r="UAU54" s="66"/>
      <c r="UAV54" s="66"/>
      <c r="UAW54" s="66"/>
      <c r="UAX54" s="66"/>
      <c r="UAY54" s="66"/>
      <c r="UAZ54" s="66"/>
      <c r="UBA54" s="66"/>
      <c r="UBB54" s="66"/>
      <c r="UBC54" s="66"/>
      <c r="UBD54" s="66"/>
      <c r="UBE54" s="66"/>
      <c r="UBF54" s="66"/>
      <c r="UBG54" s="66"/>
      <c r="UBH54" s="66"/>
      <c r="UBI54" s="66"/>
      <c r="UBJ54" s="66"/>
      <c r="UBK54" s="66"/>
      <c r="UBL54" s="66"/>
      <c r="UBM54" s="66"/>
      <c r="UBN54" s="66"/>
      <c r="UBO54" s="66"/>
      <c r="UBP54" s="66"/>
      <c r="UBQ54" s="66"/>
      <c r="UBR54" s="66"/>
      <c r="UBS54" s="66"/>
      <c r="UBT54" s="66"/>
      <c r="UBU54" s="66"/>
      <c r="UBV54" s="66"/>
      <c r="UBW54" s="66"/>
      <c r="UBX54" s="66"/>
      <c r="UBY54" s="66"/>
      <c r="UBZ54" s="66"/>
      <c r="UCA54" s="66"/>
      <c r="UCB54" s="66"/>
      <c r="UCC54" s="66"/>
      <c r="UCD54" s="66"/>
      <c r="UCE54" s="66"/>
      <c r="UCF54" s="66"/>
      <c r="UCG54" s="66"/>
      <c r="UCH54" s="66"/>
      <c r="UCI54" s="66"/>
      <c r="UCJ54" s="66"/>
      <c r="UCK54" s="66"/>
      <c r="UCL54" s="66"/>
      <c r="UCM54" s="66"/>
      <c r="UCN54" s="66"/>
      <c r="UCO54" s="66"/>
      <c r="UCP54" s="66"/>
      <c r="UCQ54" s="66"/>
      <c r="UCR54" s="66"/>
      <c r="UCS54" s="66"/>
      <c r="UCT54" s="66"/>
      <c r="UCU54" s="66"/>
      <c r="UCV54" s="66"/>
      <c r="UCW54" s="66"/>
      <c r="UCX54" s="66"/>
      <c r="UCY54" s="66"/>
      <c r="UCZ54" s="66"/>
      <c r="UDA54" s="66"/>
      <c r="UDB54" s="66"/>
      <c r="UDC54" s="66"/>
      <c r="UDD54" s="66"/>
      <c r="UDE54" s="66"/>
      <c r="UDF54" s="66"/>
      <c r="UDG54" s="66"/>
      <c r="UDH54" s="66"/>
      <c r="UDI54" s="66"/>
      <c r="UDJ54" s="66"/>
      <c r="UDK54" s="66"/>
      <c r="UDL54" s="66"/>
      <c r="UDM54" s="66"/>
      <c r="UDN54" s="66"/>
      <c r="UDO54" s="66"/>
      <c r="UDP54" s="66"/>
      <c r="UDQ54" s="66"/>
      <c r="UDR54" s="66"/>
      <c r="UDS54" s="66"/>
      <c r="UDT54" s="66"/>
      <c r="UDU54" s="66"/>
      <c r="UDV54" s="66"/>
      <c r="UDW54" s="66"/>
      <c r="UDX54" s="66"/>
      <c r="UDY54" s="66"/>
      <c r="UDZ54" s="66"/>
      <c r="UEA54" s="66"/>
      <c r="UEB54" s="66"/>
      <c r="UEC54" s="66"/>
      <c r="UED54" s="66"/>
      <c r="UEE54" s="66"/>
      <c r="UEF54" s="66"/>
      <c r="UEG54" s="66"/>
      <c r="UEH54" s="66"/>
      <c r="UEI54" s="66"/>
      <c r="UEJ54" s="66"/>
      <c r="UEK54" s="66"/>
      <c r="UEL54" s="66"/>
      <c r="UEM54" s="66"/>
      <c r="UEN54" s="66"/>
      <c r="UEO54" s="66"/>
      <c r="UEP54" s="66"/>
      <c r="UEQ54" s="66"/>
      <c r="UER54" s="66"/>
      <c r="UES54" s="66"/>
      <c r="UET54" s="66"/>
      <c r="UEU54" s="66"/>
      <c r="UEV54" s="66"/>
      <c r="UEW54" s="66"/>
      <c r="UEX54" s="66"/>
      <c r="UEY54" s="66"/>
      <c r="UEZ54" s="66"/>
      <c r="UFA54" s="66"/>
      <c r="UFB54" s="66"/>
      <c r="UFC54" s="66"/>
      <c r="UFD54" s="66"/>
      <c r="UFE54" s="66"/>
      <c r="UFF54" s="66"/>
      <c r="UFG54" s="66"/>
      <c r="UFH54" s="66"/>
      <c r="UFI54" s="66"/>
      <c r="UFJ54" s="66"/>
      <c r="UFK54" s="66"/>
      <c r="UFL54" s="66"/>
      <c r="UFM54" s="66"/>
      <c r="UFN54" s="66"/>
      <c r="UFO54" s="66"/>
      <c r="UFP54" s="66"/>
      <c r="UFQ54" s="66"/>
      <c r="UFR54" s="66"/>
      <c r="UFS54" s="66"/>
      <c r="UFT54" s="66"/>
      <c r="UFU54" s="66"/>
      <c r="UFV54" s="66"/>
      <c r="UFW54" s="66"/>
      <c r="UFX54" s="66"/>
      <c r="UFY54" s="66"/>
      <c r="UFZ54" s="66"/>
      <c r="UGA54" s="66"/>
      <c r="UGB54" s="66"/>
      <c r="UGC54" s="66"/>
      <c r="UGD54" s="66"/>
      <c r="UGE54" s="66"/>
      <c r="UGF54" s="66"/>
      <c r="UGG54" s="66"/>
      <c r="UGH54" s="66"/>
      <c r="UGI54" s="66"/>
      <c r="UGJ54" s="66"/>
      <c r="UGK54" s="66"/>
      <c r="UGL54" s="66"/>
      <c r="UGM54" s="66"/>
      <c r="UGN54" s="66"/>
      <c r="UGO54" s="66"/>
      <c r="UGP54" s="66"/>
      <c r="UGQ54" s="66"/>
      <c r="UGR54" s="66"/>
      <c r="UGS54" s="66"/>
      <c r="UGT54" s="66"/>
      <c r="UGU54" s="66"/>
      <c r="UGV54" s="66"/>
      <c r="UGW54" s="66"/>
      <c r="UGX54" s="66"/>
      <c r="UGY54" s="66"/>
      <c r="UGZ54" s="66"/>
      <c r="UHA54" s="66"/>
      <c r="UHB54" s="66"/>
      <c r="UHC54" s="66"/>
      <c r="UHD54" s="66"/>
      <c r="UHE54" s="66"/>
      <c r="UHF54" s="66"/>
      <c r="UHG54" s="66"/>
      <c r="UHH54" s="66"/>
      <c r="UHI54" s="66"/>
      <c r="UHJ54" s="66"/>
      <c r="UHK54" s="66"/>
      <c r="UHL54" s="66"/>
      <c r="UHM54" s="66"/>
      <c r="UHN54" s="66"/>
      <c r="UHO54" s="66"/>
      <c r="UHP54" s="66"/>
      <c r="UHQ54" s="66"/>
      <c r="UHR54" s="66"/>
      <c r="UHS54" s="66"/>
      <c r="UHT54" s="66"/>
      <c r="UHU54" s="66"/>
      <c r="UHV54" s="66"/>
      <c r="UHW54" s="66"/>
      <c r="UHX54" s="66"/>
      <c r="UHY54" s="66"/>
      <c r="UHZ54" s="66"/>
      <c r="UIA54" s="66"/>
      <c r="UIB54" s="66"/>
      <c r="UIC54" s="66"/>
      <c r="UID54" s="66"/>
      <c r="UIE54" s="66"/>
      <c r="UIF54" s="66"/>
      <c r="UIG54" s="66"/>
      <c r="UIH54" s="66"/>
      <c r="UII54" s="66"/>
      <c r="UIJ54" s="66"/>
      <c r="UIK54" s="66"/>
      <c r="UIL54" s="66"/>
      <c r="UIM54" s="66"/>
      <c r="UIN54" s="66"/>
      <c r="UIO54" s="66"/>
      <c r="UIP54" s="66"/>
      <c r="UIQ54" s="66"/>
      <c r="UIR54" s="66"/>
      <c r="UIS54" s="66"/>
      <c r="UIT54" s="66"/>
      <c r="UIU54" s="66"/>
      <c r="UIV54" s="66"/>
      <c r="UIW54" s="66"/>
      <c r="UIX54" s="66"/>
      <c r="UIY54" s="66"/>
      <c r="UIZ54" s="66"/>
      <c r="UJA54" s="66"/>
      <c r="UJB54" s="66"/>
      <c r="UJC54" s="66"/>
      <c r="UJD54" s="66"/>
      <c r="UJE54" s="66"/>
      <c r="UJF54" s="66"/>
      <c r="UJG54" s="66"/>
      <c r="UJH54" s="66"/>
      <c r="UJI54" s="66"/>
      <c r="UJJ54" s="66"/>
      <c r="UJK54" s="66"/>
      <c r="UJL54" s="66"/>
      <c r="UJM54" s="66"/>
      <c r="UJN54" s="66"/>
      <c r="UJO54" s="66"/>
      <c r="UJP54" s="66"/>
      <c r="UJQ54" s="66"/>
      <c r="UJR54" s="66"/>
      <c r="UJS54" s="66"/>
      <c r="UJT54" s="66"/>
      <c r="UJU54" s="66"/>
      <c r="UJV54" s="66"/>
      <c r="UJW54" s="66"/>
      <c r="UJX54" s="66"/>
      <c r="UJY54" s="66"/>
      <c r="UJZ54" s="66"/>
      <c r="UKA54" s="66"/>
      <c r="UKB54" s="66"/>
      <c r="UKC54" s="66"/>
      <c r="UKD54" s="66"/>
      <c r="UKE54" s="66"/>
      <c r="UKF54" s="66"/>
      <c r="UKG54" s="66"/>
      <c r="UKH54" s="66"/>
      <c r="UKI54" s="66"/>
      <c r="UKJ54" s="66"/>
      <c r="UKK54" s="66"/>
      <c r="UKL54" s="66"/>
      <c r="UKM54" s="66"/>
      <c r="UKN54" s="66"/>
      <c r="UKO54" s="66"/>
      <c r="UKP54" s="66"/>
      <c r="UKQ54" s="66"/>
      <c r="UKR54" s="66"/>
      <c r="UKS54" s="66"/>
      <c r="UKT54" s="66"/>
      <c r="UKU54" s="66"/>
      <c r="UKV54" s="66"/>
      <c r="UKW54" s="66"/>
      <c r="UKX54" s="66"/>
      <c r="UKY54" s="66"/>
      <c r="UKZ54" s="66"/>
      <c r="ULA54" s="66"/>
      <c r="ULB54" s="66"/>
      <c r="ULC54" s="66"/>
      <c r="ULD54" s="66"/>
      <c r="ULE54" s="66"/>
      <c r="ULF54" s="66"/>
      <c r="ULG54" s="66"/>
      <c r="ULH54" s="66"/>
      <c r="ULI54" s="66"/>
      <c r="ULJ54" s="66"/>
      <c r="ULK54" s="66"/>
      <c r="ULL54" s="66"/>
      <c r="ULM54" s="66"/>
      <c r="ULN54" s="66"/>
      <c r="ULO54" s="66"/>
      <c r="ULP54" s="66"/>
      <c r="ULQ54" s="66"/>
      <c r="ULR54" s="66"/>
      <c r="ULS54" s="66"/>
      <c r="ULT54" s="66"/>
      <c r="ULU54" s="66"/>
      <c r="ULV54" s="66"/>
      <c r="ULW54" s="66"/>
      <c r="ULX54" s="66"/>
      <c r="ULY54" s="66"/>
      <c r="ULZ54" s="66"/>
      <c r="UMA54" s="66"/>
      <c r="UMB54" s="66"/>
      <c r="UMC54" s="66"/>
      <c r="UMD54" s="66"/>
      <c r="UME54" s="66"/>
      <c r="UMF54" s="66"/>
      <c r="UMG54" s="66"/>
      <c r="UMH54" s="66"/>
      <c r="UMI54" s="66"/>
      <c r="UMJ54" s="66"/>
      <c r="UMK54" s="66"/>
      <c r="UML54" s="66"/>
      <c r="UMM54" s="66"/>
      <c r="UMN54" s="66"/>
      <c r="UMO54" s="66"/>
      <c r="UMP54" s="66"/>
      <c r="UMQ54" s="66"/>
      <c r="UMR54" s="66"/>
      <c r="UMS54" s="66"/>
      <c r="UMT54" s="66"/>
      <c r="UMU54" s="66"/>
      <c r="UMV54" s="66"/>
      <c r="UMW54" s="66"/>
      <c r="UMX54" s="66"/>
      <c r="UMY54" s="66"/>
      <c r="UMZ54" s="66"/>
      <c r="UNA54" s="66"/>
      <c r="UNB54" s="66"/>
      <c r="UNC54" s="66"/>
      <c r="UND54" s="66"/>
      <c r="UNE54" s="66"/>
      <c r="UNF54" s="66"/>
      <c r="UNG54" s="66"/>
      <c r="UNH54" s="66"/>
      <c r="UNI54" s="66"/>
      <c r="UNJ54" s="66"/>
      <c r="UNK54" s="66"/>
      <c r="UNL54" s="66"/>
      <c r="UNM54" s="66"/>
      <c r="UNN54" s="66"/>
      <c r="UNO54" s="66"/>
      <c r="UNP54" s="66"/>
      <c r="UNQ54" s="66"/>
      <c r="UNR54" s="66"/>
      <c r="UNS54" s="66"/>
      <c r="UNT54" s="66"/>
      <c r="UNU54" s="66"/>
      <c r="UNV54" s="66"/>
      <c r="UNW54" s="66"/>
      <c r="UNX54" s="66"/>
      <c r="UNY54" s="66"/>
      <c r="UNZ54" s="66"/>
      <c r="UOA54" s="66"/>
      <c r="UOB54" s="66"/>
      <c r="UOC54" s="66"/>
      <c r="UOD54" s="66"/>
      <c r="UOE54" s="66"/>
      <c r="UOF54" s="66"/>
      <c r="UOG54" s="66"/>
      <c r="UOH54" s="66"/>
      <c r="UOI54" s="66"/>
      <c r="UOJ54" s="66"/>
      <c r="UOK54" s="66"/>
      <c r="UOL54" s="66"/>
      <c r="UOM54" s="66"/>
      <c r="UON54" s="66"/>
      <c r="UOO54" s="66"/>
      <c r="UOP54" s="66"/>
      <c r="UOQ54" s="66"/>
      <c r="UOR54" s="66"/>
      <c r="UOS54" s="66"/>
      <c r="UOT54" s="66"/>
      <c r="UOU54" s="66"/>
      <c r="UOV54" s="66"/>
      <c r="UOW54" s="66"/>
      <c r="UOX54" s="66"/>
      <c r="UOY54" s="66"/>
      <c r="UOZ54" s="66"/>
      <c r="UPA54" s="66"/>
      <c r="UPB54" s="66"/>
      <c r="UPC54" s="66"/>
      <c r="UPD54" s="66"/>
      <c r="UPE54" s="66"/>
      <c r="UPF54" s="66"/>
      <c r="UPG54" s="66"/>
      <c r="UPH54" s="66"/>
      <c r="UPI54" s="66"/>
      <c r="UPJ54" s="66"/>
      <c r="UPK54" s="66"/>
      <c r="UPL54" s="66"/>
      <c r="UPM54" s="66"/>
      <c r="UPN54" s="66"/>
      <c r="UPO54" s="66"/>
      <c r="UPP54" s="66"/>
      <c r="UPQ54" s="66"/>
      <c r="UPR54" s="66"/>
      <c r="UPS54" s="66"/>
      <c r="UPT54" s="66"/>
      <c r="UPU54" s="66"/>
      <c r="UPV54" s="66"/>
      <c r="UPW54" s="66"/>
      <c r="UPX54" s="66"/>
      <c r="UPY54" s="66"/>
      <c r="UPZ54" s="66"/>
      <c r="UQA54" s="66"/>
      <c r="UQB54" s="66"/>
      <c r="UQC54" s="66"/>
      <c r="UQD54" s="66"/>
      <c r="UQE54" s="66"/>
      <c r="UQF54" s="66"/>
      <c r="UQG54" s="66"/>
      <c r="UQH54" s="66"/>
      <c r="UQI54" s="66"/>
      <c r="UQJ54" s="66"/>
      <c r="UQK54" s="66"/>
      <c r="UQL54" s="66"/>
      <c r="UQM54" s="66"/>
      <c r="UQN54" s="66"/>
      <c r="UQO54" s="66"/>
      <c r="UQP54" s="66"/>
      <c r="UQQ54" s="66"/>
      <c r="UQR54" s="66"/>
      <c r="UQS54" s="66"/>
      <c r="UQT54" s="66"/>
      <c r="UQU54" s="66"/>
      <c r="UQV54" s="66"/>
      <c r="UQW54" s="66"/>
      <c r="UQX54" s="66"/>
      <c r="UQY54" s="66"/>
      <c r="UQZ54" s="66"/>
      <c r="URA54" s="66"/>
      <c r="URB54" s="66"/>
      <c r="URC54" s="66"/>
      <c r="URD54" s="66"/>
      <c r="URE54" s="66"/>
      <c r="URF54" s="66"/>
      <c r="URG54" s="66"/>
      <c r="URH54" s="66"/>
      <c r="URI54" s="66"/>
      <c r="URJ54" s="66"/>
      <c r="URK54" s="66"/>
      <c r="URL54" s="66"/>
      <c r="URM54" s="66"/>
      <c r="URN54" s="66"/>
      <c r="URO54" s="66"/>
      <c r="URP54" s="66"/>
      <c r="URQ54" s="66"/>
      <c r="URR54" s="66"/>
      <c r="URS54" s="66"/>
      <c r="URT54" s="66"/>
      <c r="URU54" s="66"/>
      <c r="URV54" s="66"/>
      <c r="URW54" s="66"/>
      <c r="URX54" s="66"/>
      <c r="URY54" s="66"/>
      <c r="URZ54" s="66"/>
      <c r="USA54" s="66"/>
      <c r="USB54" s="66"/>
      <c r="USC54" s="66"/>
      <c r="USD54" s="66"/>
      <c r="USE54" s="66"/>
      <c r="USF54" s="66"/>
      <c r="USG54" s="66"/>
      <c r="USH54" s="66"/>
      <c r="USI54" s="66"/>
      <c r="USJ54" s="66"/>
      <c r="USK54" s="66"/>
      <c r="USL54" s="66"/>
      <c r="USM54" s="66"/>
      <c r="USN54" s="66"/>
      <c r="USO54" s="66"/>
      <c r="USP54" s="66"/>
      <c r="USQ54" s="66"/>
      <c r="USR54" s="66"/>
      <c r="USS54" s="66"/>
      <c r="UST54" s="66"/>
      <c r="USU54" s="66"/>
      <c r="USV54" s="66"/>
      <c r="USW54" s="66"/>
      <c r="USX54" s="66"/>
      <c r="USY54" s="66"/>
      <c r="USZ54" s="66"/>
      <c r="UTA54" s="66"/>
      <c r="UTB54" s="66"/>
      <c r="UTC54" s="66"/>
      <c r="UTD54" s="66"/>
      <c r="UTE54" s="66"/>
      <c r="UTF54" s="66"/>
      <c r="UTG54" s="66"/>
      <c r="UTH54" s="66"/>
      <c r="UTI54" s="66"/>
      <c r="UTJ54" s="66"/>
      <c r="UTK54" s="66"/>
      <c r="UTL54" s="66"/>
      <c r="UTM54" s="66"/>
      <c r="UTN54" s="66"/>
      <c r="UTO54" s="66"/>
      <c r="UTP54" s="66"/>
      <c r="UTQ54" s="66"/>
      <c r="UTR54" s="66"/>
      <c r="UTS54" s="66"/>
      <c r="UTT54" s="66"/>
      <c r="UTU54" s="66"/>
      <c r="UTV54" s="66"/>
      <c r="UTW54" s="66"/>
      <c r="UTX54" s="66"/>
      <c r="UTY54" s="66"/>
      <c r="UTZ54" s="66"/>
      <c r="UUA54" s="66"/>
      <c r="UUB54" s="66"/>
      <c r="UUC54" s="66"/>
      <c r="UUD54" s="66"/>
      <c r="UUE54" s="66"/>
      <c r="UUF54" s="66"/>
      <c r="UUG54" s="66"/>
      <c r="UUH54" s="66"/>
      <c r="UUI54" s="66"/>
      <c r="UUJ54" s="66"/>
      <c r="UUK54" s="66"/>
      <c r="UUL54" s="66"/>
      <c r="UUM54" s="66"/>
      <c r="UUN54" s="66"/>
      <c r="UUO54" s="66"/>
      <c r="UUP54" s="66"/>
      <c r="UUQ54" s="66"/>
      <c r="UUR54" s="66"/>
      <c r="UUS54" s="66"/>
      <c r="UUT54" s="66"/>
      <c r="UUU54" s="66"/>
      <c r="UUV54" s="66"/>
      <c r="UUW54" s="66"/>
      <c r="UUX54" s="66"/>
      <c r="UUY54" s="66"/>
      <c r="UUZ54" s="66"/>
      <c r="UVA54" s="66"/>
      <c r="UVB54" s="66"/>
      <c r="UVC54" s="66"/>
      <c r="UVD54" s="66"/>
      <c r="UVE54" s="66"/>
      <c r="UVF54" s="66"/>
      <c r="UVG54" s="66"/>
      <c r="UVH54" s="66"/>
      <c r="UVI54" s="66"/>
      <c r="UVJ54" s="66"/>
      <c r="UVK54" s="66"/>
      <c r="UVL54" s="66"/>
      <c r="UVM54" s="66"/>
      <c r="UVN54" s="66"/>
      <c r="UVO54" s="66"/>
      <c r="UVP54" s="66"/>
      <c r="UVQ54" s="66"/>
      <c r="UVR54" s="66"/>
      <c r="UVS54" s="66"/>
      <c r="UVT54" s="66"/>
      <c r="UVU54" s="66"/>
      <c r="UVV54" s="66"/>
      <c r="UVW54" s="66"/>
      <c r="UVX54" s="66"/>
      <c r="UVY54" s="66"/>
      <c r="UVZ54" s="66"/>
      <c r="UWA54" s="66"/>
      <c r="UWB54" s="66"/>
      <c r="UWC54" s="66"/>
      <c r="UWD54" s="66"/>
      <c r="UWE54" s="66"/>
      <c r="UWF54" s="66"/>
      <c r="UWG54" s="66"/>
      <c r="UWH54" s="66"/>
      <c r="UWI54" s="66"/>
      <c r="UWJ54" s="66"/>
      <c r="UWK54" s="66"/>
      <c r="UWL54" s="66"/>
      <c r="UWM54" s="66"/>
      <c r="UWN54" s="66"/>
      <c r="UWO54" s="66"/>
      <c r="UWP54" s="66"/>
      <c r="UWQ54" s="66"/>
      <c r="UWR54" s="66"/>
      <c r="UWS54" s="66"/>
      <c r="UWT54" s="66"/>
      <c r="UWU54" s="66"/>
      <c r="UWV54" s="66"/>
      <c r="UWW54" s="66"/>
      <c r="UWX54" s="66"/>
      <c r="UWY54" s="66"/>
      <c r="UWZ54" s="66"/>
      <c r="UXA54" s="66"/>
      <c r="UXB54" s="66"/>
      <c r="UXC54" s="66"/>
      <c r="UXD54" s="66"/>
      <c r="UXE54" s="66"/>
      <c r="UXF54" s="66"/>
      <c r="UXG54" s="66"/>
      <c r="UXH54" s="66"/>
      <c r="UXI54" s="66"/>
      <c r="UXJ54" s="66"/>
      <c r="UXK54" s="66"/>
      <c r="UXL54" s="66"/>
      <c r="UXM54" s="66"/>
      <c r="UXN54" s="66"/>
      <c r="UXO54" s="66"/>
      <c r="UXP54" s="66"/>
      <c r="UXQ54" s="66"/>
      <c r="UXR54" s="66"/>
      <c r="UXS54" s="66"/>
      <c r="UXT54" s="66"/>
      <c r="UXU54" s="66"/>
      <c r="UXV54" s="66"/>
      <c r="UXW54" s="66"/>
      <c r="UXX54" s="66"/>
      <c r="UXY54" s="66"/>
      <c r="UXZ54" s="66"/>
      <c r="UYA54" s="66"/>
      <c r="UYB54" s="66"/>
      <c r="UYC54" s="66"/>
      <c r="UYD54" s="66"/>
      <c r="UYE54" s="66"/>
      <c r="UYF54" s="66"/>
      <c r="UYG54" s="66"/>
      <c r="UYH54" s="66"/>
      <c r="UYI54" s="66"/>
      <c r="UYJ54" s="66"/>
      <c r="UYK54" s="66"/>
      <c r="UYL54" s="66"/>
      <c r="UYM54" s="66"/>
      <c r="UYN54" s="66"/>
      <c r="UYO54" s="66"/>
      <c r="UYP54" s="66"/>
      <c r="UYQ54" s="66"/>
      <c r="UYR54" s="66"/>
      <c r="UYS54" s="66"/>
      <c r="UYT54" s="66"/>
      <c r="UYU54" s="66"/>
      <c r="UYV54" s="66"/>
      <c r="UYW54" s="66"/>
      <c r="UYX54" s="66"/>
      <c r="UYY54" s="66"/>
      <c r="UYZ54" s="66"/>
      <c r="UZA54" s="66"/>
      <c r="UZB54" s="66"/>
      <c r="UZC54" s="66"/>
      <c r="UZD54" s="66"/>
      <c r="UZE54" s="66"/>
      <c r="UZF54" s="66"/>
      <c r="UZG54" s="66"/>
      <c r="UZH54" s="66"/>
      <c r="UZI54" s="66"/>
      <c r="UZJ54" s="66"/>
      <c r="UZK54" s="66"/>
      <c r="UZL54" s="66"/>
      <c r="UZM54" s="66"/>
      <c r="UZN54" s="66"/>
      <c r="UZO54" s="66"/>
      <c r="UZP54" s="66"/>
      <c r="UZQ54" s="66"/>
      <c r="UZR54" s="66"/>
      <c r="UZS54" s="66"/>
      <c r="UZT54" s="66"/>
      <c r="UZU54" s="66"/>
      <c r="UZV54" s="66"/>
      <c r="UZW54" s="66"/>
      <c r="UZX54" s="66"/>
      <c r="UZY54" s="66"/>
      <c r="UZZ54" s="66"/>
      <c r="VAA54" s="66"/>
      <c r="VAB54" s="66"/>
      <c r="VAC54" s="66"/>
      <c r="VAD54" s="66"/>
      <c r="VAE54" s="66"/>
      <c r="VAF54" s="66"/>
      <c r="VAG54" s="66"/>
      <c r="VAH54" s="66"/>
      <c r="VAI54" s="66"/>
      <c r="VAJ54" s="66"/>
      <c r="VAK54" s="66"/>
      <c r="VAL54" s="66"/>
      <c r="VAM54" s="66"/>
      <c r="VAN54" s="66"/>
      <c r="VAO54" s="66"/>
      <c r="VAP54" s="66"/>
      <c r="VAQ54" s="66"/>
      <c r="VAR54" s="66"/>
      <c r="VAS54" s="66"/>
      <c r="VAT54" s="66"/>
      <c r="VAU54" s="66"/>
      <c r="VAV54" s="66"/>
      <c r="VAW54" s="66"/>
      <c r="VAX54" s="66"/>
      <c r="VAY54" s="66"/>
      <c r="VAZ54" s="66"/>
      <c r="VBA54" s="66"/>
      <c r="VBB54" s="66"/>
      <c r="VBC54" s="66"/>
      <c r="VBD54" s="66"/>
      <c r="VBE54" s="66"/>
      <c r="VBF54" s="66"/>
      <c r="VBG54" s="66"/>
      <c r="VBH54" s="66"/>
      <c r="VBI54" s="66"/>
      <c r="VBJ54" s="66"/>
      <c r="VBK54" s="66"/>
      <c r="VBL54" s="66"/>
      <c r="VBM54" s="66"/>
      <c r="VBN54" s="66"/>
      <c r="VBO54" s="66"/>
      <c r="VBP54" s="66"/>
      <c r="VBQ54" s="66"/>
      <c r="VBR54" s="66"/>
      <c r="VBS54" s="66"/>
      <c r="VBT54" s="66"/>
      <c r="VBU54" s="66"/>
      <c r="VBV54" s="66"/>
      <c r="VBW54" s="66"/>
      <c r="VBX54" s="66"/>
      <c r="VBY54" s="66"/>
      <c r="VBZ54" s="66"/>
      <c r="VCA54" s="66"/>
      <c r="VCB54" s="66"/>
      <c r="VCC54" s="66"/>
      <c r="VCD54" s="66"/>
      <c r="VCE54" s="66"/>
      <c r="VCF54" s="66"/>
      <c r="VCG54" s="66"/>
      <c r="VCH54" s="66"/>
      <c r="VCI54" s="66"/>
      <c r="VCJ54" s="66"/>
      <c r="VCK54" s="66"/>
      <c r="VCL54" s="66"/>
      <c r="VCM54" s="66"/>
      <c r="VCN54" s="66"/>
      <c r="VCO54" s="66"/>
      <c r="VCP54" s="66"/>
      <c r="VCQ54" s="66"/>
      <c r="VCR54" s="66"/>
      <c r="VCS54" s="66"/>
      <c r="VCT54" s="66"/>
      <c r="VCU54" s="66"/>
      <c r="VCV54" s="66"/>
      <c r="VCW54" s="66"/>
      <c r="VCX54" s="66"/>
      <c r="VCY54" s="66"/>
      <c r="VCZ54" s="66"/>
      <c r="VDA54" s="66"/>
      <c r="VDB54" s="66"/>
      <c r="VDC54" s="66"/>
      <c r="VDD54" s="66"/>
      <c r="VDE54" s="66"/>
      <c r="VDF54" s="66"/>
      <c r="VDG54" s="66"/>
      <c r="VDH54" s="66"/>
      <c r="VDI54" s="66"/>
      <c r="VDJ54" s="66"/>
      <c r="VDK54" s="66"/>
      <c r="VDL54" s="66"/>
      <c r="VDM54" s="66"/>
      <c r="VDN54" s="66"/>
      <c r="VDO54" s="66"/>
      <c r="VDP54" s="66"/>
      <c r="VDQ54" s="66"/>
      <c r="VDR54" s="66"/>
      <c r="VDS54" s="66"/>
      <c r="VDT54" s="66"/>
      <c r="VDU54" s="66"/>
      <c r="VDV54" s="66"/>
      <c r="VDW54" s="66"/>
      <c r="VDX54" s="66"/>
      <c r="VDY54" s="66"/>
      <c r="VDZ54" s="66"/>
      <c r="VEA54" s="66"/>
      <c r="VEB54" s="66"/>
      <c r="VEC54" s="66"/>
      <c r="VED54" s="66"/>
      <c r="VEE54" s="66"/>
      <c r="VEF54" s="66"/>
      <c r="VEG54" s="66"/>
      <c r="VEH54" s="66"/>
      <c r="VEI54" s="66"/>
      <c r="VEJ54" s="66"/>
      <c r="VEK54" s="66"/>
      <c r="VEL54" s="66"/>
      <c r="VEM54" s="66"/>
      <c r="VEN54" s="66"/>
      <c r="VEO54" s="66"/>
      <c r="VEP54" s="66"/>
      <c r="VEQ54" s="66"/>
      <c r="VER54" s="66"/>
      <c r="VES54" s="66"/>
      <c r="VET54" s="66"/>
      <c r="VEU54" s="66"/>
      <c r="VEV54" s="66"/>
      <c r="VEW54" s="66"/>
      <c r="VEX54" s="66"/>
      <c r="VEY54" s="66"/>
      <c r="VEZ54" s="66"/>
      <c r="VFA54" s="66"/>
      <c r="VFB54" s="66"/>
      <c r="VFC54" s="66"/>
      <c r="VFD54" s="66"/>
      <c r="VFE54" s="66"/>
      <c r="VFF54" s="66"/>
      <c r="VFG54" s="66"/>
      <c r="VFH54" s="66"/>
      <c r="VFI54" s="66"/>
      <c r="VFJ54" s="66"/>
      <c r="VFK54" s="66"/>
      <c r="VFL54" s="66"/>
      <c r="VFM54" s="66"/>
      <c r="VFN54" s="66"/>
      <c r="VFO54" s="66"/>
      <c r="VFP54" s="66"/>
      <c r="VFQ54" s="66"/>
      <c r="VFR54" s="66"/>
      <c r="VFS54" s="66"/>
      <c r="VFT54" s="66"/>
      <c r="VFU54" s="66"/>
      <c r="VFV54" s="66"/>
      <c r="VFW54" s="66"/>
      <c r="VFX54" s="66"/>
      <c r="VFY54" s="66"/>
      <c r="VFZ54" s="66"/>
      <c r="VGA54" s="66"/>
      <c r="VGB54" s="66"/>
      <c r="VGC54" s="66"/>
      <c r="VGD54" s="66"/>
      <c r="VGE54" s="66"/>
      <c r="VGF54" s="66"/>
      <c r="VGG54" s="66"/>
      <c r="VGH54" s="66"/>
      <c r="VGI54" s="66"/>
      <c r="VGJ54" s="66"/>
      <c r="VGK54" s="66"/>
      <c r="VGL54" s="66"/>
      <c r="VGM54" s="66"/>
      <c r="VGN54" s="66"/>
      <c r="VGO54" s="66"/>
      <c r="VGP54" s="66"/>
      <c r="VGQ54" s="66"/>
      <c r="VGR54" s="66"/>
      <c r="VGS54" s="66"/>
      <c r="VGT54" s="66"/>
      <c r="VGU54" s="66"/>
      <c r="VGV54" s="66"/>
      <c r="VGW54" s="66"/>
      <c r="VGX54" s="66"/>
      <c r="VGY54" s="66"/>
      <c r="VGZ54" s="66"/>
      <c r="VHA54" s="66"/>
      <c r="VHB54" s="66"/>
      <c r="VHC54" s="66"/>
      <c r="VHD54" s="66"/>
      <c r="VHE54" s="66"/>
      <c r="VHF54" s="66"/>
      <c r="VHG54" s="66"/>
      <c r="VHH54" s="66"/>
      <c r="VHI54" s="66"/>
      <c r="VHJ54" s="66"/>
      <c r="VHK54" s="66"/>
      <c r="VHL54" s="66"/>
      <c r="VHM54" s="66"/>
      <c r="VHN54" s="66"/>
      <c r="VHO54" s="66"/>
      <c r="VHP54" s="66"/>
      <c r="VHQ54" s="66"/>
      <c r="VHR54" s="66"/>
      <c r="VHS54" s="66"/>
      <c r="VHT54" s="66"/>
      <c r="VHU54" s="66"/>
      <c r="VHV54" s="66"/>
      <c r="VHW54" s="66"/>
      <c r="VHX54" s="66"/>
      <c r="VHY54" s="66"/>
      <c r="VHZ54" s="66"/>
      <c r="VIA54" s="66"/>
      <c r="VIB54" s="66"/>
      <c r="VIC54" s="66"/>
      <c r="VID54" s="66"/>
      <c r="VIE54" s="66"/>
      <c r="VIF54" s="66"/>
      <c r="VIG54" s="66"/>
      <c r="VIH54" s="66"/>
      <c r="VII54" s="66"/>
      <c r="VIJ54" s="66"/>
      <c r="VIK54" s="66"/>
      <c r="VIL54" s="66"/>
      <c r="VIM54" s="66"/>
      <c r="VIN54" s="66"/>
      <c r="VIO54" s="66"/>
      <c r="VIP54" s="66"/>
      <c r="VIQ54" s="66"/>
      <c r="VIR54" s="66"/>
      <c r="VIS54" s="66"/>
      <c r="VIT54" s="66"/>
      <c r="VIU54" s="66"/>
      <c r="VIV54" s="66"/>
      <c r="VIW54" s="66"/>
      <c r="VIX54" s="66"/>
      <c r="VIY54" s="66"/>
      <c r="VIZ54" s="66"/>
      <c r="VJA54" s="66"/>
      <c r="VJB54" s="66"/>
      <c r="VJC54" s="66"/>
      <c r="VJD54" s="66"/>
      <c r="VJE54" s="66"/>
      <c r="VJF54" s="66"/>
      <c r="VJG54" s="66"/>
      <c r="VJH54" s="66"/>
      <c r="VJI54" s="66"/>
      <c r="VJJ54" s="66"/>
      <c r="VJK54" s="66"/>
      <c r="VJL54" s="66"/>
      <c r="VJM54" s="66"/>
      <c r="VJN54" s="66"/>
      <c r="VJO54" s="66"/>
      <c r="VJP54" s="66"/>
      <c r="VJQ54" s="66"/>
      <c r="VJR54" s="66"/>
      <c r="VJS54" s="66"/>
      <c r="VJT54" s="66"/>
      <c r="VJU54" s="66"/>
      <c r="VJV54" s="66"/>
      <c r="VJW54" s="66"/>
      <c r="VJX54" s="66"/>
      <c r="VJY54" s="66"/>
      <c r="VJZ54" s="66"/>
      <c r="VKA54" s="66"/>
      <c r="VKB54" s="66"/>
      <c r="VKC54" s="66"/>
      <c r="VKD54" s="66"/>
      <c r="VKE54" s="66"/>
      <c r="VKF54" s="66"/>
      <c r="VKG54" s="66"/>
      <c r="VKH54" s="66"/>
      <c r="VKI54" s="66"/>
      <c r="VKJ54" s="66"/>
      <c r="VKK54" s="66"/>
      <c r="VKL54" s="66"/>
      <c r="VKM54" s="66"/>
      <c r="VKN54" s="66"/>
      <c r="VKO54" s="66"/>
      <c r="VKP54" s="66"/>
      <c r="VKQ54" s="66"/>
      <c r="VKR54" s="66"/>
      <c r="VKS54" s="66"/>
      <c r="VKT54" s="66"/>
      <c r="VKU54" s="66"/>
      <c r="VKV54" s="66"/>
      <c r="VKW54" s="66"/>
      <c r="VKX54" s="66"/>
      <c r="VKY54" s="66"/>
      <c r="VKZ54" s="66"/>
      <c r="VLA54" s="66"/>
      <c r="VLB54" s="66"/>
      <c r="VLC54" s="66"/>
      <c r="VLD54" s="66"/>
      <c r="VLE54" s="66"/>
      <c r="VLF54" s="66"/>
      <c r="VLG54" s="66"/>
      <c r="VLH54" s="66"/>
      <c r="VLI54" s="66"/>
      <c r="VLJ54" s="66"/>
      <c r="VLK54" s="66"/>
      <c r="VLL54" s="66"/>
      <c r="VLM54" s="66"/>
      <c r="VLN54" s="66"/>
      <c r="VLO54" s="66"/>
      <c r="VLP54" s="66"/>
      <c r="VLQ54" s="66"/>
      <c r="VLR54" s="66"/>
      <c r="VLS54" s="66"/>
      <c r="VLT54" s="66"/>
      <c r="VLU54" s="66"/>
      <c r="VLV54" s="66"/>
      <c r="VLW54" s="66"/>
      <c r="VLX54" s="66"/>
      <c r="VLY54" s="66"/>
      <c r="VLZ54" s="66"/>
      <c r="VMA54" s="66"/>
      <c r="VMB54" s="66"/>
      <c r="VMC54" s="66"/>
      <c r="VMD54" s="66"/>
      <c r="VME54" s="66"/>
      <c r="VMF54" s="66"/>
      <c r="VMG54" s="66"/>
      <c r="VMH54" s="66"/>
      <c r="VMI54" s="66"/>
      <c r="VMJ54" s="66"/>
      <c r="VMK54" s="66"/>
      <c r="VML54" s="66"/>
      <c r="VMM54" s="66"/>
      <c r="VMN54" s="66"/>
      <c r="VMO54" s="66"/>
      <c r="VMP54" s="66"/>
      <c r="VMQ54" s="66"/>
      <c r="VMR54" s="66"/>
      <c r="VMS54" s="66"/>
      <c r="VMT54" s="66"/>
      <c r="VMU54" s="66"/>
      <c r="VMV54" s="66"/>
      <c r="VMW54" s="66"/>
      <c r="VMX54" s="66"/>
      <c r="VMY54" s="66"/>
      <c r="VMZ54" s="66"/>
      <c r="VNA54" s="66"/>
      <c r="VNB54" s="66"/>
      <c r="VNC54" s="66"/>
      <c r="VND54" s="66"/>
      <c r="VNE54" s="66"/>
      <c r="VNF54" s="66"/>
      <c r="VNG54" s="66"/>
      <c r="VNH54" s="66"/>
      <c r="VNI54" s="66"/>
      <c r="VNJ54" s="66"/>
      <c r="VNK54" s="66"/>
      <c r="VNL54" s="66"/>
      <c r="VNM54" s="66"/>
      <c r="VNN54" s="66"/>
      <c r="VNO54" s="66"/>
      <c r="VNP54" s="66"/>
      <c r="VNQ54" s="66"/>
      <c r="VNR54" s="66"/>
      <c r="VNS54" s="66"/>
      <c r="VNT54" s="66"/>
      <c r="VNU54" s="66"/>
      <c r="VNV54" s="66"/>
      <c r="VNW54" s="66"/>
      <c r="VNX54" s="66"/>
      <c r="VNY54" s="66"/>
      <c r="VNZ54" s="66"/>
      <c r="VOA54" s="66"/>
      <c r="VOB54" s="66"/>
      <c r="VOC54" s="66"/>
      <c r="VOD54" s="66"/>
      <c r="VOE54" s="66"/>
      <c r="VOF54" s="66"/>
      <c r="VOG54" s="66"/>
      <c r="VOH54" s="66"/>
      <c r="VOI54" s="66"/>
      <c r="VOJ54" s="66"/>
      <c r="VOK54" s="66"/>
      <c r="VOL54" s="66"/>
      <c r="VOM54" s="66"/>
      <c r="VON54" s="66"/>
      <c r="VOO54" s="66"/>
      <c r="VOP54" s="66"/>
      <c r="VOQ54" s="66"/>
      <c r="VOR54" s="66"/>
      <c r="VOS54" s="66"/>
      <c r="VOT54" s="66"/>
      <c r="VOU54" s="66"/>
      <c r="VOV54" s="66"/>
      <c r="VOW54" s="66"/>
      <c r="VOX54" s="66"/>
      <c r="VOY54" s="66"/>
      <c r="VOZ54" s="66"/>
      <c r="VPA54" s="66"/>
      <c r="VPB54" s="66"/>
      <c r="VPC54" s="66"/>
      <c r="VPD54" s="66"/>
      <c r="VPE54" s="66"/>
      <c r="VPF54" s="66"/>
      <c r="VPG54" s="66"/>
      <c r="VPH54" s="66"/>
      <c r="VPI54" s="66"/>
      <c r="VPJ54" s="66"/>
      <c r="VPK54" s="66"/>
      <c r="VPL54" s="66"/>
      <c r="VPM54" s="66"/>
      <c r="VPN54" s="66"/>
      <c r="VPO54" s="66"/>
      <c r="VPP54" s="66"/>
      <c r="VPQ54" s="66"/>
      <c r="VPR54" s="66"/>
      <c r="VPS54" s="66"/>
      <c r="VPT54" s="66"/>
      <c r="VPU54" s="66"/>
      <c r="VPV54" s="66"/>
      <c r="VPW54" s="66"/>
      <c r="VPX54" s="66"/>
      <c r="VPY54" s="66"/>
      <c r="VPZ54" s="66"/>
      <c r="VQA54" s="66"/>
      <c r="VQB54" s="66"/>
      <c r="VQC54" s="66"/>
      <c r="VQD54" s="66"/>
      <c r="VQE54" s="66"/>
      <c r="VQF54" s="66"/>
      <c r="VQG54" s="66"/>
      <c r="VQH54" s="66"/>
      <c r="VQI54" s="66"/>
      <c r="VQJ54" s="66"/>
      <c r="VQK54" s="66"/>
      <c r="VQL54" s="66"/>
      <c r="VQM54" s="66"/>
      <c r="VQN54" s="66"/>
      <c r="VQO54" s="66"/>
      <c r="VQP54" s="66"/>
      <c r="VQQ54" s="66"/>
      <c r="VQR54" s="66"/>
      <c r="VQS54" s="66"/>
      <c r="VQT54" s="66"/>
      <c r="VQU54" s="66"/>
      <c r="VQV54" s="66"/>
      <c r="VQW54" s="66"/>
      <c r="VQX54" s="66"/>
      <c r="VQY54" s="66"/>
      <c r="VQZ54" s="66"/>
      <c r="VRA54" s="66"/>
      <c r="VRB54" s="66"/>
      <c r="VRC54" s="66"/>
      <c r="VRD54" s="66"/>
      <c r="VRE54" s="66"/>
      <c r="VRF54" s="66"/>
      <c r="VRG54" s="66"/>
      <c r="VRH54" s="66"/>
      <c r="VRI54" s="66"/>
      <c r="VRJ54" s="66"/>
      <c r="VRK54" s="66"/>
      <c r="VRL54" s="66"/>
      <c r="VRM54" s="66"/>
      <c r="VRN54" s="66"/>
      <c r="VRO54" s="66"/>
      <c r="VRP54" s="66"/>
      <c r="VRQ54" s="66"/>
      <c r="VRR54" s="66"/>
      <c r="VRS54" s="66"/>
      <c r="VRT54" s="66"/>
      <c r="VRU54" s="66"/>
      <c r="VRV54" s="66"/>
      <c r="VRW54" s="66"/>
      <c r="VRX54" s="66"/>
      <c r="VRY54" s="66"/>
      <c r="VRZ54" s="66"/>
      <c r="VSA54" s="66"/>
      <c r="VSB54" s="66"/>
      <c r="VSC54" s="66"/>
      <c r="VSD54" s="66"/>
      <c r="VSE54" s="66"/>
      <c r="VSF54" s="66"/>
      <c r="VSG54" s="66"/>
      <c r="VSH54" s="66"/>
      <c r="VSI54" s="66"/>
      <c r="VSJ54" s="66"/>
      <c r="VSK54" s="66"/>
      <c r="VSL54" s="66"/>
      <c r="VSM54" s="66"/>
      <c r="VSN54" s="66"/>
      <c r="VSO54" s="66"/>
      <c r="VSP54" s="66"/>
      <c r="VSQ54" s="66"/>
      <c r="VSR54" s="66"/>
      <c r="VSS54" s="66"/>
      <c r="VST54" s="66"/>
      <c r="VSU54" s="66"/>
      <c r="VSV54" s="66"/>
      <c r="VSW54" s="66"/>
      <c r="VSX54" s="66"/>
      <c r="VSY54" s="66"/>
      <c r="VSZ54" s="66"/>
      <c r="VTA54" s="66"/>
      <c r="VTB54" s="66"/>
      <c r="VTC54" s="66"/>
      <c r="VTD54" s="66"/>
      <c r="VTE54" s="66"/>
      <c r="VTF54" s="66"/>
      <c r="VTG54" s="66"/>
      <c r="VTH54" s="66"/>
      <c r="VTI54" s="66"/>
      <c r="VTJ54" s="66"/>
      <c r="VTK54" s="66"/>
      <c r="VTL54" s="66"/>
      <c r="VTM54" s="66"/>
      <c r="VTN54" s="66"/>
      <c r="VTO54" s="66"/>
      <c r="VTP54" s="66"/>
      <c r="VTQ54" s="66"/>
      <c r="VTR54" s="66"/>
      <c r="VTS54" s="66"/>
      <c r="VTT54" s="66"/>
      <c r="VTU54" s="66"/>
      <c r="VTV54" s="66"/>
      <c r="VTW54" s="66"/>
      <c r="VTX54" s="66"/>
      <c r="VTY54" s="66"/>
      <c r="VTZ54" s="66"/>
      <c r="VUA54" s="66"/>
      <c r="VUB54" s="66"/>
      <c r="VUC54" s="66"/>
      <c r="VUD54" s="66"/>
      <c r="VUE54" s="66"/>
      <c r="VUF54" s="66"/>
      <c r="VUG54" s="66"/>
      <c r="VUH54" s="66"/>
      <c r="VUI54" s="66"/>
      <c r="VUJ54" s="66"/>
      <c r="VUK54" s="66"/>
      <c r="VUL54" s="66"/>
      <c r="VUM54" s="66"/>
      <c r="VUN54" s="66"/>
      <c r="VUO54" s="66"/>
      <c r="VUP54" s="66"/>
      <c r="VUQ54" s="66"/>
      <c r="VUR54" s="66"/>
      <c r="VUS54" s="66"/>
      <c r="VUT54" s="66"/>
      <c r="VUU54" s="66"/>
      <c r="VUV54" s="66"/>
      <c r="VUW54" s="66"/>
      <c r="VUX54" s="66"/>
      <c r="VUY54" s="66"/>
      <c r="VUZ54" s="66"/>
      <c r="VVA54" s="66"/>
      <c r="VVB54" s="66"/>
      <c r="VVC54" s="66"/>
      <c r="VVD54" s="66"/>
      <c r="VVE54" s="66"/>
      <c r="VVF54" s="66"/>
      <c r="VVG54" s="66"/>
      <c r="VVH54" s="66"/>
      <c r="VVI54" s="66"/>
      <c r="VVJ54" s="66"/>
      <c r="VVK54" s="66"/>
      <c r="VVL54" s="66"/>
      <c r="VVM54" s="66"/>
      <c r="VVN54" s="66"/>
      <c r="VVO54" s="66"/>
      <c r="VVP54" s="66"/>
      <c r="VVQ54" s="66"/>
      <c r="VVR54" s="66"/>
      <c r="VVS54" s="66"/>
      <c r="VVT54" s="66"/>
      <c r="VVU54" s="66"/>
      <c r="VVV54" s="66"/>
      <c r="VVW54" s="66"/>
      <c r="VVX54" s="66"/>
      <c r="VVY54" s="66"/>
      <c r="VVZ54" s="66"/>
      <c r="VWA54" s="66"/>
      <c r="VWB54" s="66"/>
      <c r="VWC54" s="66"/>
      <c r="VWD54" s="66"/>
      <c r="VWE54" s="66"/>
      <c r="VWF54" s="66"/>
      <c r="VWG54" s="66"/>
      <c r="VWH54" s="66"/>
      <c r="VWI54" s="66"/>
      <c r="VWJ54" s="66"/>
      <c r="VWK54" s="66"/>
      <c r="VWL54" s="66"/>
      <c r="VWM54" s="66"/>
      <c r="VWN54" s="66"/>
      <c r="VWO54" s="66"/>
      <c r="VWP54" s="66"/>
      <c r="VWQ54" s="66"/>
      <c r="VWR54" s="66"/>
      <c r="VWS54" s="66"/>
      <c r="VWT54" s="66"/>
      <c r="VWU54" s="66"/>
      <c r="VWV54" s="66"/>
      <c r="VWW54" s="66"/>
      <c r="VWX54" s="66"/>
      <c r="VWY54" s="66"/>
      <c r="VWZ54" s="66"/>
      <c r="VXA54" s="66"/>
      <c r="VXB54" s="66"/>
      <c r="VXC54" s="66"/>
      <c r="VXD54" s="66"/>
      <c r="VXE54" s="66"/>
      <c r="VXF54" s="66"/>
      <c r="VXG54" s="66"/>
      <c r="VXH54" s="66"/>
      <c r="VXI54" s="66"/>
      <c r="VXJ54" s="66"/>
      <c r="VXK54" s="66"/>
      <c r="VXL54" s="66"/>
      <c r="VXM54" s="66"/>
      <c r="VXN54" s="66"/>
      <c r="VXO54" s="66"/>
      <c r="VXP54" s="66"/>
      <c r="VXQ54" s="66"/>
      <c r="VXR54" s="66"/>
      <c r="VXS54" s="66"/>
      <c r="VXT54" s="66"/>
      <c r="VXU54" s="66"/>
      <c r="VXV54" s="66"/>
      <c r="VXW54" s="66"/>
      <c r="VXX54" s="66"/>
      <c r="VXY54" s="66"/>
      <c r="VXZ54" s="66"/>
      <c r="VYA54" s="66"/>
      <c r="VYB54" s="66"/>
      <c r="VYC54" s="66"/>
      <c r="VYD54" s="66"/>
      <c r="VYE54" s="66"/>
      <c r="VYF54" s="66"/>
      <c r="VYG54" s="66"/>
      <c r="VYH54" s="66"/>
      <c r="VYI54" s="66"/>
      <c r="VYJ54" s="66"/>
      <c r="VYK54" s="66"/>
      <c r="VYL54" s="66"/>
      <c r="VYM54" s="66"/>
      <c r="VYN54" s="66"/>
      <c r="VYO54" s="66"/>
      <c r="VYP54" s="66"/>
      <c r="VYQ54" s="66"/>
      <c r="VYR54" s="66"/>
      <c r="VYS54" s="66"/>
      <c r="VYT54" s="66"/>
      <c r="VYU54" s="66"/>
      <c r="VYV54" s="66"/>
      <c r="VYW54" s="66"/>
      <c r="VYX54" s="66"/>
      <c r="VYY54" s="66"/>
      <c r="VYZ54" s="66"/>
      <c r="VZA54" s="66"/>
      <c r="VZB54" s="66"/>
      <c r="VZC54" s="66"/>
      <c r="VZD54" s="66"/>
      <c r="VZE54" s="66"/>
      <c r="VZF54" s="66"/>
      <c r="VZG54" s="66"/>
      <c r="VZH54" s="66"/>
      <c r="VZI54" s="66"/>
      <c r="VZJ54" s="66"/>
      <c r="VZK54" s="66"/>
      <c r="VZL54" s="66"/>
      <c r="VZM54" s="66"/>
      <c r="VZN54" s="66"/>
      <c r="VZO54" s="66"/>
      <c r="VZP54" s="66"/>
      <c r="VZQ54" s="66"/>
      <c r="VZR54" s="66"/>
      <c r="VZS54" s="66"/>
      <c r="VZT54" s="66"/>
      <c r="VZU54" s="66"/>
      <c r="VZV54" s="66"/>
      <c r="VZW54" s="66"/>
      <c r="VZX54" s="66"/>
      <c r="VZY54" s="66"/>
      <c r="VZZ54" s="66"/>
      <c r="WAA54" s="66"/>
      <c r="WAB54" s="66"/>
      <c r="WAC54" s="66"/>
      <c r="WAD54" s="66"/>
      <c r="WAE54" s="66"/>
      <c r="WAF54" s="66"/>
      <c r="WAG54" s="66"/>
      <c r="WAH54" s="66"/>
      <c r="WAI54" s="66"/>
      <c r="WAJ54" s="66"/>
      <c r="WAK54" s="66"/>
      <c r="WAL54" s="66"/>
      <c r="WAM54" s="66"/>
      <c r="WAN54" s="66"/>
      <c r="WAO54" s="66"/>
      <c r="WAP54" s="66"/>
      <c r="WAQ54" s="66"/>
      <c r="WAR54" s="66"/>
      <c r="WAS54" s="66"/>
      <c r="WAT54" s="66"/>
      <c r="WAU54" s="66"/>
      <c r="WAV54" s="66"/>
      <c r="WAW54" s="66"/>
      <c r="WAX54" s="66"/>
      <c r="WAY54" s="66"/>
      <c r="WAZ54" s="66"/>
      <c r="WBA54" s="66"/>
      <c r="WBB54" s="66"/>
      <c r="WBC54" s="66"/>
      <c r="WBD54" s="66"/>
      <c r="WBE54" s="66"/>
      <c r="WBF54" s="66"/>
      <c r="WBG54" s="66"/>
      <c r="WBH54" s="66"/>
      <c r="WBI54" s="66"/>
      <c r="WBJ54" s="66"/>
      <c r="WBK54" s="66"/>
      <c r="WBL54" s="66"/>
      <c r="WBM54" s="66"/>
      <c r="WBN54" s="66"/>
      <c r="WBO54" s="66"/>
      <c r="WBP54" s="66"/>
      <c r="WBQ54" s="66"/>
      <c r="WBR54" s="66"/>
      <c r="WBS54" s="66"/>
      <c r="WBT54" s="66"/>
      <c r="WBU54" s="66"/>
      <c r="WBV54" s="66"/>
      <c r="WBW54" s="66"/>
      <c r="WBX54" s="66"/>
      <c r="WBY54" s="66"/>
      <c r="WBZ54" s="66"/>
      <c r="WCA54" s="66"/>
      <c r="WCB54" s="66"/>
      <c r="WCC54" s="66"/>
      <c r="WCD54" s="66"/>
      <c r="WCE54" s="66"/>
      <c r="WCF54" s="66"/>
      <c r="WCG54" s="66"/>
      <c r="WCH54" s="66"/>
      <c r="WCI54" s="66"/>
      <c r="WCJ54" s="66"/>
      <c r="WCK54" s="66"/>
      <c r="WCL54" s="66"/>
      <c r="WCM54" s="66"/>
      <c r="WCN54" s="66"/>
      <c r="WCO54" s="66"/>
      <c r="WCP54" s="66"/>
      <c r="WCQ54" s="66"/>
      <c r="WCR54" s="66"/>
      <c r="WCS54" s="66"/>
      <c r="WCT54" s="66"/>
      <c r="WCU54" s="66"/>
      <c r="WCV54" s="66"/>
      <c r="WCW54" s="66"/>
      <c r="WCX54" s="66"/>
      <c r="WCY54" s="66"/>
      <c r="WCZ54" s="66"/>
      <c r="WDA54" s="66"/>
      <c r="WDB54" s="66"/>
      <c r="WDC54" s="66"/>
      <c r="WDD54" s="66"/>
      <c r="WDE54" s="66"/>
      <c r="WDF54" s="66"/>
      <c r="WDG54" s="66"/>
      <c r="WDH54" s="66"/>
      <c r="WDI54" s="66"/>
      <c r="WDJ54" s="66"/>
      <c r="WDK54" s="66"/>
      <c r="WDL54" s="66"/>
      <c r="WDM54" s="66"/>
      <c r="WDN54" s="66"/>
      <c r="WDO54" s="66"/>
      <c r="WDP54" s="66"/>
      <c r="WDQ54" s="66"/>
      <c r="WDR54" s="66"/>
      <c r="WDS54" s="66"/>
      <c r="WDT54" s="66"/>
      <c r="WDU54" s="66"/>
      <c r="WDV54" s="66"/>
      <c r="WDW54" s="66"/>
      <c r="WDX54" s="66"/>
      <c r="WDY54" s="66"/>
      <c r="WDZ54" s="66"/>
      <c r="WEA54" s="66"/>
      <c r="WEB54" s="66"/>
      <c r="WEC54" s="66"/>
      <c r="WED54" s="66"/>
      <c r="WEE54" s="66"/>
      <c r="WEF54" s="66"/>
      <c r="WEG54" s="66"/>
      <c r="WEH54" s="66"/>
      <c r="WEI54" s="66"/>
      <c r="WEJ54" s="66"/>
      <c r="WEK54" s="66"/>
      <c r="WEL54" s="66"/>
      <c r="WEM54" s="66"/>
      <c r="WEN54" s="66"/>
      <c r="WEO54" s="66"/>
      <c r="WEP54" s="66"/>
      <c r="WEQ54" s="66"/>
      <c r="WER54" s="66"/>
      <c r="WES54" s="66"/>
      <c r="WET54" s="66"/>
      <c r="WEU54" s="66"/>
      <c r="WEV54" s="66"/>
      <c r="WEW54" s="66"/>
      <c r="WEX54" s="66"/>
      <c r="WEY54" s="66"/>
      <c r="WEZ54" s="66"/>
      <c r="WFA54" s="66"/>
      <c r="WFB54" s="66"/>
      <c r="WFC54" s="66"/>
      <c r="WFD54" s="66"/>
      <c r="WFE54" s="66"/>
      <c r="WFF54" s="66"/>
      <c r="WFG54" s="66"/>
      <c r="WFH54" s="66"/>
      <c r="WFI54" s="66"/>
      <c r="WFJ54" s="66"/>
      <c r="WFK54" s="66"/>
      <c r="WFL54" s="66"/>
      <c r="WFM54" s="66"/>
      <c r="WFN54" s="66"/>
      <c r="WFO54" s="66"/>
      <c r="WFP54" s="66"/>
      <c r="WFQ54" s="66"/>
      <c r="WFR54" s="66"/>
      <c r="WFS54" s="66"/>
      <c r="WFT54" s="66"/>
      <c r="WFU54" s="66"/>
      <c r="WFV54" s="66"/>
      <c r="WFW54" s="66"/>
      <c r="WFX54" s="66"/>
      <c r="WFY54" s="66"/>
      <c r="WFZ54" s="66"/>
      <c r="WGA54" s="66"/>
      <c r="WGB54" s="66"/>
      <c r="WGC54" s="66"/>
      <c r="WGD54" s="66"/>
      <c r="WGE54" s="66"/>
      <c r="WGF54" s="66"/>
      <c r="WGG54" s="66"/>
      <c r="WGH54" s="66"/>
      <c r="WGI54" s="66"/>
      <c r="WGJ54" s="66"/>
      <c r="WGK54" s="66"/>
      <c r="WGL54" s="66"/>
      <c r="WGM54" s="66"/>
      <c r="WGN54" s="66"/>
      <c r="WGO54" s="66"/>
      <c r="WGP54" s="66"/>
      <c r="WGQ54" s="66"/>
      <c r="WGR54" s="66"/>
      <c r="WGS54" s="66"/>
      <c r="WGT54" s="66"/>
      <c r="WGU54" s="66"/>
      <c r="WGV54" s="66"/>
      <c r="WGW54" s="66"/>
      <c r="WGX54" s="66"/>
      <c r="WGY54" s="66"/>
      <c r="WGZ54" s="66"/>
      <c r="WHA54" s="66"/>
      <c r="WHB54" s="66"/>
      <c r="WHC54" s="66"/>
      <c r="WHD54" s="66"/>
      <c r="WHE54" s="66"/>
      <c r="WHF54" s="66"/>
      <c r="WHG54" s="66"/>
      <c r="WHH54" s="66"/>
      <c r="WHI54" s="66"/>
      <c r="WHJ54" s="66"/>
      <c r="WHK54" s="66"/>
      <c r="WHL54" s="66"/>
      <c r="WHM54" s="66"/>
      <c r="WHN54" s="66"/>
      <c r="WHO54" s="66"/>
      <c r="WHP54" s="66"/>
      <c r="WHQ54" s="66"/>
      <c r="WHR54" s="66"/>
      <c r="WHS54" s="66"/>
      <c r="WHT54" s="66"/>
      <c r="WHU54" s="66"/>
      <c r="WHV54" s="66"/>
      <c r="WHW54" s="66"/>
      <c r="WHX54" s="66"/>
      <c r="WHY54" s="66"/>
      <c r="WHZ54" s="66"/>
      <c r="WIA54" s="66"/>
      <c r="WIB54" s="66"/>
      <c r="WIC54" s="66"/>
      <c r="WID54" s="66"/>
      <c r="WIE54" s="66"/>
      <c r="WIF54" s="66"/>
      <c r="WIG54" s="66"/>
      <c r="WIH54" s="66"/>
      <c r="WII54" s="66"/>
      <c r="WIJ54" s="66"/>
      <c r="WIK54" s="66"/>
      <c r="WIL54" s="66"/>
      <c r="WIM54" s="66"/>
      <c r="WIN54" s="66"/>
      <c r="WIO54" s="66"/>
      <c r="WIP54" s="66"/>
      <c r="WIQ54" s="66"/>
      <c r="WIR54" s="66"/>
      <c r="WIS54" s="66"/>
      <c r="WIT54" s="66"/>
      <c r="WIU54" s="66"/>
      <c r="WIV54" s="66"/>
      <c r="WIW54" s="66"/>
      <c r="WIX54" s="66"/>
      <c r="WIY54" s="66"/>
      <c r="WIZ54" s="66"/>
      <c r="WJA54" s="66"/>
      <c r="WJB54" s="66"/>
      <c r="WJC54" s="66"/>
      <c r="WJD54" s="66"/>
      <c r="WJE54" s="66"/>
      <c r="WJF54" s="66"/>
      <c r="WJG54" s="66"/>
      <c r="WJH54" s="66"/>
      <c r="WJI54" s="66"/>
      <c r="WJJ54" s="66"/>
      <c r="WJK54" s="66"/>
      <c r="WJL54" s="66"/>
      <c r="WJM54" s="66"/>
      <c r="WJN54" s="66"/>
      <c r="WJO54" s="66"/>
      <c r="WJP54" s="66"/>
      <c r="WJQ54" s="66"/>
      <c r="WJR54" s="66"/>
      <c r="WJS54" s="66"/>
      <c r="WJT54" s="66"/>
      <c r="WJU54" s="66"/>
      <c r="WJV54" s="66"/>
      <c r="WJW54" s="66"/>
      <c r="WJX54" s="66"/>
      <c r="WJY54" s="66"/>
      <c r="WJZ54" s="66"/>
      <c r="WKA54" s="66"/>
      <c r="WKB54" s="66"/>
      <c r="WKC54" s="66"/>
      <c r="WKD54" s="66"/>
      <c r="WKE54" s="66"/>
      <c r="WKF54" s="66"/>
      <c r="WKG54" s="66"/>
      <c r="WKH54" s="66"/>
      <c r="WKI54" s="66"/>
      <c r="WKJ54" s="66"/>
      <c r="WKK54" s="66"/>
      <c r="WKL54" s="66"/>
      <c r="WKM54" s="66"/>
      <c r="WKN54" s="66"/>
      <c r="WKO54" s="66"/>
      <c r="WKP54" s="66"/>
      <c r="WKQ54" s="66"/>
      <c r="WKR54" s="66"/>
      <c r="WKS54" s="66"/>
      <c r="WKT54" s="66"/>
      <c r="WKU54" s="66"/>
      <c r="WKV54" s="66"/>
      <c r="WKW54" s="66"/>
      <c r="WKX54" s="66"/>
      <c r="WKY54" s="66"/>
      <c r="WKZ54" s="66"/>
      <c r="WLA54" s="66"/>
      <c r="WLB54" s="66"/>
      <c r="WLC54" s="66"/>
      <c r="WLD54" s="66"/>
      <c r="WLE54" s="66"/>
      <c r="WLF54" s="66"/>
      <c r="WLG54" s="66"/>
      <c r="WLH54" s="66"/>
      <c r="WLI54" s="66"/>
      <c r="WLJ54" s="66"/>
      <c r="WLK54" s="66"/>
      <c r="WLL54" s="66"/>
      <c r="WLM54" s="66"/>
      <c r="WLN54" s="66"/>
      <c r="WLO54" s="66"/>
      <c r="WLP54" s="66"/>
      <c r="WLQ54" s="66"/>
      <c r="WLR54" s="66"/>
      <c r="WLS54" s="66"/>
      <c r="WLT54" s="66"/>
      <c r="WLU54" s="66"/>
      <c r="WLV54" s="66"/>
      <c r="WLW54" s="66"/>
      <c r="WLX54" s="66"/>
      <c r="WLY54" s="66"/>
      <c r="WLZ54" s="66"/>
      <c r="WMA54" s="66"/>
      <c r="WMB54" s="66"/>
      <c r="WMC54" s="66"/>
      <c r="WMD54" s="66"/>
      <c r="WME54" s="66"/>
      <c r="WMF54" s="66"/>
      <c r="WMG54" s="66"/>
      <c r="WMH54" s="66"/>
      <c r="WMI54" s="66"/>
      <c r="WMJ54" s="66"/>
      <c r="WMK54" s="66"/>
      <c r="WML54" s="66"/>
      <c r="WMM54" s="66"/>
      <c r="WMN54" s="66"/>
      <c r="WMO54" s="66"/>
      <c r="WMP54" s="66"/>
      <c r="WMQ54" s="66"/>
      <c r="WMR54" s="66"/>
      <c r="WMS54" s="66"/>
      <c r="WMT54" s="66"/>
      <c r="WMU54" s="66"/>
      <c r="WMV54" s="66"/>
      <c r="WMW54" s="66"/>
      <c r="WMX54" s="66"/>
      <c r="WMY54" s="66"/>
      <c r="WMZ54" s="66"/>
      <c r="WNA54" s="66"/>
      <c r="WNB54" s="66"/>
      <c r="WNC54" s="66"/>
      <c r="WND54" s="66"/>
      <c r="WNE54" s="66"/>
      <c r="WNF54" s="66"/>
      <c r="WNG54" s="66"/>
      <c r="WNH54" s="66"/>
      <c r="WNI54" s="66"/>
      <c r="WNJ54" s="66"/>
      <c r="WNK54" s="66"/>
      <c r="WNL54" s="66"/>
      <c r="WNM54" s="66"/>
      <c r="WNN54" s="66"/>
      <c r="WNO54" s="66"/>
      <c r="WNP54" s="66"/>
      <c r="WNQ54" s="66"/>
      <c r="WNR54" s="66"/>
      <c r="WNS54" s="66"/>
      <c r="WNT54" s="66"/>
      <c r="WNU54" s="66"/>
      <c r="WNV54" s="66"/>
      <c r="WNW54" s="66"/>
      <c r="WNX54" s="66"/>
      <c r="WNY54" s="66"/>
      <c r="WNZ54" s="66"/>
      <c r="WOA54" s="66"/>
      <c r="WOB54" s="66"/>
      <c r="WOC54" s="66"/>
      <c r="WOD54" s="66"/>
      <c r="WOE54" s="66"/>
      <c r="WOF54" s="66"/>
      <c r="WOG54" s="66"/>
      <c r="WOH54" s="66"/>
      <c r="WOI54" s="66"/>
      <c r="WOJ54" s="66"/>
      <c r="WOK54" s="66"/>
      <c r="WOL54" s="66"/>
      <c r="WOM54" s="66"/>
      <c r="WON54" s="66"/>
      <c r="WOO54" s="66"/>
      <c r="WOP54" s="66"/>
      <c r="WOQ54" s="66"/>
      <c r="WOR54" s="66"/>
      <c r="WOS54" s="66"/>
      <c r="WOT54" s="66"/>
      <c r="WOU54" s="66"/>
      <c r="WOV54" s="66"/>
      <c r="WOW54" s="66"/>
      <c r="WOX54" s="66"/>
      <c r="WOY54" s="66"/>
      <c r="WOZ54" s="66"/>
      <c r="WPA54" s="66"/>
      <c r="WPB54" s="66"/>
      <c r="WPC54" s="66"/>
      <c r="WPD54" s="66"/>
      <c r="WPE54" s="66"/>
      <c r="WPF54" s="66"/>
      <c r="WPG54" s="66"/>
      <c r="WPH54" s="66"/>
      <c r="WPI54" s="66"/>
      <c r="WPJ54" s="66"/>
      <c r="WPK54" s="66"/>
      <c r="WPL54" s="66"/>
      <c r="WPM54" s="66"/>
      <c r="WPN54" s="66"/>
      <c r="WPO54" s="66"/>
      <c r="WPP54" s="66"/>
      <c r="WPQ54" s="66"/>
      <c r="WPR54" s="66"/>
      <c r="WPS54" s="66"/>
      <c r="WPT54" s="66"/>
      <c r="WPU54" s="66"/>
      <c r="WPV54" s="66"/>
      <c r="WPW54" s="66"/>
      <c r="WPX54" s="66"/>
      <c r="WPY54" s="66"/>
      <c r="WPZ54" s="66"/>
      <c r="WQA54" s="66"/>
      <c r="WQB54" s="66"/>
      <c r="WQC54" s="66"/>
      <c r="WQD54" s="66"/>
      <c r="WQE54" s="66"/>
      <c r="WQF54" s="66"/>
      <c r="WQG54" s="66"/>
      <c r="WQH54" s="66"/>
      <c r="WQI54" s="66"/>
      <c r="WQJ54" s="66"/>
      <c r="WQK54" s="66"/>
      <c r="WQL54" s="66"/>
      <c r="WQM54" s="66"/>
      <c r="WQN54" s="66"/>
      <c r="WQO54" s="66"/>
      <c r="WQP54" s="66"/>
      <c r="WQQ54" s="66"/>
      <c r="WQR54" s="66"/>
      <c r="WQS54" s="66"/>
      <c r="WQT54" s="66"/>
      <c r="WQU54" s="66"/>
      <c r="WQV54" s="66"/>
      <c r="WQW54" s="66"/>
      <c r="WQX54" s="66"/>
      <c r="WQY54" s="66"/>
      <c r="WQZ54" s="66"/>
      <c r="WRA54" s="66"/>
      <c r="WRB54" s="66"/>
      <c r="WRC54" s="66"/>
      <c r="WRD54" s="66"/>
      <c r="WRE54" s="66"/>
      <c r="WRF54" s="66"/>
      <c r="WRG54" s="66"/>
      <c r="WRH54" s="66"/>
      <c r="WRI54" s="66"/>
      <c r="WRJ54" s="66"/>
      <c r="WRK54" s="66"/>
      <c r="WRL54" s="66"/>
      <c r="WRM54" s="66"/>
      <c r="WRN54" s="66"/>
      <c r="WRO54" s="66"/>
      <c r="WRP54" s="66"/>
      <c r="WRQ54" s="66"/>
      <c r="WRR54" s="66"/>
      <c r="WRS54" s="66"/>
      <c r="WRT54" s="66"/>
      <c r="WRU54" s="66"/>
      <c r="WRV54" s="66"/>
      <c r="WRW54" s="66"/>
      <c r="WRX54" s="66"/>
      <c r="WRY54" s="66"/>
      <c r="WRZ54" s="66"/>
      <c r="WSA54" s="66"/>
      <c r="WSB54" s="66"/>
      <c r="WSC54" s="66"/>
      <c r="WSD54" s="66"/>
      <c r="WSE54" s="66"/>
      <c r="WSF54" s="66"/>
      <c r="WSG54" s="66"/>
      <c r="WSH54" s="66"/>
      <c r="WSI54" s="66"/>
      <c r="WSJ54" s="66"/>
      <c r="WSK54" s="66"/>
      <c r="WSL54" s="66"/>
      <c r="WSM54" s="66"/>
      <c r="WSN54" s="66"/>
      <c r="WSO54" s="66"/>
      <c r="WSP54" s="66"/>
      <c r="WSQ54" s="66"/>
      <c r="WSR54" s="66"/>
      <c r="WSS54" s="66"/>
      <c r="WST54" s="66"/>
      <c r="WSU54" s="66"/>
      <c r="WSV54" s="66"/>
      <c r="WSW54" s="66"/>
      <c r="WSX54" s="66"/>
      <c r="WSY54" s="66"/>
      <c r="WSZ54" s="66"/>
      <c r="WTA54" s="66"/>
      <c r="WTB54" s="66"/>
      <c r="WTC54" s="66"/>
      <c r="WTD54" s="66"/>
      <c r="WTE54" s="66"/>
      <c r="WTF54" s="66"/>
      <c r="WTG54" s="66"/>
      <c r="WTH54" s="66"/>
      <c r="WTI54" s="66"/>
      <c r="WTJ54" s="66"/>
      <c r="WTK54" s="66"/>
      <c r="WTL54" s="66"/>
      <c r="WTM54" s="66"/>
      <c r="WTN54" s="66"/>
      <c r="WTO54" s="66"/>
      <c r="WTP54" s="66"/>
      <c r="WTQ54" s="66"/>
      <c r="WTR54" s="66"/>
      <c r="WTS54" s="66"/>
      <c r="WTT54" s="66"/>
      <c r="WTU54" s="66"/>
      <c r="WTV54" s="66"/>
      <c r="WTW54" s="66"/>
      <c r="WTX54" s="66"/>
      <c r="WTY54" s="66"/>
      <c r="WTZ54" s="66"/>
      <c r="WUA54" s="66"/>
      <c r="WUB54" s="66"/>
      <c r="WUC54" s="66"/>
      <c r="WUD54" s="66"/>
      <c r="WUE54" s="66"/>
      <c r="WUF54" s="66"/>
      <c r="WUG54" s="66"/>
      <c r="WUH54" s="66"/>
      <c r="WUI54" s="66"/>
      <c r="WUJ54" s="66"/>
      <c r="WUK54" s="66"/>
      <c r="WUL54" s="66"/>
      <c r="WUM54" s="66"/>
      <c r="WUN54" s="66"/>
      <c r="WUO54" s="66"/>
      <c r="WUP54" s="66"/>
      <c r="WUQ54" s="66"/>
      <c r="WUR54" s="66"/>
      <c r="WUS54" s="66"/>
      <c r="WUT54" s="66"/>
      <c r="WUU54" s="66"/>
      <c r="WUV54" s="66"/>
      <c r="WUW54" s="66"/>
      <c r="WUX54" s="66"/>
      <c r="WUY54" s="66"/>
      <c r="WUZ54" s="66"/>
      <c r="WVA54" s="66"/>
      <c r="WVB54" s="66"/>
      <c r="WVC54" s="66"/>
      <c r="WVD54" s="66"/>
      <c r="WVE54" s="66"/>
      <c r="WVF54" s="66"/>
      <c r="WVG54" s="66"/>
      <c r="WVH54" s="66"/>
      <c r="WVI54" s="66"/>
      <c r="WVJ54" s="66"/>
      <c r="WVK54" s="66"/>
      <c r="WVL54" s="66"/>
      <c r="WVM54" s="66"/>
      <c r="WVN54" s="66"/>
      <c r="WVO54" s="66"/>
      <c r="WVP54" s="66"/>
      <c r="WVQ54" s="66"/>
      <c r="WVR54" s="66"/>
      <c r="WVS54" s="66"/>
      <c r="WVT54" s="66"/>
      <c r="WVU54" s="66"/>
      <c r="WVV54" s="66"/>
      <c r="WVW54" s="66"/>
      <c r="WVX54" s="66"/>
      <c r="WVY54" s="66"/>
      <c r="WVZ54" s="66"/>
      <c r="WWA54" s="66"/>
      <c r="WWB54" s="66"/>
      <c r="WWC54" s="66"/>
      <c r="WWD54" s="66"/>
      <c r="WWE54" s="66"/>
      <c r="WWF54" s="66"/>
      <c r="WWG54" s="66"/>
      <c r="WWH54" s="66"/>
      <c r="WWI54" s="66"/>
      <c r="WWJ54" s="66"/>
      <c r="WWK54" s="66"/>
      <c r="WWL54" s="66"/>
      <c r="WWM54" s="66"/>
      <c r="WWN54" s="66"/>
      <c r="WWO54" s="66"/>
      <c r="WWP54" s="66"/>
      <c r="WWQ54" s="66"/>
      <c r="WWR54" s="66"/>
      <c r="WWS54" s="66"/>
      <c r="WWT54" s="66"/>
      <c r="WWU54" s="66"/>
      <c r="WWV54" s="66"/>
      <c r="WWW54" s="66"/>
      <c r="WWX54" s="66"/>
      <c r="WWY54" s="66"/>
      <c r="WWZ54" s="66"/>
      <c r="WXA54" s="66"/>
      <c r="WXB54" s="66"/>
      <c r="WXC54" s="66"/>
      <c r="WXD54" s="66"/>
      <c r="WXE54" s="66"/>
      <c r="WXF54" s="66"/>
      <c r="WXG54" s="66"/>
      <c r="WXH54" s="66"/>
      <c r="WXI54" s="66"/>
      <c r="WXJ54" s="66"/>
      <c r="WXK54" s="66"/>
      <c r="WXL54" s="66"/>
      <c r="WXM54" s="66"/>
      <c r="WXN54" s="66"/>
      <c r="WXO54" s="66"/>
      <c r="WXP54" s="66"/>
      <c r="WXQ54" s="66"/>
      <c r="WXR54" s="66"/>
      <c r="WXS54" s="66"/>
      <c r="WXT54" s="66"/>
      <c r="WXU54" s="66"/>
      <c r="WXV54" s="66"/>
      <c r="WXW54" s="66"/>
      <c r="WXX54" s="66"/>
      <c r="WXY54" s="66"/>
      <c r="WXZ54" s="66"/>
      <c r="WYA54" s="66"/>
      <c r="WYB54" s="66"/>
      <c r="WYC54" s="66"/>
      <c r="WYD54" s="66"/>
      <c r="WYE54" s="66"/>
      <c r="WYF54" s="66"/>
      <c r="WYG54" s="66"/>
      <c r="WYH54" s="66"/>
      <c r="WYI54" s="66"/>
      <c r="WYJ54" s="66"/>
      <c r="WYK54" s="66"/>
      <c r="WYL54" s="66"/>
      <c r="WYM54" s="66"/>
      <c r="WYN54" s="66"/>
      <c r="WYO54" s="66"/>
      <c r="WYP54" s="66"/>
      <c r="WYQ54" s="66"/>
      <c r="WYR54" s="66"/>
      <c r="WYS54" s="66"/>
      <c r="WYT54" s="66"/>
      <c r="WYU54" s="66"/>
      <c r="WYV54" s="66"/>
      <c r="WYW54" s="66"/>
      <c r="WYX54" s="66"/>
      <c r="WYY54" s="66"/>
      <c r="WYZ54" s="66"/>
      <c r="WZA54" s="66"/>
      <c r="WZB54" s="66"/>
      <c r="WZC54" s="66"/>
      <c r="WZD54" s="66"/>
      <c r="WZE54" s="66"/>
      <c r="WZF54" s="66"/>
      <c r="WZG54" s="66"/>
      <c r="WZH54" s="66"/>
      <c r="WZI54" s="66"/>
      <c r="WZJ54" s="66"/>
      <c r="WZK54" s="66"/>
      <c r="WZL54" s="66"/>
      <c r="WZM54" s="66"/>
      <c r="WZN54" s="66"/>
      <c r="WZO54" s="66"/>
      <c r="WZP54" s="66"/>
      <c r="WZQ54" s="66"/>
      <c r="WZR54" s="66"/>
      <c r="WZS54" s="66"/>
      <c r="WZT54" s="66"/>
      <c r="WZU54" s="66"/>
      <c r="WZV54" s="66"/>
      <c r="WZW54" s="66"/>
      <c r="WZX54" s="66"/>
      <c r="WZY54" s="66"/>
      <c r="WZZ54" s="66"/>
      <c r="XAA54" s="66"/>
      <c r="XAB54" s="66"/>
      <c r="XAC54" s="66"/>
      <c r="XAD54" s="66"/>
      <c r="XAE54" s="66"/>
      <c r="XAF54" s="66"/>
      <c r="XAG54" s="66"/>
      <c r="XAH54" s="66"/>
      <c r="XAI54" s="66"/>
      <c r="XAJ54" s="66"/>
      <c r="XAK54" s="66"/>
      <c r="XAL54" s="66"/>
      <c r="XAM54" s="66"/>
      <c r="XAN54" s="66"/>
      <c r="XAO54" s="66"/>
      <c r="XAP54" s="66"/>
      <c r="XAQ54" s="66"/>
      <c r="XAR54" s="66"/>
      <c r="XAS54" s="66"/>
      <c r="XAT54" s="66"/>
      <c r="XAU54" s="66"/>
      <c r="XAV54" s="66"/>
      <c r="XAW54" s="66"/>
      <c r="XAX54" s="66"/>
      <c r="XAY54" s="66"/>
      <c r="XAZ54" s="66"/>
      <c r="XBA54" s="66"/>
      <c r="XBB54" s="66"/>
      <c r="XBC54" s="66"/>
      <c r="XBD54" s="66"/>
      <c r="XBE54" s="66"/>
      <c r="XBF54" s="66"/>
      <c r="XBG54" s="66"/>
      <c r="XBH54" s="66"/>
      <c r="XBI54" s="66"/>
      <c r="XBJ54" s="66"/>
      <c r="XBK54" s="66"/>
      <c r="XBL54" s="66"/>
      <c r="XBM54" s="66"/>
      <c r="XBN54" s="66"/>
      <c r="XBO54" s="66"/>
      <c r="XBP54" s="66"/>
      <c r="XBQ54" s="66"/>
      <c r="XBR54" s="66"/>
      <c r="XBS54" s="66"/>
      <c r="XBT54" s="66"/>
      <c r="XBU54" s="66"/>
      <c r="XBV54" s="66"/>
      <c r="XBW54" s="66"/>
      <c r="XBX54" s="66"/>
      <c r="XBY54" s="66"/>
      <c r="XBZ54" s="66"/>
      <c r="XCA54" s="66"/>
      <c r="XCB54" s="66"/>
      <c r="XCC54" s="66"/>
      <c r="XCD54" s="66"/>
      <c r="XCE54" s="66"/>
      <c r="XCF54" s="66"/>
      <c r="XCG54" s="66"/>
      <c r="XCH54" s="66"/>
      <c r="XCI54" s="66"/>
      <c r="XCJ54" s="66"/>
      <c r="XCK54" s="66"/>
      <c r="XCL54" s="66"/>
      <c r="XCM54" s="66"/>
      <c r="XCN54" s="66"/>
      <c r="XCO54" s="66"/>
      <c r="XCP54" s="66"/>
      <c r="XCQ54" s="66"/>
      <c r="XCR54" s="66"/>
      <c r="XCS54" s="66"/>
      <c r="XCT54" s="66"/>
      <c r="XCU54" s="66"/>
      <c r="XCV54" s="66"/>
      <c r="XCW54" s="66"/>
      <c r="XCX54" s="66"/>
      <c r="XCY54" s="66"/>
      <c r="XCZ54" s="66"/>
    </row>
    <row r="55" spans="2:16328" x14ac:dyDescent="0.35">
      <c r="B55" s="23" t="s">
        <v>123</v>
      </c>
      <c r="C55" s="18">
        <f t="shared" ref="C55:K55" si="10">+C52</f>
        <v>916.94829333333382</v>
      </c>
      <c r="D55" s="18">
        <f t="shared" si="10"/>
        <v>522.12525229999483</v>
      </c>
      <c r="E55" s="18">
        <f t="shared" si="10"/>
        <v>743.50655911827903</v>
      </c>
      <c r="F55" s="18">
        <f t="shared" si="10"/>
        <v>630.58584345747158</v>
      </c>
      <c r="G55" s="18">
        <f t="shared" si="10"/>
        <v>558.31291137351695</v>
      </c>
      <c r="H55" s="18">
        <f t="shared" si="10"/>
        <v>88.910048271738106</v>
      </c>
      <c r="I55" s="18">
        <f t="shared" si="10"/>
        <v>548.18920564340669</v>
      </c>
      <c r="J55" s="18">
        <f t="shared" si="10"/>
        <v>555.7683247214602</v>
      </c>
      <c r="K55" s="18">
        <f t="shared" si="10"/>
        <v>1038.0538334405676</v>
      </c>
      <c r="L55" s="18">
        <f ca="1">+L52+L61</f>
        <v>15698.334533665309</v>
      </c>
      <c r="M55" s="18"/>
      <c r="N55" s="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  <c r="JV55" s="66"/>
      <c r="JW55" s="66"/>
      <c r="JX55" s="66"/>
      <c r="JY55" s="66"/>
      <c r="JZ55" s="66"/>
      <c r="KA55" s="66"/>
      <c r="KB55" s="66"/>
      <c r="KC55" s="66"/>
      <c r="KD55" s="66"/>
      <c r="KE55" s="66"/>
      <c r="KF55" s="66"/>
      <c r="KG55" s="66"/>
      <c r="KH55" s="66"/>
      <c r="KI55" s="66"/>
      <c r="KJ55" s="66"/>
      <c r="KK55" s="66"/>
      <c r="KL55" s="66"/>
      <c r="KM55" s="66"/>
      <c r="KN55" s="66"/>
      <c r="KO55" s="66"/>
      <c r="KP55" s="66"/>
      <c r="KQ55" s="66"/>
      <c r="KR55" s="66"/>
      <c r="KS55" s="66"/>
      <c r="KT55" s="66"/>
      <c r="KU55" s="66"/>
      <c r="KV55" s="66"/>
      <c r="KW55" s="66"/>
      <c r="KX55" s="66"/>
      <c r="KY55" s="66"/>
      <c r="KZ55" s="66"/>
      <c r="LA55" s="66"/>
      <c r="LB55" s="66"/>
      <c r="LC55" s="66"/>
      <c r="LD55" s="66"/>
      <c r="LE55" s="66"/>
      <c r="LF55" s="66"/>
      <c r="LG55" s="66"/>
      <c r="LH55" s="66"/>
      <c r="LI55" s="66"/>
      <c r="LJ55" s="66"/>
      <c r="LK55" s="66"/>
      <c r="LL55" s="66"/>
      <c r="LM55" s="66"/>
      <c r="LN55" s="66"/>
      <c r="LO55" s="66"/>
      <c r="LP55" s="66"/>
      <c r="LQ55" s="66"/>
      <c r="LR55" s="66"/>
      <c r="LS55" s="66"/>
      <c r="LT55" s="66"/>
      <c r="LU55" s="66"/>
      <c r="LV55" s="66"/>
      <c r="LW55" s="66"/>
      <c r="LX55" s="66"/>
      <c r="LY55" s="66"/>
      <c r="LZ55" s="66"/>
      <c r="MA55" s="66"/>
      <c r="MB55" s="66"/>
      <c r="MC55" s="66"/>
      <c r="MD55" s="66"/>
      <c r="ME55" s="66"/>
      <c r="MF55" s="66"/>
      <c r="MG55" s="66"/>
      <c r="MH55" s="66"/>
      <c r="MI55" s="66"/>
      <c r="MJ55" s="66"/>
      <c r="MK55" s="66"/>
      <c r="ML55" s="66"/>
      <c r="MM55" s="66"/>
      <c r="MN55" s="66"/>
      <c r="MO55" s="66"/>
      <c r="MP55" s="66"/>
      <c r="MQ55" s="66"/>
      <c r="MR55" s="66"/>
      <c r="MS55" s="66"/>
      <c r="MT55" s="66"/>
      <c r="MU55" s="66"/>
      <c r="MV55" s="66"/>
      <c r="MW55" s="66"/>
      <c r="MX55" s="66"/>
      <c r="MY55" s="66"/>
      <c r="MZ55" s="66"/>
      <c r="NA55" s="66"/>
      <c r="NB55" s="66"/>
      <c r="NC55" s="66"/>
      <c r="ND55" s="66"/>
      <c r="NE55" s="66"/>
      <c r="NF55" s="66"/>
      <c r="NG55" s="66"/>
      <c r="NH55" s="66"/>
      <c r="NI55" s="66"/>
      <c r="NJ55" s="66"/>
      <c r="NK55" s="66"/>
      <c r="NL55" s="66"/>
      <c r="NM55" s="66"/>
      <c r="NN55" s="66"/>
      <c r="NO55" s="66"/>
      <c r="NP55" s="66"/>
      <c r="NQ55" s="66"/>
      <c r="NR55" s="66"/>
      <c r="NS55" s="66"/>
      <c r="NT55" s="66"/>
      <c r="NU55" s="66"/>
      <c r="NV55" s="66"/>
      <c r="NW55" s="66"/>
      <c r="NX55" s="66"/>
      <c r="NY55" s="66"/>
      <c r="NZ55" s="66"/>
      <c r="OA55" s="66"/>
      <c r="OB55" s="66"/>
      <c r="OC55" s="66"/>
      <c r="OD55" s="66"/>
      <c r="OE55" s="66"/>
      <c r="OF55" s="66"/>
      <c r="OG55" s="66"/>
      <c r="OH55" s="66"/>
      <c r="OI55" s="66"/>
      <c r="OJ55" s="66"/>
      <c r="OK55" s="66"/>
      <c r="OL55" s="66"/>
      <c r="OM55" s="66"/>
      <c r="ON55" s="66"/>
      <c r="OO55" s="66"/>
      <c r="OP55" s="66"/>
      <c r="OQ55" s="66"/>
      <c r="OR55" s="66"/>
      <c r="OS55" s="66"/>
      <c r="OT55" s="66"/>
      <c r="OU55" s="66"/>
      <c r="OV55" s="66"/>
      <c r="OW55" s="66"/>
      <c r="OX55" s="66"/>
      <c r="OY55" s="66"/>
      <c r="OZ55" s="66"/>
      <c r="PA55" s="66"/>
      <c r="PB55" s="66"/>
      <c r="PC55" s="66"/>
      <c r="PD55" s="66"/>
      <c r="PE55" s="66"/>
      <c r="PF55" s="66"/>
      <c r="PG55" s="66"/>
      <c r="PH55" s="66"/>
      <c r="PI55" s="66"/>
      <c r="PJ55" s="66"/>
      <c r="PK55" s="66"/>
      <c r="PL55" s="66"/>
      <c r="PM55" s="66"/>
      <c r="PN55" s="66"/>
      <c r="PO55" s="66"/>
      <c r="PP55" s="66"/>
      <c r="PQ55" s="66"/>
      <c r="PR55" s="66"/>
      <c r="PS55" s="66"/>
      <c r="PT55" s="66"/>
      <c r="PU55" s="66"/>
      <c r="PV55" s="66"/>
      <c r="PW55" s="66"/>
      <c r="PX55" s="66"/>
      <c r="PY55" s="66"/>
      <c r="PZ55" s="66"/>
      <c r="QA55" s="66"/>
      <c r="QB55" s="66"/>
      <c r="QC55" s="66"/>
      <c r="QD55" s="66"/>
      <c r="QE55" s="66"/>
      <c r="QF55" s="66"/>
      <c r="QG55" s="66"/>
      <c r="QH55" s="66"/>
      <c r="QI55" s="66"/>
      <c r="QJ55" s="66"/>
      <c r="QK55" s="66"/>
      <c r="QL55" s="66"/>
      <c r="QM55" s="66"/>
      <c r="QN55" s="66"/>
      <c r="QO55" s="66"/>
      <c r="QP55" s="66"/>
      <c r="QQ55" s="66"/>
      <c r="QR55" s="66"/>
      <c r="QS55" s="66"/>
      <c r="QT55" s="66"/>
      <c r="QU55" s="66"/>
      <c r="QV55" s="66"/>
      <c r="QW55" s="66"/>
      <c r="QX55" s="66"/>
      <c r="QY55" s="66"/>
      <c r="QZ55" s="66"/>
      <c r="RA55" s="66"/>
      <c r="RB55" s="66"/>
      <c r="RC55" s="66"/>
      <c r="RD55" s="66"/>
      <c r="RE55" s="66"/>
      <c r="RF55" s="66"/>
      <c r="RG55" s="66"/>
      <c r="RH55" s="66"/>
      <c r="RI55" s="66"/>
      <c r="RJ55" s="66"/>
      <c r="RK55" s="66"/>
      <c r="RL55" s="66"/>
      <c r="RM55" s="66"/>
      <c r="RN55" s="66"/>
      <c r="RO55" s="66"/>
      <c r="RP55" s="66"/>
      <c r="RQ55" s="66"/>
      <c r="RR55" s="66"/>
      <c r="RS55" s="66"/>
      <c r="RT55" s="66"/>
      <c r="RU55" s="66"/>
      <c r="RV55" s="66"/>
      <c r="RW55" s="66"/>
      <c r="RX55" s="66"/>
      <c r="RY55" s="66"/>
      <c r="RZ55" s="66"/>
      <c r="SA55" s="66"/>
      <c r="SB55" s="66"/>
      <c r="SC55" s="66"/>
      <c r="SD55" s="66"/>
      <c r="SE55" s="66"/>
      <c r="SF55" s="66"/>
      <c r="SG55" s="66"/>
      <c r="SH55" s="66"/>
      <c r="SI55" s="66"/>
      <c r="SJ55" s="66"/>
      <c r="SK55" s="66"/>
      <c r="SL55" s="66"/>
      <c r="SM55" s="66"/>
      <c r="SN55" s="66"/>
      <c r="SO55" s="66"/>
      <c r="SP55" s="66"/>
      <c r="SQ55" s="66"/>
      <c r="SR55" s="66"/>
      <c r="SS55" s="66"/>
      <c r="ST55" s="66"/>
      <c r="SU55" s="66"/>
      <c r="SV55" s="66"/>
      <c r="SW55" s="66"/>
      <c r="SX55" s="66"/>
      <c r="SY55" s="66"/>
      <c r="SZ55" s="66"/>
      <c r="TA55" s="66"/>
      <c r="TB55" s="66"/>
      <c r="TC55" s="66"/>
      <c r="TD55" s="66"/>
      <c r="TE55" s="66"/>
      <c r="TF55" s="66"/>
      <c r="TG55" s="66"/>
      <c r="TH55" s="66"/>
      <c r="TI55" s="66"/>
      <c r="TJ55" s="66"/>
      <c r="TK55" s="66"/>
      <c r="TL55" s="66"/>
      <c r="TM55" s="66"/>
      <c r="TN55" s="66"/>
      <c r="TO55" s="66"/>
      <c r="TP55" s="66"/>
      <c r="TQ55" s="66"/>
      <c r="TR55" s="66"/>
      <c r="TS55" s="66"/>
      <c r="TT55" s="66"/>
      <c r="TU55" s="66"/>
      <c r="TV55" s="66"/>
      <c r="TW55" s="66"/>
      <c r="TX55" s="66"/>
      <c r="TY55" s="66"/>
      <c r="TZ55" s="66"/>
      <c r="UA55" s="66"/>
      <c r="UB55" s="66"/>
      <c r="UC55" s="66"/>
      <c r="UD55" s="66"/>
      <c r="UE55" s="66"/>
      <c r="UF55" s="66"/>
      <c r="UG55" s="66"/>
      <c r="UH55" s="66"/>
      <c r="UI55" s="66"/>
      <c r="UJ55" s="66"/>
      <c r="UK55" s="66"/>
      <c r="UL55" s="66"/>
      <c r="UM55" s="66"/>
      <c r="UN55" s="66"/>
      <c r="UO55" s="66"/>
      <c r="UP55" s="66"/>
      <c r="UQ55" s="66"/>
      <c r="UR55" s="66"/>
      <c r="US55" s="66"/>
      <c r="UT55" s="66"/>
      <c r="UU55" s="66"/>
      <c r="UV55" s="66"/>
      <c r="UW55" s="66"/>
      <c r="UX55" s="66"/>
      <c r="UY55" s="66"/>
      <c r="UZ55" s="66"/>
      <c r="VA55" s="66"/>
      <c r="VB55" s="66"/>
      <c r="VC55" s="66"/>
      <c r="VD55" s="66"/>
      <c r="VE55" s="66"/>
      <c r="VF55" s="66"/>
      <c r="VG55" s="66"/>
      <c r="VH55" s="66"/>
      <c r="VI55" s="66"/>
      <c r="VJ55" s="66"/>
      <c r="VK55" s="66"/>
      <c r="VL55" s="66"/>
      <c r="VM55" s="66"/>
      <c r="VN55" s="66"/>
      <c r="VO55" s="66"/>
      <c r="VP55" s="66"/>
      <c r="VQ55" s="66"/>
      <c r="VR55" s="66"/>
      <c r="VS55" s="66"/>
      <c r="VT55" s="66"/>
      <c r="VU55" s="66"/>
      <c r="VV55" s="66"/>
      <c r="VW55" s="66"/>
      <c r="VX55" s="66"/>
      <c r="VY55" s="66"/>
      <c r="VZ55" s="66"/>
      <c r="WA55" s="66"/>
      <c r="WB55" s="66"/>
      <c r="WC55" s="66"/>
      <c r="WD55" s="66"/>
      <c r="WE55" s="66"/>
      <c r="WF55" s="66"/>
      <c r="WG55" s="66"/>
      <c r="WH55" s="66"/>
      <c r="WI55" s="66"/>
      <c r="WJ55" s="66"/>
      <c r="WK55" s="66"/>
      <c r="WL55" s="66"/>
      <c r="WM55" s="66"/>
      <c r="WN55" s="66"/>
      <c r="WO55" s="66"/>
      <c r="WP55" s="66"/>
      <c r="WQ55" s="66"/>
      <c r="WR55" s="66"/>
      <c r="WS55" s="66"/>
      <c r="WT55" s="66"/>
      <c r="WU55" s="66"/>
      <c r="WV55" s="66"/>
      <c r="WW55" s="66"/>
      <c r="WX55" s="66"/>
      <c r="WY55" s="66"/>
      <c r="WZ55" s="66"/>
      <c r="XA55" s="66"/>
      <c r="XB55" s="66"/>
      <c r="XC55" s="66"/>
      <c r="XD55" s="66"/>
      <c r="XE55" s="66"/>
      <c r="XF55" s="66"/>
      <c r="XG55" s="66"/>
      <c r="XH55" s="66"/>
      <c r="XI55" s="66"/>
      <c r="XJ55" s="66"/>
      <c r="XK55" s="66"/>
      <c r="XL55" s="66"/>
      <c r="XM55" s="66"/>
      <c r="XN55" s="66"/>
      <c r="XO55" s="66"/>
      <c r="XP55" s="66"/>
      <c r="XQ55" s="66"/>
      <c r="XR55" s="66"/>
      <c r="XS55" s="66"/>
      <c r="XT55" s="66"/>
      <c r="XU55" s="66"/>
      <c r="XV55" s="66"/>
      <c r="XW55" s="66"/>
      <c r="XX55" s="66"/>
      <c r="XY55" s="66"/>
      <c r="XZ55" s="66"/>
      <c r="YA55" s="66"/>
      <c r="YB55" s="66"/>
      <c r="YC55" s="66"/>
      <c r="YD55" s="66"/>
      <c r="YE55" s="66"/>
      <c r="YF55" s="66"/>
      <c r="YG55" s="66"/>
      <c r="YH55" s="66"/>
      <c r="YI55" s="66"/>
      <c r="YJ55" s="66"/>
      <c r="YK55" s="66"/>
      <c r="YL55" s="66"/>
      <c r="YM55" s="66"/>
      <c r="YN55" s="66"/>
      <c r="YO55" s="66"/>
      <c r="YP55" s="66"/>
      <c r="YQ55" s="66"/>
      <c r="YR55" s="66"/>
      <c r="YS55" s="66"/>
      <c r="YT55" s="66"/>
      <c r="YU55" s="66"/>
      <c r="YV55" s="66"/>
      <c r="YW55" s="66"/>
      <c r="YX55" s="66"/>
      <c r="YY55" s="66"/>
      <c r="YZ55" s="66"/>
      <c r="ZA55" s="66"/>
      <c r="ZB55" s="66"/>
      <c r="ZC55" s="66"/>
      <c r="ZD55" s="66"/>
      <c r="ZE55" s="66"/>
      <c r="ZF55" s="66"/>
      <c r="ZG55" s="66"/>
      <c r="ZH55" s="66"/>
      <c r="ZI55" s="66"/>
      <c r="ZJ55" s="66"/>
      <c r="ZK55" s="66"/>
      <c r="ZL55" s="66"/>
      <c r="ZM55" s="66"/>
      <c r="ZN55" s="66"/>
      <c r="ZO55" s="66"/>
      <c r="ZP55" s="66"/>
      <c r="ZQ55" s="66"/>
      <c r="ZR55" s="66"/>
      <c r="ZS55" s="66"/>
      <c r="ZT55" s="66"/>
      <c r="ZU55" s="66"/>
      <c r="ZV55" s="66"/>
      <c r="ZW55" s="66"/>
      <c r="ZX55" s="66"/>
      <c r="ZY55" s="66"/>
      <c r="ZZ55" s="66"/>
      <c r="AAA55" s="66"/>
      <c r="AAB55" s="66"/>
      <c r="AAC55" s="66"/>
      <c r="AAD55" s="66"/>
      <c r="AAE55" s="66"/>
      <c r="AAF55" s="66"/>
      <c r="AAG55" s="66"/>
      <c r="AAH55" s="66"/>
      <c r="AAI55" s="66"/>
      <c r="AAJ55" s="66"/>
      <c r="AAK55" s="66"/>
      <c r="AAL55" s="66"/>
      <c r="AAM55" s="66"/>
      <c r="AAN55" s="66"/>
      <c r="AAO55" s="66"/>
      <c r="AAP55" s="66"/>
      <c r="AAQ55" s="66"/>
      <c r="AAR55" s="66"/>
      <c r="AAS55" s="66"/>
      <c r="AAT55" s="66"/>
      <c r="AAU55" s="66"/>
      <c r="AAV55" s="66"/>
      <c r="AAW55" s="66"/>
      <c r="AAX55" s="66"/>
      <c r="AAY55" s="66"/>
      <c r="AAZ55" s="66"/>
      <c r="ABA55" s="66"/>
      <c r="ABB55" s="66"/>
      <c r="ABC55" s="66"/>
      <c r="ABD55" s="66"/>
      <c r="ABE55" s="66"/>
      <c r="ABF55" s="66"/>
      <c r="ABG55" s="66"/>
      <c r="ABH55" s="66"/>
      <c r="ABI55" s="66"/>
      <c r="ABJ55" s="66"/>
      <c r="ABK55" s="66"/>
      <c r="ABL55" s="66"/>
      <c r="ABM55" s="66"/>
      <c r="ABN55" s="66"/>
      <c r="ABO55" s="66"/>
      <c r="ABP55" s="66"/>
      <c r="ABQ55" s="66"/>
      <c r="ABR55" s="66"/>
      <c r="ABS55" s="66"/>
      <c r="ABT55" s="66"/>
      <c r="ABU55" s="66"/>
      <c r="ABV55" s="66"/>
      <c r="ABW55" s="66"/>
      <c r="ABX55" s="66"/>
      <c r="ABY55" s="66"/>
      <c r="ABZ55" s="66"/>
      <c r="ACA55" s="66"/>
      <c r="ACB55" s="66"/>
      <c r="ACC55" s="66"/>
      <c r="ACD55" s="66"/>
      <c r="ACE55" s="66"/>
      <c r="ACF55" s="66"/>
      <c r="ACG55" s="66"/>
      <c r="ACH55" s="66"/>
      <c r="ACI55" s="66"/>
      <c r="ACJ55" s="66"/>
      <c r="ACK55" s="66"/>
      <c r="ACL55" s="66"/>
      <c r="ACM55" s="66"/>
      <c r="ACN55" s="66"/>
      <c r="ACO55" s="66"/>
      <c r="ACP55" s="66"/>
      <c r="ACQ55" s="66"/>
      <c r="ACR55" s="66"/>
      <c r="ACS55" s="66"/>
      <c r="ACT55" s="66"/>
      <c r="ACU55" s="66"/>
      <c r="ACV55" s="66"/>
      <c r="ACW55" s="66"/>
      <c r="ACX55" s="66"/>
      <c r="ACY55" s="66"/>
      <c r="ACZ55" s="66"/>
      <c r="ADA55" s="66"/>
      <c r="ADB55" s="66"/>
      <c r="ADC55" s="66"/>
      <c r="ADD55" s="66"/>
      <c r="ADE55" s="66"/>
      <c r="ADF55" s="66"/>
      <c r="ADG55" s="66"/>
      <c r="ADH55" s="66"/>
      <c r="ADI55" s="66"/>
      <c r="ADJ55" s="66"/>
      <c r="ADK55" s="66"/>
      <c r="ADL55" s="66"/>
      <c r="ADM55" s="66"/>
      <c r="ADN55" s="66"/>
      <c r="ADO55" s="66"/>
      <c r="ADP55" s="66"/>
      <c r="ADQ55" s="66"/>
      <c r="ADR55" s="66"/>
      <c r="ADS55" s="66"/>
      <c r="ADT55" s="66"/>
      <c r="ADU55" s="66"/>
      <c r="ADV55" s="66"/>
      <c r="ADW55" s="66"/>
      <c r="ADX55" s="66"/>
      <c r="ADY55" s="66"/>
      <c r="ADZ55" s="66"/>
      <c r="AEA55" s="66"/>
      <c r="AEB55" s="66"/>
      <c r="AEC55" s="66"/>
      <c r="AED55" s="66"/>
      <c r="AEE55" s="66"/>
      <c r="AEF55" s="66"/>
      <c r="AEG55" s="66"/>
      <c r="AEH55" s="66"/>
      <c r="AEI55" s="66"/>
      <c r="AEJ55" s="66"/>
      <c r="AEK55" s="66"/>
      <c r="AEL55" s="66"/>
      <c r="AEM55" s="66"/>
      <c r="AEN55" s="66"/>
      <c r="AEO55" s="66"/>
      <c r="AEP55" s="66"/>
      <c r="AEQ55" s="66"/>
      <c r="AER55" s="66"/>
      <c r="AES55" s="66"/>
      <c r="AET55" s="66"/>
      <c r="AEU55" s="66"/>
      <c r="AEV55" s="66"/>
      <c r="AEW55" s="66"/>
      <c r="AEX55" s="66"/>
      <c r="AEY55" s="66"/>
      <c r="AEZ55" s="66"/>
      <c r="AFA55" s="66"/>
      <c r="AFB55" s="66"/>
      <c r="AFC55" s="66"/>
      <c r="AFD55" s="66"/>
      <c r="AFE55" s="66"/>
      <c r="AFF55" s="66"/>
      <c r="AFG55" s="66"/>
      <c r="AFH55" s="66"/>
      <c r="AFI55" s="66"/>
      <c r="AFJ55" s="66"/>
      <c r="AFK55" s="66"/>
      <c r="AFL55" s="66"/>
      <c r="AFM55" s="66"/>
      <c r="AFN55" s="66"/>
      <c r="AFO55" s="66"/>
      <c r="AFP55" s="66"/>
      <c r="AFQ55" s="66"/>
      <c r="AFR55" s="66"/>
      <c r="AFS55" s="66"/>
      <c r="AFT55" s="66"/>
      <c r="AFU55" s="66"/>
      <c r="AFV55" s="66"/>
      <c r="AFW55" s="66"/>
      <c r="AFX55" s="66"/>
      <c r="AFY55" s="66"/>
      <c r="AFZ55" s="66"/>
      <c r="AGA55" s="66"/>
      <c r="AGB55" s="66"/>
      <c r="AGC55" s="66"/>
      <c r="AGD55" s="66"/>
      <c r="AGE55" s="66"/>
      <c r="AGF55" s="66"/>
      <c r="AGG55" s="66"/>
      <c r="AGH55" s="66"/>
      <c r="AGI55" s="66"/>
      <c r="AGJ55" s="66"/>
      <c r="AGK55" s="66"/>
      <c r="AGL55" s="66"/>
      <c r="AGM55" s="66"/>
      <c r="AGN55" s="66"/>
      <c r="AGO55" s="66"/>
      <c r="AGP55" s="66"/>
      <c r="AGQ55" s="66"/>
      <c r="AGR55" s="66"/>
      <c r="AGS55" s="66"/>
      <c r="AGT55" s="66"/>
      <c r="AGU55" s="66"/>
      <c r="AGV55" s="66"/>
      <c r="AGW55" s="66"/>
      <c r="AGX55" s="66"/>
      <c r="AGY55" s="66"/>
      <c r="AGZ55" s="66"/>
      <c r="AHA55" s="66"/>
      <c r="AHB55" s="66"/>
      <c r="AHC55" s="66"/>
      <c r="AHD55" s="66"/>
      <c r="AHE55" s="66"/>
      <c r="AHF55" s="66"/>
      <c r="AHG55" s="66"/>
      <c r="AHH55" s="66"/>
      <c r="AHI55" s="66"/>
      <c r="AHJ55" s="66"/>
      <c r="AHK55" s="66"/>
      <c r="AHL55" s="66"/>
      <c r="AHM55" s="66"/>
      <c r="AHN55" s="66"/>
      <c r="AHO55" s="66"/>
      <c r="AHP55" s="66"/>
      <c r="AHQ55" s="66"/>
      <c r="AHR55" s="66"/>
      <c r="AHS55" s="66"/>
      <c r="AHT55" s="66"/>
      <c r="AHU55" s="66"/>
      <c r="AHV55" s="66"/>
      <c r="AHW55" s="66"/>
      <c r="AHX55" s="66"/>
      <c r="AHY55" s="66"/>
      <c r="AHZ55" s="66"/>
      <c r="AIA55" s="66"/>
      <c r="AIB55" s="66"/>
      <c r="AIC55" s="66"/>
      <c r="AID55" s="66"/>
      <c r="AIE55" s="66"/>
      <c r="AIF55" s="66"/>
      <c r="AIG55" s="66"/>
      <c r="AIH55" s="66"/>
      <c r="AII55" s="66"/>
      <c r="AIJ55" s="66"/>
      <c r="AIK55" s="66"/>
      <c r="AIL55" s="66"/>
      <c r="AIM55" s="66"/>
      <c r="AIN55" s="66"/>
      <c r="AIO55" s="66"/>
      <c r="AIP55" s="66"/>
      <c r="AIQ55" s="66"/>
      <c r="AIR55" s="66"/>
      <c r="AIS55" s="66"/>
      <c r="AIT55" s="66"/>
      <c r="AIU55" s="66"/>
      <c r="AIV55" s="66"/>
      <c r="AIW55" s="66"/>
      <c r="AIX55" s="66"/>
      <c r="AIY55" s="66"/>
      <c r="AIZ55" s="66"/>
      <c r="AJA55" s="66"/>
      <c r="AJB55" s="66"/>
      <c r="AJC55" s="66"/>
      <c r="AJD55" s="66"/>
      <c r="AJE55" s="66"/>
      <c r="AJF55" s="66"/>
      <c r="AJG55" s="66"/>
      <c r="AJH55" s="66"/>
      <c r="AJI55" s="66"/>
      <c r="AJJ55" s="66"/>
      <c r="AJK55" s="66"/>
      <c r="AJL55" s="66"/>
      <c r="AJM55" s="66"/>
      <c r="AJN55" s="66"/>
      <c r="AJO55" s="66"/>
      <c r="AJP55" s="66"/>
      <c r="AJQ55" s="66"/>
      <c r="AJR55" s="66"/>
      <c r="AJS55" s="66"/>
      <c r="AJT55" s="66"/>
      <c r="AJU55" s="66"/>
      <c r="AJV55" s="66"/>
      <c r="AJW55" s="66"/>
      <c r="AJX55" s="66"/>
      <c r="AJY55" s="66"/>
      <c r="AJZ55" s="66"/>
      <c r="AKA55" s="66"/>
      <c r="AKB55" s="66"/>
      <c r="AKC55" s="66"/>
      <c r="AKD55" s="66"/>
      <c r="AKE55" s="66"/>
      <c r="AKF55" s="66"/>
      <c r="AKG55" s="66"/>
      <c r="AKH55" s="66"/>
      <c r="AKI55" s="66"/>
      <c r="AKJ55" s="66"/>
      <c r="AKK55" s="66"/>
      <c r="AKL55" s="66"/>
      <c r="AKM55" s="66"/>
      <c r="AKN55" s="66"/>
      <c r="AKO55" s="66"/>
      <c r="AKP55" s="66"/>
      <c r="AKQ55" s="66"/>
      <c r="AKR55" s="66"/>
      <c r="AKS55" s="66"/>
      <c r="AKT55" s="66"/>
      <c r="AKU55" s="66"/>
      <c r="AKV55" s="66"/>
      <c r="AKW55" s="66"/>
      <c r="AKX55" s="66"/>
      <c r="AKY55" s="66"/>
      <c r="AKZ55" s="66"/>
      <c r="ALA55" s="66"/>
      <c r="ALB55" s="66"/>
      <c r="ALC55" s="66"/>
      <c r="ALD55" s="66"/>
      <c r="ALE55" s="66"/>
      <c r="ALF55" s="66"/>
      <c r="ALG55" s="66"/>
      <c r="ALH55" s="66"/>
      <c r="ALI55" s="66"/>
      <c r="ALJ55" s="66"/>
      <c r="ALK55" s="66"/>
      <c r="ALL55" s="66"/>
      <c r="ALM55" s="66"/>
      <c r="ALN55" s="66"/>
      <c r="ALO55" s="66"/>
      <c r="ALP55" s="66"/>
      <c r="ALQ55" s="66"/>
      <c r="ALR55" s="66"/>
      <c r="ALS55" s="66"/>
      <c r="ALT55" s="66"/>
      <c r="ALU55" s="66"/>
      <c r="ALV55" s="66"/>
      <c r="ALW55" s="66"/>
      <c r="ALX55" s="66"/>
      <c r="ALY55" s="66"/>
      <c r="ALZ55" s="66"/>
      <c r="AMA55" s="66"/>
      <c r="AMB55" s="66"/>
      <c r="AMC55" s="66"/>
      <c r="AMD55" s="66"/>
      <c r="AME55" s="66"/>
      <c r="AMF55" s="66"/>
      <c r="AMG55" s="66"/>
      <c r="AMH55" s="66"/>
      <c r="AMI55" s="66"/>
      <c r="AMJ55" s="66"/>
      <c r="AMK55" s="66"/>
      <c r="AML55" s="66"/>
      <c r="AMM55" s="66"/>
      <c r="AMN55" s="66"/>
      <c r="AMO55" s="66"/>
      <c r="AMP55" s="66"/>
      <c r="AMQ55" s="66"/>
      <c r="AMR55" s="66"/>
      <c r="AMS55" s="66"/>
      <c r="AMT55" s="66"/>
      <c r="AMU55" s="66"/>
      <c r="AMV55" s="66"/>
      <c r="AMW55" s="66"/>
      <c r="AMX55" s="66"/>
      <c r="AMY55" s="66"/>
      <c r="AMZ55" s="66"/>
      <c r="ANA55" s="66"/>
      <c r="ANB55" s="66"/>
      <c r="ANC55" s="66"/>
      <c r="AND55" s="66"/>
      <c r="ANE55" s="66"/>
      <c r="ANF55" s="66"/>
      <c r="ANG55" s="66"/>
      <c r="ANH55" s="66"/>
      <c r="ANI55" s="66"/>
      <c r="ANJ55" s="66"/>
      <c r="ANK55" s="66"/>
      <c r="ANL55" s="66"/>
      <c r="ANM55" s="66"/>
      <c r="ANN55" s="66"/>
      <c r="ANO55" s="66"/>
      <c r="ANP55" s="66"/>
      <c r="ANQ55" s="66"/>
      <c r="ANR55" s="66"/>
      <c r="ANS55" s="66"/>
      <c r="ANT55" s="66"/>
      <c r="ANU55" s="66"/>
      <c r="ANV55" s="66"/>
      <c r="ANW55" s="66"/>
      <c r="ANX55" s="66"/>
      <c r="ANY55" s="66"/>
      <c r="ANZ55" s="66"/>
      <c r="AOA55" s="66"/>
      <c r="AOB55" s="66"/>
      <c r="AOC55" s="66"/>
      <c r="AOD55" s="66"/>
      <c r="AOE55" s="66"/>
      <c r="AOF55" s="66"/>
      <c r="AOG55" s="66"/>
      <c r="AOH55" s="66"/>
      <c r="AOI55" s="66"/>
      <c r="AOJ55" s="66"/>
      <c r="AOK55" s="66"/>
      <c r="AOL55" s="66"/>
      <c r="AOM55" s="66"/>
      <c r="AON55" s="66"/>
      <c r="AOO55" s="66"/>
      <c r="AOP55" s="66"/>
      <c r="AOQ55" s="66"/>
      <c r="AOR55" s="66"/>
      <c r="AOS55" s="66"/>
      <c r="AOT55" s="66"/>
      <c r="AOU55" s="66"/>
      <c r="AOV55" s="66"/>
      <c r="AOW55" s="66"/>
      <c r="AOX55" s="66"/>
      <c r="AOY55" s="66"/>
      <c r="AOZ55" s="66"/>
      <c r="APA55" s="66"/>
      <c r="APB55" s="66"/>
      <c r="APC55" s="66"/>
      <c r="APD55" s="66"/>
      <c r="APE55" s="66"/>
      <c r="APF55" s="66"/>
      <c r="APG55" s="66"/>
      <c r="APH55" s="66"/>
      <c r="API55" s="66"/>
      <c r="APJ55" s="66"/>
      <c r="APK55" s="66"/>
      <c r="APL55" s="66"/>
      <c r="APM55" s="66"/>
      <c r="APN55" s="66"/>
      <c r="APO55" s="66"/>
      <c r="APP55" s="66"/>
      <c r="APQ55" s="66"/>
      <c r="APR55" s="66"/>
      <c r="APS55" s="66"/>
      <c r="APT55" s="66"/>
      <c r="APU55" s="66"/>
      <c r="APV55" s="66"/>
      <c r="APW55" s="66"/>
      <c r="APX55" s="66"/>
      <c r="APY55" s="66"/>
      <c r="APZ55" s="66"/>
      <c r="AQA55" s="66"/>
      <c r="AQB55" s="66"/>
      <c r="AQC55" s="66"/>
      <c r="AQD55" s="66"/>
      <c r="AQE55" s="66"/>
      <c r="AQF55" s="66"/>
      <c r="AQG55" s="66"/>
      <c r="AQH55" s="66"/>
      <c r="AQI55" s="66"/>
      <c r="AQJ55" s="66"/>
      <c r="AQK55" s="66"/>
      <c r="AQL55" s="66"/>
      <c r="AQM55" s="66"/>
      <c r="AQN55" s="66"/>
      <c r="AQO55" s="66"/>
      <c r="AQP55" s="66"/>
      <c r="AQQ55" s="66"/>
      <c r="AQR55" s="66"/>
      <c r="AQS55" s="66"/>
      <c r="AQT55" s="66"/>
      <c r="AQU55" s="66"/>
      <c r="AQV55" s="66"/>
      <c r="AQW55" s="66"/>
      <c r="AQX55" s="66"/>
      <c r="AQY55" s="66"/>
      <c r="AQZ55" s="66"/>
      <c r="ARA55" s="66"/>
      <c r="ARB55" s="66"/>
      <c r="ARC55" s="66"/>
      <c r="ARD55" s="66"/>
      <c r="ARE55" s="66"/>
      <c r="ARF55" s="66"/>
      <c r="ARG55" s="66"/>
      <c r="ARH55" s="66"/>
      <c r="ARI55" s="66"/>
      <c r="ARJ55" s="66"/>
      <c r="ARK55" s="66"/>
      <c r="ARL55" s="66"/>
      <c r="ARM55" s="66"/>
      <c r="ARN55" s="66"/>
      <c r="ARO55" s="66"/>
      <c r="ARP55" s="66"/>
      <c r="ARQ55" s="66"/>
      <c r="ARR55" s="66"/>
      <c r="ARS55" s="66"/>
      <c r="ART55" s="66"/>
      <c r="ARU55" s="66"/>
      <c r="ARV55" s="66"/>
      <c r="ARW55" s="66"/>
      <c r="ARX55" s="66"/>
      <c r="ARY55" s="66"/>
      <c r="ARZ55" s="66"/>
      <c r="ASA55" s="66"/>
      <c r="ASB55" s="66"/>
      <c r="ASC55" s="66"/>
      <c r="ASD55" s="66"/>
      <c r="ASE55" s="66"/>
      <c r="ASF55" s="66"/>
      <c r="ASG55" s="66"/>
      <c r="ASH55" s="66"/>
      <c r="ASI55" s="66"/>
      <c r="ASJ55" s="66"/>
      <c r="ASK55" s="66"/>
      <c r="ASL55" s="66"/>
      <c r="ASM55" s="66"/>
      <c r="ASN55" s="66"/>
      <c r="ASO55" s="66"/>
      <c r="ASP55" s="66"/>
      <c r="ASQ55" s="66"/>
      <c r="ASR55" s="66"/>
      <c r="ASS55" s="66"/>
      <c r="AST55" s="66"/>
      <c r="ASU55" s="66"/>
      <c r="ASV55" s="66"/>
      <c r="ASW55" s="66"/>
      <c r="ASX55" s="66"/>
      <c r="ASY55" s="66"/>
      <c r="ASZ55" s="66"/>
      <c r="ATA55" s="66"/>
      <c r="ATB55" s="66"/>
      <c r="ATC55" s="66"/>
      <c r="ATD55" s="66"/>
      <c r="ATE55" s="66"/>
      <c r="ATF55" s="66"/>
      <c r="ATG55" s="66"/>
      <c r="ATH55" s="66"/>
      <c r="ATI55" s="66"/>
      <c r="ATJ55" s="66"/>
      <c r="ATK55" s="66"/>
      <c r="ATL55" s="66"/>
      <c r="ATM55" s="66"/>
      <c r="ATN55" s="66"/>
      <c r="ATO55" s="66"/>
      <c r="ATP55" s="66"/>
      <c r="ATQ55" s="66"/>
      <c r="ATR55" s="66"/>
      <c r="ATS55" s="66"/>
      <c r="ATT55" s="66"/>
      <c r="ATU55" s="66"/>
      <c r="ATV55" s="66"/>
      <c r="ATW55" s="66"/>
      <c r="ATX55" s="66"/>
      <c r="ATY55" s="66"/>
      <c r="ATZ55" s="66"/>
      <c r="AUA55" s="66"/>
      <c r="AUB55" s="66"/>
      <c r="AUC55" s="66"/>
      <c r="AUD55" s="66"/>
      <c r="AUE55" s="66"/>
      <c r="AUF55" s="66"/>
      <c r="AUG55" s="66"/>
      <c r="AUH55" s="66"/>
      <c r="AUI55" s="66"/>
      <c r="AUJ55" s="66"/>
      <c r="AUK55" s="66"/>
      <c r="AUL55" s="66"/>
      <c r="AUM55" s="66"/>
      <c r="AUN55" s="66"/>
      <c r="AUO55" s="66"/>
      <c r="AUP55" s="66"/>
      <c r="AUQ55" s="66"/>
      <c r="AUR55" s="66"/>
      <c r="AUS55" s="66"/>
      <c r="AUT55" s="66"/>
      <c r="AUU55" s="66"/>
      <c r="AUV55" s="66"/>
      <c r="AUW55" s="66"/>
      <c r="AUX55" s="66"/>
      <c r="AUY55" s="66"/>
      <c r="AUZ55" s="66"/>
      <c r="AVA55" s="66"/>
      <c r="AVB55" s="66"/>
      <c r="AVC55" s="66"/>
      <c r="AVD55" s="66"/>
      <c r="AVE55" s="66"/>
      <c r="AVF55" s="66"/>
      <c r="AVG55" s="66"/>
      <c r="AVH55" s="66"/>
      <c r="AVI55" s="66"/>
      <c r="AVJ55" s="66"/>
      <c r="AVK55" s="66"/>
      <c r="AVL55" s="66"/>
      <c r="AVM55" s="66"/>
      <c r="AVN55" s="66"/>
      <c r="AVO55" s="66"/>
      <c r="AVP55" s="66"/>
      <c r="AVQ55" s="66"/>
      <c r="AVR55" s="66"/>
      <c r="AVS55" s="66"/>
      <c r="AVT55" s="66"/>
      <c r="AVU55" s="66"/>
      <c r="AVV55" s="66"/>
      <c r="AVW55" s="66"/>
      <c r="AVX55" s="66"/>
      <c r="AVY55" s="66"/>
      <c r="AVZ55" s="66"/>
      <c r="AWA55" s="66"/>
      <c r="AWB55" s="66"/>
      <c r="AWC55" s="66"/>
      <c r="AWD55" s="66"/>
      <c r="AWE55" s="66"/>
      <c r="AWF55" s="66"/>
      <c r="AWG55" s="66"/>
      <c r="AWH55" s="66"/>
      <c r="AWI55" s="66"/>
      <c r="AWJ55" s="66"/>
      <c r="AWK55" s="66"/>
      <c r="AWL55" s="66"/>
      <c r="AWM55" s="66"/>
      <c r="AWN55" s="66"/>
      <c r="AWO55" s="66"/>
      <c r="AWP55" s="66"/>
      <c r="AWQ55" s="66"/>
      <c r="AWR55" s="66"/>
      <c r="AWS55" s="66"/>
      <c r="AWT55" s="66"/>
      <c r="AWU55" s="66"/>
      <c r="AWV55" s="66"/>
      <c r="AWW55" s="66"/>
      <c r="AWX55" s="66"/>
      <c r="AWY55" s="66"/>
      <c r="AWZ55" s="66"/>
      <c r="AXA55" s="66"/>
      <c r="AXB55" s="66"/>
      <c r="AXC55" s="66"/>
      <c r="AXD55" s="66"/>
      <c r="AXE55" s="66"/>
      <c r="AXF55" s="66"/>
      <c r="AXG55" s="66"/>
      <c r="AXH55" s="66"/>
      <c r="AXI55" s="66"/>
      <c r="AXJ55" s="66"/>
      <c r="AXK55" s="66"/>
      <c r="AXL55" s="66"/>
      <c r="AXM55" s="66"/>
      <c r="AXN55" s="66"/>
      <c r="AXO55" s="66"/>
      <c r="AXP55" s="66"/>
      <c r="AXQ55" s="66"/>
      <c r="AXR55" s="66"/>
      <c r="AXS55" s="66"/>
      <c r="AXT55" s="66"/>
      <c r="AXU55" s="66"/>
      <c r="AXV55" s="66"/>
      <c r="AXW55" s="66"/>
      <c r="AXX55" s="66"/>
      <c r="AXY55" s="66"/>
      <c r="AXZ55" s="66"/>
      <c r="AYA55" s="66"/>
      <c r="AYB55" s="66"/>
      <c r="AYC55" s="66"/>
      <c r="AYD55" s="66"/>
      <c r="AYE55" s="66"/>
      <c r="AYF55" s="66"/>
      <c r="AYG55" s="66"/>
      <c r="AYH55" s="66"/>
      <c r="AYI55" s="66"/>
      <c r="AYJ55" s="66"/>
      <c r="AYK55" s="66"/>
      <c r="AYL55" s="66"/>
      <c r="AYM55" s="66"/>
      <c r="AYN55" s="66"/>
      <c r="AYO55" s="66"/>
      <c r="AYP55" s="66"/>
      <c r="AYQ55" s="66"/>
      <c r="AYR55" s="66"/>
      <c r="AYS55" s="66"/>
      <c r="AYT55" s="66"/>
      <c r="AYU55" s="66"/>
      <c r="AYV55" s="66"/>
      <c r="AYW55" s="66"/>
      <c r="AYX55" s="66"/>
      <c r="AYY55" s="66"/>
      <c r="AYZ55" s="66"/>
      <c r="AZA55" s="66"/>
      <c r="AZB55" s="66"/>
      <c r="AZC55" s="66"/>
      <c r="AZD55" s="66"/>
      <c r="AZE55" s="66"/>
      <c r="AZF55" s="66"/>
      <c r="AZG55" s="66"/>
      <c r="AZH55" s="66"/>
      <c r="AZI55" s="66"/>
      <c r="AZJ55" s="66"/>
      <c r="AZK55" s="66"/>
      <c r="AZL55" s="66"/>
      <c r="AZM55" s="66"/>
      <c r="AZN55" s="66"/>
      <c r="AZO55" s="66"/>
      <c r="AZP55" s="66"/>
      <c r="AZQ55" s="66"/>
      <c r="AZR55" s="66"/>
      <c r="AZS55" s="66"/>
      <c r="AZT55" s="66"/>
      <c r="AZU55" s="66"/>
      <c r="AZV55" s="66"/>
      <c r="AZW55" s="66"/>
      <c r="AZX55" s="66"/>
      <c r="AZY55" s="66"/>
      <c r="AZZ55" s="66"/>
      <c r="BAA55" s="66"/>
      <c r="BAB55" s="66"/>
      <c r="BAC55" s="66"/>
      <c r="BAD55" s="66"/>
      <c r="BAE55" s="66"/>
      <c r="BAF55" s="66"/>
      <c r="BAG55" s="66"/>
      <c r="BAH55" s="66"/>
      <c r="BAI55" s="66"/>
      <c r="BAJ55" s="66"/>
      <c r="BAK55" s="66"/>
      <c r="BAL55" s="66"/>
      <c r="BAM55" s="66"/>
      <c r="BAN55" s="66"/>
      <c r="BAO55" s="66"/>
      <c r="BAP55" s="66"/>
      <c r="BAQ55" s="66"/>
      <c r="BAR55" s="66"/>
      <c r="BAS55" s="66"/>
      <c r="BAT55" s="66"/>
      <c r="BAU55" s="66"/>
      <c r="BAV55" s="66"/>
      <c r="BAW55" s="66"/>
      <c r="BAX55" s="66"/>
      <c r="BAY55" s="66"/>
      <c r="BAZ55" s="66"/>
      <c r="BBA55" s="66"/>
      <c r="BBB55" s="66"/>
      <c r="BBC55" s="66"/>
      <c r="BBD55" s="66"/>
      <c r="BBE55" s="66"/>
      <c r="BBF55" s="66"/>
      <c r="BBG55" s="66"/>
      <c r="BBH55" s="66"/>
      <c r="BBI55" s="66"/>
      <c r="BBJ55" s="66"/>
      <c r="BBK55" s="66"/>
      <c r="BBL55" s="66"/>
      <c r="BBM55" s="66"/>
      <c r="BBN55" s="66"/>
      <c r="BBO55" s="66"/>
      <c r="BBP55" s="66"/>
      <c r="BBQ55" s="66"/>
      <c r="BBR55" s="66"/>
      <c r="BBS55" s="66"/>
      <c r="BBT55" s="66"/>
      <c r="BBU55" s="66"/>
      <c r="BBV55" s="66"/>
      <c r="BBW55" s="66"/>
      <c r="BBX55" s="66"/>
      <c r="BBY55" s="66"/>
      <c r="BBZ55" s="66"/>
      <c r="BCA55" s="66"/>
      <c r="BCB55" s="66"/>
      <c r="BCC55" s="66"/>
      <c r="BCD55" s="66"/>
      <c r="BCE55" s="66"/>
      <c r="BCF55" s="66"/>
      <c r="BCG55" s="66"/>
      <c r="BCH55" s="66"/>
      <c r="BCI55" s="66"/>
      <c r="BCJ55" s="66"/>
      <c r="BCK55" s="66"/>
      <c r="BCL55" s="66"/>
      <c r="BCM55" s="66"/>
      <c r="BCN55" s="66"/>
      <c r="BCO55" s="66"/>
      <c r="BCP55" s="66"/>
      <c r="BCQ55" s="66"/>
      <c r="BCR55" s="66"/>
      <c r="BCS55" s="66"/>
      <c r="BCT55" s="66"/>
      <c r="BCU55" s="66"/>
      <c r="BCV55" s="66"/>
      <c r="BCW55" s="66"/>
      <c r="BCX55" s="66"/>
      <c r="BCY55" s="66"/>
      <c r="BCZ55" s="66"/>
      <c r="BDA55" s="66"/>
      <c r="BDB55" s="66"/>
      <c r="BDC55" s="66"/>
      <c r="BDD55" s="66"/>
      <c r="BDE55" s="66"/>
      <c r="BDF55" s="66"/>
      <c r="BDG55" s="66"/>
      <c r="BDH55" s="66"/>
      <c r="BDI55" s="66"/>
      <c r="BDJ55" s="66"/>
      <c r="BDK55" s="66"/>
      <c r="BDL55" s="66"/>
      <c r="BDM55" s="66"/>
      <c r="BDN55" s="66"/>
      <c r="BDO55" s="66"/>
      <c r="BDP55" s="66"/>
      <c r="BDQ55" s="66"/>
      <c r="BDR55" s="66"/>
      <c r="BDS55" s="66"/>
      <c r="BDT55" s="66"/>
      <c r="BDU55" s="66"/>
      <c r="BDV55" s="66"/>
      <c r="BDW55" s="66"/>
      <c r="BDX55" s="66"/>
      <c r="BDY55" s="66"/>
      <c r="BDZ55" s="66"/>
      <c r="BEA55" s="66"/>
      <c r="BEB55" s="66"/>
      <c r="BEC55" s="66"/>
      <c r="BED55" s="66"/>
      <c r="BEE55" s="66"/>
      <c r="BEF55" s="66"/>
      <c r="BEG55" s="66"/>
      <c r="BEH55" s="66"/>
      <c r="BEI55" s="66"/>
      <c r="BEJ55" s="66"/>
      <c r="BEK55" s="66"/>
      <c r="BEL55" s="66"/>
      <c r="BEM55" s="66"/>
      <c r="BEN55" s="66"/>
      <c r="BEO55" s="66"/>
      <c r="BEP55" s="66"/>
      <c r="BEQ55" s="66"/>
      <c r="BER55" s="66"/>
      <c r="BES55" s="66"/>
      <c r="BET55" s="66"/>
      <c r="BEU55" s="66"/>
      <c r="BEV55" s="66"/>
      <c r="BEW55" s="66"/>
      <c r="BEX55" s="66"/>
      <c r="BEY55" s="66"/>
      <c r="BEZ55" s="66"/>
      <c r="BFA55" s="66"/>
      <c r="BFB55" s="66"/>
      <c r="BFC55" s="66"/>
      <c r="BFD55" s="66"/>
      <c r="BFE55" s="66"/>
      <c r="BFF55" s="66"/>
      <c r="BFG55" s="66"/>
      <c r="BFH55" s="66"/>
      <c r="BFI55" s="66"/>
      <c r="BFJ55" s="66"/>
      <c r="BFK55" s="66"/>
      <c r="BFL55" s="66"/>
      <c r="BFM55" s="66"/>
      <c r="BFN55" s="66"/>
      <c r="BFO55" s="66"/>
      <c r="BFP55" s="66"/>
      <c r="BFQ55" s="66"/>
      <c r="BFR55" s="66"/>
      <c r="BFS55" s="66"/>
      <c r="BFT55" s="66"/>
      <c r="BFU55" s="66"/>
      <c r="BFV55" s="66"/>
      <c r="BFW55" s="66"/>
      <c r="BFX55" s="66"/>
      <c r="BFY55" s="66"/>
      <c r="BFZ55" s="66"/>
      <c r="BGA55" s="66"/>
      <c r="BGB55" s="66"/>
      <c r="BGC55" s="66"/>
      <c r="BGD55" s="66"/>
      <c r="BGE55" s="66"/>
      <c r="BGF55" s="66"/>
      <c r="BGG55" s="66"/>
      <c r="BGH55" s="66"/>
      <c r="BGI55" s="66"/>
      <c r="BGJ55" s="66"/>
      <c r="BGK55" s="66"/>
      <c r="BGL55" s="66"/>
      <c r="BGM55" s="66"/>
      <c r="BGN55" s="66"/>
      <c r="BGO55" s="66"/>
      <c r="BGP55" s="66"/>
      <c r="BGQ55" s="66"/>
      <c r="BGR55" s="66"/>
      <c r="BGS55" s="66"/>
      <c r="BGT55" s="66"/>
      <c r="BGU55" s="66"/>
      <c r="BGV55" s="66"/>
      <c r="BGW55" s="66"/>
      <c r="BGX55" s="66"/>
      <c r="BGY55" s="66"/>
      <c r="BGZ55" s="66"/>
      <c r="BHA55" s="66"/>
      <c r="BHB55" s="66"/>
      <c r="BHC55" s="66"/>
      <c r="BHD55" s="66"/>
      <c r="BHE55" s="66"/>
      <c r="BHF55" s="66"/>
      <c r="BHG55" s="66"/>
      <c r="BHH55" s="66"/>
      <c r="BHI55" s="66"/>
      <c r="BHJ55" s="66"/>
      <c r="BHK55" s="66"/>
      <c r="BHL55" s="66"/>
      <c r="BHM55" s="66"/>
      <c r="BHN55" s="66"/>
      <c r="BHO55" s="66"/>
      <c r="BHP55" s="66"/>
      <c r="BHQ55" s="66"/>
      <c r="BHR55" s="66"/>
      <c r="BHS55" s="66"/>
      <c r="BHT55" s="66"/>
      <c r="BHU55" s="66"/>
      <c r="BHV55" s="66"/>
      <c r="BHW55" s="66"/>
      <c r="BHX55" s="66"/>
      <c r="BHY55" s="66"/>
      <c r="BHZ55" s="66"/>
      <c r="BIA55" s="66"/>
      <c r="BIB55" s="66"/>
      <c r="BIC55" s="66"/>
      <c r="BID55" s="66"/>
      <c r="BIE55" s="66"/>
      <c r="BIF55" s="66"/>
      <c r="BIG55" s="66"/>
      <c r="BIH55" s="66"/>
      <c r="BII55" s="66"/>
      <c r="BIJ55" s="66"/>
      <c r="BIK55" s="66"/>
      <c r="BIL55" s="66"/>
      <c r="BIM55" s="66"/>
      <c r="BIN55" s="66"/>
      <c r="BIO55" s="66"/>
      <c r="BIP55" s="66"/>
      <c r="BIQ55" s="66"/>
      <c r="BIR55" s="66"/>
      <c r="BIS55" s="66"/>
      <c r="BIT55" s="66"/>
      <c r="BIU55" s="66"/>
      <c r="BIV55" s="66"/>
      <c r="BIW55" s="66"/>
      <c r="BIX55" s="66"/>
      <c r="BIY55" s="66"/>
      <c r="BIZ55" s="66"/>
      <c r="BJA55" s="66"/>
      <c r="BJB55" s="66"/>
      <c r="BJC55" s="66"/>
      <c r="BJD55" s="66"/>
      <c r="BJE55" s="66"/>
      <c r="BJF55" s="66"/>
      <c r="BJG55" s="66"/>
      <c r="BJH55" s="66"/>
      <c r="BJI55" s="66"/>
      <c r="BJJ55" s="66"/>
      <c r="BJK55" s="66"/>
      <c r="BJL55" s="66"/>
      <c r="BJM55" s="66"/>
      <c r="BJN55" s="66"/>
      <c r="BJO55" s="66"/>
      <c r="BJP55" s="66"/>
      <c r="BJQ55" s="66"/>
      <c r="BJR55" s="66"/>
      <c r="BJS55" s="66"/>
      <c r="BJT55" s="66"/>
      <c r="BJU55" s="66"/>
      <c r="BJV55" s="66"/>
      <c r="BJW55" s="66"/>
      <c r="BJX55" s="66"/>
      <c r="BJY55" s="66"/>
      <c r="BJZ55" s="66"/>
      <c r="BKA55" s="66"/>
      <c r="BKB55" s="66"/>
      <c r="BKC55" s="66"/>
      <c r="BKD55" s="66"/>
      <c r="BKE55" s="66"/>
      <c r="BKF55" s="66"/>
      <c r="BKG55" s="66"/>
      <c r="BKH55" s="66"/>
      <c r="BKI55" s="66"/>
      <c r="BKJ55" s="66"/>
      <c r="BKK55" s="66"/>
      <c r="BKL55" s="66"/>
      <c r="BKM55" s="66"/>
      <c r="BKN55" s="66"/>
      <c r="BKO55" s="66"/>
      <c r="BKP55" s="66"/>
      <c r="BKQ55" s="66"/>
      <c r="BKR55" s="66"/>
      <c r="BKS55" s="66"/>
      <c r="BKT55" s="66"/>
      <c r="BKU55" s="66"/>
      <c r="BKV55" s="66"/>
      <c r="BKW55" s="66"/>
      <c r="BKX55" s="66"/>
      <c r="BKY55" s="66"/>
      <c r="BKZ55" s="66"/>
      <c r="BLA55" s="66"/>
      <c r="BLB55" s="66"/>
      <c r="BLC55" s="66"/>
      <c r="BLD55" s="66"/>
      <c r="BLE55" s="66"/>
      <c r="BLF55" s="66"/>
      <c r="BLG55" s="66"/>
      <c r="BLH55" s="66"/>
      <c r="BLI55" s="66"/>
      <c r="BLJ55" s="66"/>
      <c r="BLK55" s="66"/>
      <c r="BLL55" s="66"/>
      <c r="BLM55" s="66"/>
      <c r="BLN55" s="66"/>
      <c r="BLO55" s="66"/>
      <c r="BLP55" s="66"/>
      <c r="BLQ55" s="66"/>
      <c r="BLR55" s="66"/>
      <c r="BLS55" s="66"/>
      <c r="BLT55" s="66"/>
      <c r="BLU55" s="66"/>
      <c r="BLV55" s="66"/>
      <c r="BLW55" s="66"/>
      <c r="BLX55" s="66"/>
      <c r="BLY55" s="66"/>
      <c r="BLZ55" s="66"/>
      <c r="BMA55" s="66"/>
      <c r="BMB55" s="66"/>
      <c r="BMC55" s="66"/>
      <c r="BMD55" s="66"/>
      <c r="BME55" s="66"/>
      <c r="BMF55" s="66"/>
      <c r="BMG55" s="66"/>
      <c r="BMH55" s="66"/>
      <c r="BMI55" s="66"/>
      <c r="BMJ55" s="66"/>
      <c r="BMK55" s="66"/>
      <c r="BML55" s="66"/>
      <c r="BMM55" s="66"/>
      <c r="BMN55" s="66"/>
      <c r="BMO55" s="66"/>
      <c r="BMP55" s="66"/>
      <c r="BMQ55" s="66"/>
      <c r="BMR55" s="66"/>
      <c r="BMS55" s="66"/>
      <c r="BMT55" s="66"/>
      <c r="BMU55" s="66"/>
      <c r="BMV55" s="66"/>
      <c r="BMW55" s="66"/>
      <c r="BMX55" s="66"/>
      <c r="BMY55" s="66"/>
      <c r="BMZ55" s="66"/>
      <c r="BNA55" s="66"/>
      <c r="BNB55" s="66"/>
      <c r="BNC55" s="66"/>
      <c r="BND55" s="66"/>
      <c r="BNE55" s="66"/>
      <c r="BNF55" s="66"/>
      <c r="BNG55" s="66"/>
      <c r="BNH55" s="66"/>
      <c r="BNI55" s="66"/>
      <c r="BNJ55" s="66"/>
      <c r="BNK55" s="66"/>
      <c r="BNL55" s="66"/>
      <c r="BNM55" s="66"/>
      <c r="BNN55" s="66"/>
      <c r="BNO55" s="66"/>
      <c r="BNP55" s="66"/>
      <c r="BNQ55" s="66"/>
      <c r="BNR55" s="66"/>
      <c r="BNS55" s="66"/>
      <c r="BNT55" s="66"/>
      <c r="BNU55" s="66"/>
      <c r="BNV55" s="66"/>
      <c r="BNW55" s="66"/>
      <c r="BNX55" s="66"/>
      <c r="BNY55" s="66"/>
      <c r="BNZ55" s="66"/>
      <c r="BOA55" s="66"/>
      <c r="BOB55" s="66"/>
      <c r="BOC55" s="66"/>
      <c r="BOD55" s="66"/>
      <c r="BOE55" s="66"/>
      <c r="BOF55" s="66"/>
      <c r="BOG55" s="66"/>
      <c r="BOH55" s="66"/>
      <c r="BOI55" s="66"/>
      <c r="BOJ55" s="66"/>
      <c r="BOK55" s="66"/>
      <c r="BOL55" s="66"/>
      <c r="BOM55" s="66"/>
      <c r="BON55" s="66"/>
      <c r="BOO55" s="66"/>
      <c r="BOP55" s="66"/>
      <c r="BOQ55" s="66"/>
      <c r="BOR55" s="66"/>
      <c r="BOS55" s="66"/>
      <c r="BOT55" s="66"/>
      <c r="BOU55" s="66"/>
      <c r="BOV55" s="66"/>
      <c r="BOW55" s="66"/>
      <c r="BOX55" s="66"/>
      <c r="BOY55" s="66"/>
      <c r="BOZ55" s="66"/>
      <c r="BPA55" s="66"/>
      <c r="BPB55" s="66"/>
      <c r="BPC55" s="66"/>
      <c r="BPD55" s="66"/>
      <c r="BPE55" s="66"/>
      <c r="BPF55" s="66"/>
      <c r="BPG55" s="66"/>
      <c r="BPH55" s="66"/>
      <c r="BPI55" s="66"/>
      <c r="BPJ55" s="66"/>
      <c r="BPK55" s="66"/>
      <c r="BPL55" s="66"/>
      <c r="BPM55" s="66"/>
      <c r="BPN55" s="66"/>
      <c r="BPO55" s="66"/>
      <c r="BPP55" s="66"/>
      <c r="BPQ55" s="66"/>
      <c r="BPR55" s="66"/>
      <c r="BPS55" s="66"/>
      <c r="BPT55" s="66"/>
      <c r="BPU55" s="66"/>
      <c r="BPV55" s="66"/>
      <c r="BPW55" s="66"/>
      <c r="BPX55" s="66"/>
      <c r="BPY55" s="66"/>
      <c r="BPZ55" s="66"/>
      <c r="BQA55" s="66"/>
      <c r="BQB55" s="66"/>
      <c r="BQC55" s="66"/>
      <c r="BQD55" s="66"/>
      <c r="BQE55" s="66"/>
      <c r="BQF55" s="66"/>
      <c r="BQG55" s="66"/>
      <c r="BQH55" s="66"/>
      <c r="BQI55" s="66"/>
      <c r="BQJ55" s="66"/>
      <c r="BQK55" s="66"/>
      <c r="BQL55" s="66"/>
      <c r="BQM55" s="66"/>
      <c r="BQN55" s="66"/>
      <c r="BQO55" s="66"/>
      <c r="BQP55" s="66"/>
      <c r="BQQ55" s="66"/>
      <c r="BQR55" s="66"/>
      <c r="BQS55" s="66"/>
      <c r="BQT55" s="66"/>
      <c r="BQU55" s="66"/>
      <c r="BQV55" s="66"/>
      <c r="BQW55" s="66"/>
      <c r="BQX55" s="66"/>
      <c r="BQY55" s="66"/>
      <c r="BQZ55" s="66"/>
      <c r="BRA55" s="66"/>
      <c r="BRB55" s="66"/>
      <c r="BRC55" s="66"/>
      <c r="BRD55" s="66"/>
      <c r="BRE55" s="66"/>
      <c r="BRF55" s="66"/>
      <c r="BRG55" s="66"/>
      <c r="BRH55" s="66"/>
      <c r="BRI55" s="66"/>
      <c r="BRJ55" s="66"/>
      <c r="BRK55" s="66"/>
      <c r="BRL55" s="66"/>
      <c r="BRM55" s="66"/>
      <c r="BRN55" s="66"/>
      <c r="BRO55" s="66"/>
      <c r="BRP55" s="66"/>
      <c r="BRQ55" s="66"/>
      <c r="BRR55" s="66"/>
      <c r="BRS55" s="66"/>
      <c r="BRT55" s="66"/>
      <c r="BRU55" s="66"/>
      <c r="BRV55" s="66"/>
      <c r="BRW55" s="66"/>
      <c r="BRX55" s="66"/>
      <c r="BRY55" s="66"/>
      <c r="BRZ55" s="66"/>
      <c r="BSA55" s="66"/>
      <c r="BSB55" s="66"/>
      <c r="BSC55" s="66"/>
      <c r="BSD55" s="66"/>
      <c r="BSE55" s="66"/>
      <c r="BSF55" s="66"/>
      <c r="BSG55" s="66"/>
      <c r="BSH55" s="66"/>
      <c r="BSI55" s="66"/>
      <c r="BSJ55" s="66"/>
      <c r="BSK55" s="66"/>
      <c r="BSL55" s="66"/>
      <c r="BSM55" s="66"/>
      <c r="BSN55" s="66"/>
      <c r="BSO55" s="66"/>
      <c r="BSP55" s="66"/>
      <c r="BSQ55" s="66"/>
      <c r="BSR55" s="66"/>
      <c r="BSS55" s="66"/>
      <c r="BST55" s="66"/>
      <c r="BSU55" s="66"/>
      <c r="BSV55" s="66"/>
      <c r="BSW55" s="66"/>
      <c r="BSX55" s="66"/>
      <c r="BSY55" s="66"/>
      <c r="BSZ55" s="66"/>
      <c r="BTA55" s="66"/>
      <c r="BTB55" s="66"/>
      <c r="BTC55" s="66"/>
      <c r="BTD55" s="66"/>
      <c r="BTE55" s="66"/>
      <c r="BTF55" s="66"/>
      <c r="BTG55" s="66"/>
      <c r="BTH55" s="66"/>
      <c r="BTI55" s="66"/>
      <c r="BTJ55" s="66"/>
      <c r="BTK55" s="66"/>
      <c r="BTL55" s="66"/>
      <c r="BTM55" s="66"/>
      <c r="BTN55" s="66"/>
      <c r="BTO55" s="66"/>
      <c r="BTP55" s="66"/>
      <c r="BTQ55" s="66"/>
      <c r="BTR55" s="66"/>
      <c r="BTS55" s="66"/>
      <c r="BTT55" s="66"/>
      <c r="BTU55" s="66"/>
      <c r="BTV55" s="66"/>
      <c r="BTW55" s="66"/>
      <c r="BTX55" s="66"/>
      <c r="BTY55" s="66"/>
      <c r="BTZ55" s="66"/>
      <c r="BUA55" s="66"/>
      <c r="BUB55" s="66"/>
      <c r="BUC55" s="66"/>
      <c r="BUD55" s="66"/>
      <c r="BUE55" s="66"/>
      <c r="BUF55" s="66"/>
      <c r="BUG55" s="66"/>
      <c r="BUH55" s="66"/>
      <c r="BUI55" s="66"/>
      <c r="BUJ55" s="66"/>
      <c r="BUK55" s="66"/>
      <c r="BUL55" s="66"/>
      <c r="BUM55" s="66"/>
      <c r="BUN55" s="66"/>
      <c r="BUO55" s="66"/>
      <c r="BUP55" s="66"/>
      <c r="BUQ55" s="66"/>
      <c r="BUR55" s="66"/>
      <c r="BUS55" s="66"/>
      <c r="BUT55" s="66"/>
      <c r="BUU55" s="66"/>
      <c r="BUV55" s="66"/>
      <c r="BUW55" s="66"/>
      <c r="BUX55" s="66"/>
      <c r="BUY55" s="66"/>
      <c r="BUZ55" s="66"/>
      <c r="BVA55" s="66"/>
      <c r="BVB55" s="66"/>
      <c r="BVC55" s="66"/>
      <c r="BVD55" s="66"/>
      <c r="BVE55" s="66"/>
      <c r="BVF55" s="66"/>
      <c r="BVG55" s="66"/>
      <c r="BVH55" s="66"/>
      <c r="BVI55" s="66"/>
      <c r="BVJ55" s="66"/>
      <c r="BVK55" s="66"/>
      <c r="BVL55" s="66"/>
      <c r="BVM55" s="66"/>
      <c r="BVN55" s="66"/>
      <c r="BVO55" s="66"/>
      <c r="BVP55" s="66"/>
      <c r="BVQ55" s="66"/>
      <c r="BVR55" s="66"/>
      <c r="BVS55" s="66"/>
      <c r="BVT55" s="66"/>
      <c r="BVU55" s="66"/>
      <c r="BVV55" s="66"/>
      <c r="BVW55" s="66"/>
      <c r="BVX55" s="66"/>
      <c r="BVY55" s="66"/>
      <c r="BVZ55" s="66"/>
      <c r="BWA55" s="66"/>
      <c r="BWB55" s="66"/>
      <c r="BWC55" s="66"/>
      <c r="BWD55" s="66"/>
      <c r="BWE55" s="66"/>
      <c r="BWF55" s="66"/>
      <c r="BWG55" s="66"/>
      <c r="BWH55" s="66"/>
      <c r="BWI55" s="66"/>
      <c r="BWJ55" s="66"/>
      <c r="BWK55" s="66"/>
      <c r="BWL55" s="66"/>
      <c r="BWM55" s="66"/>
      <c r="BWN55" s="66"/>
      <c r="BWO55" s="66"/>
      <c r="BWP55" s="66"/>
      <c r="BWQ55" s="66"/>
      <c r="BWR55" s="66"/>
      <c r="BWS55" s="66"/>
      <c r="BWT55" s="66"/>
      <c r="BWU55" s="66"/>
      <c r="BWV55" s="66"/>
      <c r="BWW55" s="66"/>
      <c r="BWX55" s="66"/>
      <c r="BWY55" s="66"/>
      <c r="BWZ55" s="66"/>
      <c r="BXA55" s="66"/>
      <c r="BXB55" s="66"/>
      <c r="BXC55" s="66"/>
      <c r="BXD55" s="66"/>
      <c r="BXE55" s="66"/>
      <c r="BXF55" s="66"/>
      <c r="BXG55" s="66"/>
      <c r="BXH55" s="66"/>
      <c r="BXI55" s="66"/>
      <c r="BXJ55" s="66"/>
      <c r="BXK55" s="66"/>
      <c r="BXL55" s="66"/>
      <c r="BXM55" s="66"/>
      <c r="BXN55" s="66"/>
      <c r="BXO55" s="66"/>
      <c r="BXP55" s="66"/>
      <c r="BXQ55" s="66"/>
      <c r="BXR55" s="66"/>
      <c r="BXS55" s="66"/>
      <c r="BXT55" s="66"/>
      <c r="BXU55" s="66"/>
      <c r="BXV55" s="66"/>
      <c r="BXW55" s="66"/>
      <c r="BXX55" s="66"/>
      <c r="BXY55" s="66"/>
      <c r="BXZ55" s="66"/>
      <c r="BYA55" s="66"/>
      <c r="BYB55" s="66"/>
      <c r="BYC55" s="66"/>
      <c r="BYD55" s="66"/>
      <c r="BYE55" s="66"/>
      <c r="BYF55" s="66"/>
      <c r="BYG55" s="66"/>
      <c r="BYH55" s="66"/>
      <c r="BYI55" s="66"/>
      <c r="BYJ55" s="66"/>
      <c r="BYK55" s="66"/>
      <c r="BYL55" s="66"/>
      <c r="BYM55" s="66"/>
      <c r="BYN55" s="66"/>
      <c r="BYO55" s="66"/>
      <c r="BYP55" s="66"/>
      <c r="BYQ55" s="66"/>
      <c r="BYR55" s="66"/>
      <c r="BYS55" s="66"/>
      <c r="BYT55" s="66"/>
      <c r="BYU55" s="66"/>
      <c r="BYV55" s="66"/>
      <c r="BYW55" s="66"/>
      <c r="BYX55" s="66"/>
      <c r="BYY55" s="66"/>
      <c r="BYZ55" s="66"/>
      <c r="BZA55" s="66"/>
      <c r="BZB55" s="66"/>
      <c r="BZC55" s="66"/>
      <c r="BZD55" s="66"/>
      <c r="BZE55" s="66"/>
      <c r="BZF55" s="66"/>
      <c r="BZG55" s="66"/>
      <c r="BZH55" s="66"/>
      <c r="BZI55" s="66"/>
      <c r="BZJ55" s="66"/>
      <c r="BZK55" s="66"/>
      <c r="BZL55" s="66"/>
      <c r="BZM55" s="66"/>
      <c r="BZN55" s="66"/>
      <c r="BZO55" s="66"/>
      <c r="BZP55" s="66"/>
      <c r="BZQ55" s="66"/>
      <c r="BZR55" s="66"/>
      <c r="BZS55" s="66"/>
      <c r="BZT55" s="66"/>
      <c r="BZU55" s="66"/>
      <c r="BZV55" s="66"/>
      <c r="BZW55" s="66"/>
      <c r="BZX55" s="66"/>
      <c r="BZY55" s="66"/>
      <c r="BZZ55" s="66"/>
      <c r="CAA55" s="66"/>
      <c r="CAB55" s="66"/>
      <c r="CAC55" s="66"/>
      <c r="CAD55" s="66"/>
      <c r="CAE55" s="66"/>
      <c r="CAF55" s="66"/>
      <c r="CAG55" s="66"/>
      <c r="CAH55" s="66"/>
      <c r="CAI55" s="66"/>
      <c r="CAJ55" s="66"/>
      <c r="CAK55" s="66"/>
      <c r="CAL55" s="66"/>
      <c r="CAM55" s="66"/>
      <c r="CAN55" s="66"/>
      <c r="CAO55" s="66"/>
      <c r="CAP55" s="66"/>
      <c r="CAQ55" s="66"/>
      <c r="CAR55" s="66"/>
      <c r="CAS55" s="66"/>
      <c r="CAT55" s="66"/>
      <c r="CAU55" s="66"/>
      <c r="CAV55" s="66"/>
      <c r="CAW55" s="66"/>
      <c r="CAX55" s="66"/>
      <c r="CAY55" s="66"/>
      <c r="CAZ55" s="66"/>
      <c r="CBA55" s="66"/>
      <c r="CBB55" s="66"/>
      <c r="CBC55" s="66"/>
      <c r="CBD55" s="66"/>
      <c r="CBE55" s="66"/>
      <c r="CBF55" s="66"/>
      <c r="CBG55" s="66"/>
      <c r="CBH55" s="66"/>
      <c r="CBI55" s="66"/>
      <c r="CBJ55" s="66"/>
      <c r="CBK55" s="66"/>
      <c r="CBL55" s="66"/>
      <c r="CBM55" s="66"/>
      <c r="CBN55" s="66"/>
      <c r="CBO55" s="66"/>
      <c r="CBP55" s="66"/>
      <c r="CBQ55" s="66"/>
      <c r="CBR55" s="66"/>
      <c r="CBS55" s="66"/>
      <c r="CBT55" s="66"/>
      <c r="CBU55" s="66"/>
      <c r="CBV55" s="66"/>
      <c r="CBW55" s="66"/>
      <c r="CBX55" s="66"/>
      <c r="CBY55" s="66"/>
      <c r="CBZ55" s="66"/>
      <c r="CCA55" s="66"/>
      <c r="CCB55" s="66"/>
      <c r="CCC55" s="66"/>
      <c r="CCD55" s="66"/>
      <c r="CCE55" s="66"/>
      <c r="CCF55" s="66"/>
      <c r="CCG55" s="66"/>
      <c r="CCH55" s="66"/>
      <c r="CCI55" s="66"/>
      <c r="CCJ55" s="66"/>
      <c r="CCK55" s="66"/>
      <c r="CCL55" s="66"/>
      <c r="CCM55" s="66"/>
      <c r="CCN55" s="66"/>
      <c r="CCO55" s="66"/>
      <c r="CCP55" s="66"/>
      <c r="CCQ55" s="66"/>
      <c r="CCR55" s="66"/>
      <c r="CCS55" s="66"/>
      <c r="CCT55" s="66"/>
      <c r="CCU55" s="66"/>
      <c r="CCV55" s="66"/>
      <c r="CCW55" s="66"/>
      <c r="CCX55" s="66"/>
      <c r="CCY55" s="66"/>
      <c r="CCZ55" s="66"/>
      <c r="CDA55" s="66"/>
      <c r="CDB55" s="66"/>
      <c r="CDC55" s="66"/>
      <c r="CDD55" s="66"/>
      <c r="CDE55" s="66"/>
      <c r="CDF55" s="66"/>
      <c r="CDG55" s="66"/>
      <c r="CDH55" s="66"/>
      <c r="CDI55" s="66"/>
      <c r="CDJ55" s="66"/>
      <c r="CDK55" s="66"/>
      <c r="CDL55" s="66"/>
      <c r="CDM55" s="66"/>
      <c r="CDN55" s="66"/>
      <c r="CDO55" s="66"/>
      <c r="CDP55" s="66"/>
      <c r="CDQ55" s="66"/>
      <c r="CDR55" s="66"/>
      <c r="CDS55" s="66"/>
      <c r="CDT55" s="66"/>
      <c r="CDU55" s="66"/>
      <c r="CDV55" s="66"/>
      <c r="CDW55" s="66"/>
      <c r="CDX55" s="66"/>
      <c r="CDY55" s="66"/>
      <c r="CDZ55" s="66"/>
      <c r="CEA55" s="66"/>
      <c r="CEB55" s="66"/>
      <c r="CEC55" s="66"/>
      <c r="CED55" s="66"/>
      <c r="CEE55" s="66"/>
      <c r="CEF55" s="66"/>
      <c r="CEG55" s="66"/>
      <c r="CEH55" s="66"/>
      <c r="CEI55" s="66"/>
      <c r="CEJ55" s="66"/>
      <c r="CEK55" s="66"/>
      <c r="CEL55" s="66"/>
      <c r="CEM55" s="66"/>
      <c r="CEN55" s="66"/>
      <c r="CEO55" s="66"/>
      <c r="CEP55" s="66"/>
      <c r="CEQ55" s="66"/>
      <c r="CER55" s="66"/>
      <c r="CES55" s="66"/>
      <c r="CET55" s="66"/>
      <c r="CEU55" s="66"/>
      <c r="CEV55" s="66"/>
      <c r="CEW55" s="66"/>
      <c r="CEX55" s="66"/>
      <c r="CEY55" s="66"/>
      <c r="CEZ55" s="66"/>
      <c r="CFA55" s="66"/>
      <c r="CFB55" s="66"/>
      <c r="CFC55" s="66"/>
      <c r="CFD55" s="66"/>
      <c r="CFE55" s="66"/>
      <c r="CFF55" s="66"/>
      <c r="CFG55" s="66"/>
      <c r="CFH55" s="66"/>
      <c r="CFI55" s="66"/>
      <c r="CFJ55" s="66"/>
      <c r="CFK55" s="66"/>
      <c r="CFL55" s="66"/>
      <c r="CFM55" s="66"/>
      <c r="CFN55" s="66"/>
      <c r="CFO55" s="66"/>
      <c r="CFP55" s="66"/>
      <c r="CFQ55" s="66"/>
      <c r="CFR55" s="66"/>
      <c r="CFS55" s="66"/>
      <c r="CFT55" s="66"/>
      <c r="CFU55" s="66"/>
      <c r="CFV55" s="66"/>
      <c r="CFW55" s="66"/>
      <c r="CFX55" s="66"/>
      <c r="CFY55" s="66"/>
      <c r="CFZ55" s="66"/>
      <c r="CGA55" s="66"/>
      <c r="CGB55" s="66"/>
      <c r="CGC55" s="66"/>
      <c r="CGD55" s="66"/>
      <c r="CGE55" s="66"/>
      <c r="CGF55" s="66"/>
      <c r="CGG55" s="66"/>
      <c r="CGH55" s="66"/>
      <c r="CGI55" s="66"/>
      <c r="CGJ55" s="66"/>
      <c r="CGK55" s="66"/>
      <c r="CGL55" s="66"/>
      <c r="CGM55" s="66"/>
      <c r="CGN55" s="66"/>
      <c r="CGO55" s="66"/>
      <c r="CGP55" s="66"/>
      <c r="CGQ55" s="66"/>
      <c r="CGR55" s="66"/>
      <c r="CGS55" s="66"/>
      <c r="CGT55" s="66"/>
      <c r="CGU55" s="66"/>
      <c r="CGV55" s="66"/>
      <c r="CGW55" s="66"/>
      <c r="CGX55" s="66"/>
      <c r="CGY55" s="66"/>
      <c r="CGZ55" s="66"/>
      <c r="CHA55" s="66"/>
      <c r="CHB55" s="66"/>
      <c r="CHC55" s="66"/>
      <c r="CHD55" s="66"/>
      <c r="CHE55" s="66"/>
      <c r="CHF55" s="66"/>
      <c r="CHG55" s="66"/>
      <c r="CHH55" s="66"/>
      <c r="CHI55" s="66"/>
      <c r="CHJ55" s="66"/>
      <c r="CHK55" s="66"/>
      <c r="CHL55" s="66"/>
      <c r="CHM55" s="66"/>
      <c r="CHN55" s="66"/>
      <c r="CHO55" s="66"/>
      <c r="CHP55" s="66"/>
      <c r="CHQ55" s="66"/>
      <c r="CHR55" s="66"/>
      <c r="CHS55" s="66"/>
      <c r="CHT55" s="66"/>
      <c r="CHU55" s="66"/>
      <c r="CHV55" s="66"/>
      <c r="CHW55" s="66"/>
      <c r="CHX55" s="66"/>
      <c r="CHY55" s="66"/>
      <c r="CHZ55" s="66"/>
      <c r="CIA55" s="66"/>
      <c r="CIB55" s="66"/>
      <c r="CIC55" s="66"/>
      <c r="CID55" s="66"/>
      <c r="CIE55" s="66"/>
      <c r="CIF55" s="66"/>
      <c r="CIG55" s="66"/>
      <c r="CIH55" s="66"/>
      <c r="CII55" s="66"/>
      <c r="CIJ55" s="66"/>
      <c r="CIK55" s="66"/>
      <c r="CIL55" s="66"/>
      <c r="CIM55" s="66"/>
      <c r="CIN55" s="66"/>
      <c r="CIO55" s="66"/>
      <c r="CIP55" s="66"/>
      <c r="CIQ55" s="66"/>
      <c r="CIR55" s="66"/>
      <c r="CIS55" s="66"/>
      <c r="CIT55" s="66"/>
      <c r="CIU55" s="66"/>
      <c r="CIV55" s="66"/>
      <c r="CIW55" s="66"/>
      <c r="CIX55" s="66"/>
      <c r="CIY55" s="66"/>
      <c r="CIZ55" s="66"/>
      <c r="CJA55" s="66"/>
      <c r="CJB55" s="66"/>
      <c r="CJC55" s="66"/>
      <c r="CJD55" s="66"/>
      <c r="CJE55" s="66"/>
      <c r="CJF55" s="66"/>
      <c r="CJG55" s="66"/>
      <c r="CJH55" s="66"/>
      <c r="CJI55" s="66"/>
      <c r="CJJ55" s="66"/>
      <c r="CJK55" s="66"/>
      <c r="CJL55" s="66"/>
      <c r="CJM55" s="66"/>
      <c r="CJN55" s="66"/>
      <c r="CJO55" s="66"/>
      <c r="CJP55" s="66"/>
      <c r="CJQ55" s="66"/>
      <c r="CJR55" s="66"/>
      <c r="CJS55" s="66"/>
      <c r="CJT55" s="66"/>
      <c r="CJU55" s="66"/>
      <c r="CJV55" s="66"/>
      <c r="CJW55" s="66"/>
      <c r="CJX55" s="66"/>
      <c r="CJY55" s="66"/>
      <c r="CJZ55" s="66"/>
      <c r="CKA55" s="66"/>
      <c r="CKB55" s="66"/>
      <c r="CKC55" s="66"/>
      <c r="CKD55" s="66"/>
      <c r="CKE55" s="66"/>
      <c r="CKF55" s="66"/>
      <c r="CKG55" s="66"/>
      <c r="CKH55" s="66"/>
      <c r="CKI55" s="66"/>
      <c r="CKJ55" s="66"/>
      <c r="CKK55" s="66"/>
      <c r="CKL55" s="66"/>
      <c r="CKM55" s="66"/>
      <c r="CKN55" s="66"/>
      <c r="CKO55" s="66"/>
      <c r="CKP55" s="66"/>
      <c r="CKQ55" s="66"/>
      <c r="CKR55" s="66"/>
      <c r="CKS55" s="66"/>
      <c r="CKT55" s="66"/>
      <c r="CKU55" s="66"/>
      <c r="CKV55" s="66"/>
      <c r="CKW55" s="66"/>
      <c r="CKX55" s="66"/>
      <c r="CKY55" s="66"/>
      <c r="CKZ55" s="66"/>
      <c r="CLA55" s="66"/>
      <c r="CLB55" s="66"/>
      <c r="CLC55" s="66"/>
      <c r="CLD55" s="66"/>
      <c r="CLE55" s="66"/>
      <c r="CLF55" s="66"/>
      <c r="CLG55" s="66"/>
      <c r="CLH55" s="66"/>
      <c r="CLI55" s="66"/>
      <c r="CLJ55" s="66"/>
      <c r="CLK55" s="66"/>
      <c r="CLL55" s="66"/>
      <c r="CLM55" s="66"/>
      <c r="CLN55" s="66"/>
      <c r="CLO55" s="66"/>
      <c r="CLP55" s="66"/>
      <c r="CLQ55" s="66"/>
      <c r="CLR55" s="66"/>
      <c r="CLS55" s="66"/>
      <c r="CLT55" s="66"/>
      <c r="CLU55" s="66"/>
      <c r="CLV55" s="66"/>
      <c r="CLW55" s="66"/>
      <c r="CLX55" s="66"/>
      <c r="CLY55" s="66"/>
      <c r="CLZ55" s="66"/>
      <c r="CMA55" s="66"/>
      <c r="CMB55" s="66"/>
      <c r="CMC55" s="66"/>
      <c r="CMD55" s="66"/>
      <c r="CME55" s="66"/>
      <c r="CMF55" s="66"/>
      <c r="CMG55" s="66"/>
      <c r="CMH55" s="66"/>
      <c r="CMI55" s="66"/>
      <c r="CMJ55" s="66"/>
      <c r="CMK55" s="66"/>
      <c r="CML55" s="66"/>
      <c r="CMM55" s="66"/>
      <c r="CMN55" s="66"/>
      <c r="CMO55" s="66"/>
      <c r="CMP55" s="66"/>
      <c r="CMQ55" s="66"/>
      <c r="CMR55" s="66"/>
      <c r="CMS55" s="66"/>
      <c r="CMT55" s="66"/>
      <c r="CMU55" s="66"/>
      <c r="CMV55" s="66"/>
      <c r="CMW55" s="66"/>
      <c r="CMX55" s="66"/>
      <c r="CMY55" s="66"/>
      <c r="CMZ55" s="66"/>
      <c r="CNA55" s="66"/>
      <c r="CNB55" s="66"/>
      <c r="CNC55" s="66"/>
      <c r="CND55" s="66"/>
      <c r="CNE55" s="66"/>
      <c r="CNF55" s="66"/>
      <c r="CNG55" s="66"/>
      <c r="CNH55" s="66"/>
      <c r="CNI55" s="66"/>
      <c r="CNJ55" s="66"/>
      <c r="CNK55" s="66"/>
      <c r="CNL55" s="66"/>
      <c r="CNM55" s="66"/>
      <c r="CNN55" s="66"/>
      <c r="CNO55" s="66"/>
      <c r="CNP55" s="66"/>
      <c r="CNQ55" s="66"/>
      <c r="CNR55" s="66"/>
      <c r="CNS55" s="66"/>
      <c r="CNT55" s="66"/>
      <c r="CNU55" s="66"/>
      <c r="CNV55" s="66"/>
      <c r="CNW55" s="66"/>
      <c r="CNX55" s="66"/>
      <c r="CNY55" s="66"/>
      <c r="CNZ55" s="66"/>
      <c r="COA55" s="66"/>
      <c r="COB55" s="66"/>
      <c r="COC55" s="66"/>
      <c r="COD55" s="66"/>
      <c r="COE55" s="66"/>
      <c r="COF55" s="66"/>
      <c r="COG55" s="66"/>
      <c r="COH55" s="66"/>
      <c r="COI55" s="66"/>
      <c r="COJ55" s="66"/>
      <c r="COK55" s="66"/>
      <c r="COL55" s="66"/>
      <c r="COM55" s="66"/>
      <c r="CON55" s="66"/>
      <c r="COO55" s="66"/>
      <c r="COP55" s="66"/>
      <c r="COQ55" s="66"/>
      <c r="COR55" s="66"/>
      <c r="COS55" s="66"/>
      <c r="COT55" s="66"/>
      <c r="COU55" s="66"/>
      <c r="COV55" s="66"/>
      <c r="COW55" s="66"/>
      <c r="COX55" s="66"/>
      <c r="COY55" s="66"/>
      <c r="COZ55" s="66"/>
      <c r="CPA55" s="66"/>
      <c r="CPB55" s="66"/>
      <c r="CPC55" s="66"/>
      <c r="CPD55" s="66"/>
      <c r="CPE55" s="66"/>
      <c r="CPF55" s="66"/>
      <c r="CPG55" s="66"/>
      <c r="CPH55" s="66"/>
      <c r="CPI55" s="66"/>
      <c r="CPJ55" s="66"/>
      <c r="CPK55" s="66"/>
      <c r="CPL55" s="66"/>
      <c r="CPM55" s="66"/>
      <c r="CPN55" s="66"/>
      <c r="CPO55" s="66"/>
      <c r="CPP55" s="66"/>
      <c r="CPQ55" s="66"/>
      <c r="CPR55" s="66"/>
      <c r="CPS55" s="66"/>
      <c r="CPT55" s="66"/>
      <c r="CPU55" s="66"/>
      <c r="CPV55" s="66"/>
      <c r="CPW55" s="66"/>
      <c r="CPX55" s="66"/>
      <c r="CPY55" s="66"/>
      <c r="CPZ55" s="66"/>
      <c r="CQA55" s="66"/>
      <c r="CQB55" s="66"/>
      <c r="CQC55" s="66"/>
      <c r="CQD55" s="66"/>
      <c r="CQE55" s="66"/>
      <c r="CQF55" s="66"/>
      <c r="CQG55" s="66"/>
      <c r="CQH55" s="66"/>
      <c r="CQI55" s="66"/>
      <c r="CQJ55" s="66"/>
      <c r="CQK55" s="66"/>
      <c r="CQL55" s="66"/>
      <c r="CQM55" s="66"/>
      <c r="CQN55" s="66"/>
      <c r="CQO55" s="66"/>
      <c r="CQP55" s="66"/>
      <c r="CQQ55" s="66"/>
      <c r="CQR55" s="66"/>
      <c r="CQS55" s="66"/>
      <c r="CQT55" s="66"/>
      <c r="CQU55" s="66"/>
      <c r="CQV55" s="66"/>
      <c r="CQW55" s="66"/>
      <c r="CQX55" s="66"/>
      <c r="CQY55" s="66"/>
      <c r="CQZ55" s="66"/>
      <c r="CRA55" s="66"/>
      <c r="CRB55" s="66"/>
      <c r="CRC55" s="66"/>
      <c r="CRD55" s="66"/>
      <c r="CRE55" s="66"/>
      <c r="CRF55" s="66"/>
      <c r="CRG55" s="66"/>
      <c r="CRH55" s="66"/>
      <c r="CRI55" s="66"/>
      <c r="CRJ55" s="66"/>
      <c r="CRK55" s="66"/>
      <c r="CRL55" s="66"/>
      <c r="CRM55" s="66"/>
      <c r="CRN55" s="66"/>
      <c r="CRO55" s="66"/>
      <c r="CRP55" s="66"/>
      <c r="CRQ55" s="66"/>
      <c r="CRR55" s="66"/>
      <c r="CRS55" s="66"/>
      <c r="CRT55" s="66"/>
      <c r="CRU55" s="66"/>
      <c r="CRV55" s="66"/>
      <c r="CRW55" s="66"/>
      <c r="CRX55" s="66"/>
      <c r="CRY55" s="66"/>
      <c r="CRZ55" s="66"/>
      <c r="CSA55" s="66"/>
      <c r="CSB55" s="66"/>
      <c r="CSC55" s="66"/>
      <c r="CSD55" s="66"/>
      <c r="CSE55" s="66"/>
      <c r="CSF55" s="66"/>
      <c r="CSG55" s="66"/>
      <c r="CSH55" s="66"/>
      <c r="CSI55" s="66"/>
      <c r="CSJ55" s="66"/>
      <c r="CSK55" s="66"/>
      <c r="CSL55" s="66"/>
      <c r="CSM55" s="66"/>
      <c r="CSN55" s="66"/>
      <c r="CSO55" s="66"/>
      <c r="CSP55" s="66"/>
      <c r="CSQ55" s="66"/>
      <c r="CSR55" s="66"/>
      <c r="CSS55" s="66"/>
      <c r="CST55" s="66"/>
      <c r="CSU55" s="66"/>
      <c r="CSV55" s="66"/>
      <c r="CSW55" s="66"/>
      <c r="CSX55" s="66"/>
      <c r="CSY55" s="66"/>
      <c r="CSZ55" s="66"/>
      <c r="CTA55" s="66"/>
      <c r="CTB55" s="66"/>
      <c r="CTC55" s="66"/>
      <c r="CTD55" s="66"/>
      <c r="CTE55" s="66"/>
      <c r="CTF55" s="66"/>
      <c r="CTG55" s="66"/>
      <c r="CTH55" s="66"/>
      <c r="CTI55" s="66"/>
      <c r="CTJ55" s="66"/>
      <c r="CTK55" s="66"/>
      <c r="CTL55" s="66"/>
      <c r="CTM55" s="66"/>
      <c r="CTN55" s="66"/>
      <c r="CTO55" s="66"/>
      <c r="CTP55" s="66"/>
      <c r="CTQ55" s="66"/>
      <c r="CTR55" s="66"/>
      <c r="CTS55" s="66"/>
      <c r="CTT55" s="66"/>
      <c r="CTU55" s="66"/>
      <c r="CTV55" s="66"/>
      <c r="CTW55" s="66"/>
      <c r="CTX55" s="66"/>
      <c r="CTY55" s="66"/>
      <c r="CTZ55" s="66"/>
      <c r="CUA55" s="66"/>
      <c r="CUB55" s="66"/>
      <c r="CUC55" s="66"/>
      <c r="CUD55" s="66"/>
      <c r="CUE55" s="66"/>
      <c r="CUF55" s="66"/>
      <c r="CUG55" s="66"/>
      <c r="CUH55" s="66"/>
      <c r="CUI55" s="66"/>
      <c r="CUJ55" s="66"/>
      <c r="CUK55" s="66"/>
      <c r="CUL55" s="66"/>
      <c r="CUM55" s="66"/>
      <c r="CUN55" s="66"/>
      <c r="CUO55" s="66"/>
      <c r="CUP55" s="66"/>
      <c r="CUQ55" s="66"/>
      <c r="CUR55" s="66"/>
      <c r="CUS55" s="66"/>
      <c r="CUT55" s="66"/>
      <c r="CUU55" s="66"/>
      <c r="CUV55" s="66"/>
      <c r="CUW55" s="66"/>
      <c r="CUX55" s="66"/>
      <c r="CUY55" s="66"/>
      <c r="CUZ55" s="66"/>
      <c r="CVA55" s="66"/>
      <c r="CVB55" s="66"/>
      <c r="CVC55" s="66"/>
      <c r="CVD55" s="66"/>
      <c r="CVE55" s="66"/>
      <c r="CVF55" s="66"/>
      <c r="CVG55" s="66"/>
      <c r="CVH55" s="66"/>
      <c r="CVI55" s="66"/>
      <c r="CVJ55" s="66"/>
      <c r="CVK55" s="66"/>
      <c r="CVL55" s="66"/>
      <c r="CVM55" s="66"/>
      <c r="CVN55" s="66"/>
      <c r="CVO55" s="66"/>
      <c r="CVP55" s="66"/>
      <c r="CVQ55" s="66"/>
      <c r="CVR55" s="66"/>
      <c r="CVS55" s="66"/>
      <c r="CVT55" s="66"/>
      <c r="CVU55" s="66"/>
      <c r="CVV55" s="66"/>
      <c r="CVW55" s="66"/>
      <c r="CVX55" s="66"/>
      <c r="CVY55" s="66"/>
      <c r="CVZ55" s="66"/>
      <c r="CWA55" s="66"/>
      <c r="CWB55" s="66"/>
      <c r="CWC55" s="66"/>
      <c r="CWD55" s="66"/>
      <c r="CWE55" s="66"/>
      <c r="CWF55" s="66"/>
      <c r="CWG55" s="66"/>
      <c r="CWH55" s="66"/>
      <c r="CWI55" s="66"/>
      <c r="CWJ55" s="66"/>
      <c r="CWK55" s="66"/>
      <c r="CWL55" s="66"/>
      <c r="CWM55" s="66"/>
      <c r="CWN55" s="66"/>
      <c r="CWO55" s="66"/>
      <c r="CWP55" s="66"/>
      <c r="CWQ55" s="66"/>
      <c r="CWR55" s="66"/>
      <c r="CWS55" s="66"/>
      <c r="CWT55" s="66"/>
      <c r="CWU55" s="66"/>
      <c r="CWV55" s="66"/>
      <c r="CWW55" s="66"/>
      <c r="CWX55" s="66"/>
      <c r="CWY55" s="66"/>
      <c r="CWZ55" s="66"/>
      <c r="CXA55" s="66"/>
      <c r="CXB55" s="66"/>
      <c r="CXC55" s="66"/>
      <c r="CXD55" s="66"/>
      <c r="CXE55" s="66"/>
      <c r="CXF55" s="66"/>
      <c r="CXG55" s="66"/>
      <c r="CXH55" s="66"/>
      <c r="CXI55" s="66"/>
      <c r="CXJ55" s="66"/>
      <c r="CXK55" s="66"/>
      <c r="CXL55" s="66"/>
      <c r="CXM55" s="66"/>
      <c r="CXN55" s="66"/>
      <c r="CXO55" s="66"/>
      <c r="CXP55" s="66"/>
      <c r="CXQ55" s="66"/>
      <c r="CXR55" s="66"/>
      <c r="CXS55" s="66"/>
      <c r="CXT55" s="66"/>
      <c r="CXU55" s="66"/>
      <c r="CXV55" s="66"/>
      <c r="CXW55" s="66"/>
      <c r="CXX55" s="66"/>
      <c r="CXY55" s="66"/>
      <c r="CXZ55" s="66"/>
      <c r="CYA55" s="66"/>
      <c r="CYB55" s="66"/>
      <c r="CYC55" s="66"/>
      <c r="CYD55" s="66"/>
      <c r="CYE55" s="66"/>
      <c r="CYF55" s="66"/>
      <c r="CYG55" s="66"/>
      <c r="CYH55" s="66"/>
      <c r="CYI55" s="66"/>
      <c r="CYJ55" s="66"/>
      <c r="CYK55" s="66"/>
      <c r="CYL55" s="66"/>
      <c r="CYM55" s="66"/>
      <c r="CYN55" s="66"/>
      <c r="CYO55" s="66"/>
      <c r="CYP55" s="66"/>
      <c r="CYQ55" s="66"/>
      <c r="CYR55" s="66"/>
      <c r="CYS55" s="66"/>
      <c r="CYT55" s="66"/>
      <c r="CYU55" s="66"/>
      <c r="CYV55" s="66"/>
      <c r="CYW55" s="66"/>
      <c r="CYX55" s="66"/>
      <c r="CYY55" s="66"/>
      <c r="CYZ55" s="66"/>
      <c r="CZA55" s="66"/>
      <c r="CZB55" s="66"/>
      <c r="CZC55" s="66"/>
      <c r="CZD55" s="66"/>
      <c r="CZE55" s="66"/>
      <c r="CZF55" s="66"/>
      <c r="CZG55" s="66"/>
      <c r="CZH55" s="66"/>
      <c r="CZI55" s="66"/>
      <c r="CZJ55" s="66"/>
      <c r="CZK55" s="66"/>
      <c r="CZL55" s="66"/>
      <c r="CZM55" s="66"/>
      <c r="CZN55" s="66"/>
      <c r="CZO55" s="66"/>
      <c r="CZP55" s="66"/>
      <c r="CZQ55" s="66"/>
      <c r="CZR55" s="66"/>
      <c r="CZS55" s="66"/>
      <c r="CZT55" s="66"/>
      <c r="CZU55" s="66"/>
      <c r="CZV55" s="66"/>
      <c r="CZW55" s="66"/>
      <c r="CZX55" s="66"/>
      <c r="CZY55" s="66"/>
      <c r="CZZ55" s="66"/>
      <c r="DAA55" s="66"/>
      <c r="DAB55" s="66"/>
      <c r="DAC55" s="66"/>
      <c r="DAD55" s="66"/>
      <c r="DAE55" s="66"/>
      <c r="DAF55" s="66"/>
      <c r="DAG55" s="66"/>
      <c r="DAH55" s="66"/>
      <c r="DAI55" s="66"/>
      <c r="DAJ55" s="66"/>
      <c r="DAK55" s="66"/>
      <c r="DAL55" s="66"/>
      <c r="DAM55" s="66"/>
      <c r="DAN55" s="66"/>
      <c r="DAO55" s="66"/>
      <c r="DAP55" s="66"/>
      <c r="DAQ55" s="66"/>
      <c r="DAR55" s="66"/>
      <c r="DAS55" s="66"/>
      <c r="DAT55" s="66"/>
      <c r="DAU55" s="66"/>
      <c r="DAV55" s="66"/>
      <c r="DAW55" s="66"/>
      <c r="DAX55" s="66"/>
      <c r="DAY55" s="66"/>
      <c r="DAZ55" s="66"/>
      <c r="DBA55" s="66"/>
      <c r="DBB55" s="66"/>
      <c r="DBC55" s="66"/>
      <c r="DBD55" s="66"/>
      <c r="DBE55" s="66"/>
      <c r="DBF55" s="66"/>
      <c r="DBG55" s="66"/>
      <c r="DBH55" s="66"/>
      <c r="DBI55" s="66"/>
      <c r="DBJ55" s="66"/>
      <c r="DBK55" s="66"/>
      <c r="DBL55" s="66"/>
      <c r="DBM55" s="66"/>
      <c r="DBN55" s="66"/>
      <c r="DBO55" s="66"/>
      <c r="DBP55" s="66"/>
      <c r="DBQ55" s="66"/>
      <c r="DBR55" s="66"/>
      <c r="DBS55" s="66"/>
      <c r="DBT55" s="66"/>
      <c r="DBU55" s="66"/>
      <c r="DBV55" s="66"/>
      <c r="DBW55" s="66"/>
      <c r="DBX55" s="66"/>
      <c r="DBY55" s="66"/>
      <c r="DBZ55" s="66"/>
      <c r="DCA55" s="66"/>
      <c r="DCB55" s="66"/>
      <c r="DCC55" s="66"/>
      <c r="DCD55" s="66"/>
      <c r="DCE55" s="66"/>
      <c r="DCF55" s="66"/>
      <c r="DCG55" s="66"/>
      <c r="DCH55" s="66"/>
      <c r="DCI55" s="66"/>
      <c r="DCJ55" s="66"/>
      <c r="DCK55" s="66"/>
      <c r="DCL55" s="66"/>
      <c r="DCM55" s="66"/>
      <c r="DCN55" s="66"/>
      <c r="DCO55" s="66"/>
      <c r="DCP55" s="66"/>
      <c r="DCQ55" s="66"/>
      <c r="DCR55" s="66"/>
      <c r="DCS55" s="66"/>
      <c r="DCT55" s="66"/>
      <c r="DCU55" s="66"/>
      <c r="DCV55" s="66"/>
      <c r="DCW55" s="66"/>
      <c r="DCX55" s="66"/>
      <c r="DCY55" s="66"/>
      <c r="DCZ55" s="66"/>
      <c r="DDA55" s="66"/>
      <c r="DDB55" s="66"/>
      <c r="DDC55" s="66"/>
      <c r="DDD55" s="66"/>
      <c r="DDE55" s="66"/>
      <c r="DDF55" s="66"/>
      <c r="DDG55" s="66"/>
      <c r="DDH55" s="66"/>
      <c r="DDI55" s="66"/>
      <c r="DDJ55" s="66"/>
      <c r="DDK55" s="66"/>
      <c r="DDL55" s="66"/>
      <c r="DDM55" s="66"/>
      <c r="DDN55" s="66"/>
      <c r="DDO55" s="66"/>
      <c r="DDP55" s="66"/>
      <c r="DDQ55" s="66"/>
      <c r="DDR55" s="66"/>
      <c r="DDS55" s="66"/>
      <c r="DDT55" s="66"/>
      <c r="DDU55" s="66"/>
      <c r="DDV55" s="66"/>
      <c r="DDW55" s="66"/>
      <c r="DDX55" s="66"/>
      <c r="DDY55" s="66"/>
      <c r="DDZ55" s="66"/>
      <c r="DEA55" s="66"/>
      <c r="DEB55" s="66"/>
      <c r="DEC55" s="66"/>
      <c r="DED55" s="66"/>
      <c r="DEE55" s="66"/>
      <c r="DEF55" s="66"/>
      <c r="DEG55" s="66"/>
      <c r="DEH55" s="66"/>
      <c r="DEI55" s="66"/>
      <c r="DEJ55" s="66"/>
      <c r="DEK55" s="66"/>
      <c r="DEL55" s="66"/>
      <c r="DEM55" s="66"/>
      <c r="DEN55" s="66"/>
      <c r="DEO55" s="66"/>
      <c r="DEP55" s="66"/>
      <c r="DEQ55" s="66"/>
      <c r="DER55" s="66"/>
      <c r="DES55" s="66"/>
      <c r="DET55" s="66"/>
      <c r="DEU55" s="66"/>
      <c r="DEV55" s="66"/>
      <c r="DEW55" s="66"/>
      <c r="DEX55" s="66"/>
      <c r="DEY55" s="66"/>
      <c r="DEZ55" s="66"/>
      <c r="DFA55" s="66"/>
      <c r="DFB55" s="66"/>
      <c r="DFC55" s="66"/>
      <c r="DFD55" s="66"/>
      <c r="DFE55" s="66"/>
      <c r="DFF55" s="66"/>
      <c r="DFG55" s="66"/>
      <c r="DFH55" s="66"/>
      <c r="DFI55" s="66"/>
      <c r="DFJ55" s="66"/>
      <c r="DFK55" s="66"/>
      <c r="DFL55" s="66"/>
      <c r="DFM55" s="66"/>
      <c r="DFN55" s="66"/>
      <c r="DFO55" s="66"/>
      <c r="DFP55" s="66"/>
      <c r="DFQ55" s="66"/>
      <c r="DFR55" s="66"/>
      <c r="DFS55" s="66"/>
      <c r="DFT55" s="66"/>
      <c r="DFU55" s="66"/>
      <c r="DFV55" s="66"/>
      <c r="DFW55" s="66"/>
      <c r="DFX55" s="66"/>
      <c r="DFY55" s="66"/>
      <c r="DFZ55" s="66"/>
      <c r="DGA55" s="66"/>
      <c r="DGB55" s="66"/>
      <c r="DGC55" s="66"/>
      <c r="DGD55" s="66"/>
      <c r="DGE55" s="66"/>
      <c r="DGF55" s="66"/>
      <c r="DGG55" s="66"/>
      <c r="DGH55" s="66"/>
      <c r="DGI55" s="66"/>
      <c r="DGJ55" s="66"/>
      <c r="DGK55" s="66"/>
      <c r="DGL55" s="66"/>
      <c r="DGM55" s="66"/>
      <c r="DGN55" s="66"/>
      <c r="DGO55" s="66"/>
      <c r="DGP55" s="66"/>
      <c r="DGQ55" s="66"/>
      <c r="DGR55" s="66"/>
      <c r="DGS55" s="66"/>
      <c r="DGT55" s="66"/>
      <c r="DGU55" s="66"/>
      <c r="DGV55" s="66"/>
      <c r="DGW55" s="66"/>
      <c r="DGX55" s="66"/>
      <c r="DGY55" s="66"/>
      <c r="DGZ55" s="66"/>
      <c r="DHA55" s="66"/>
      <c r="DHB55" s="66"/>
      <c r="DHC55" s="66"/>
      <c r="DHD55" s="66"/>
      <c r="DHE55" s="66"/>
      <c r="DHF55" s="66"/>
      <c r="DHG55" s="66"/>
      <c r="DHH55" s="66"/>
      <c r="DHI55" s="66"/>
      <c r="DHJ55" s="66"/>
      <c r="DHK55" s="66"/>
      <c r="DHL55" s="66"/>
      <c r="DHM55" s="66"/>
      <c r="DHN55" s="66"/>
      <c r="DHO55" s="66"/>
      <c r="DHP55" s="66"/>
      <c r="DHQ55" s="66"/>
      <c r="DHR55" s="66"/>
      <c r="DHS55" s="66"/>
      <c r="DHT55" s="66"/>
      <c r="DHU55" s="66"/>
      <c r="DHV55" s="66"/>
      <c r="DHW55" s="66"/>
      <c r="DHX55" s="66"/>
      <c r="DHY55" s="66"/>
      <c r="DHZ55" s="66"/>
      <c r="DIA55" s="66"/>
      <c r="DIB55" s="66"/>
      <c r="DIC55" s="66"/>
      <c r="DID55" s="66"/>
      <c r="DIE55" s="66"/>
      <c r="DIF55" s="66"/>
      <c r="DIG55" s="66"/>
      <c r="DIH55" s="66"/>
      <c r="DII55" s="66"/>
      <c r="DIJ55" s="66"/>
      <c r="DIK55" s="66"/>
      <c r="DIL55" s="66"/>
      <c r="DIM55" s="66"/>
      <c r="DIN55" s="66"/>
      <c r="DIO55" s="66"/>
      <c r="DIP55" s="66"/>
      <c r="DIQ55" s="66"/>
      <c r="DIR55" s="66"/>
      <c r="DIS55" s="66"/>
      <c r="DIT55" s="66"/>
      <c r="DIU55" s="66"/>
      <c r="DIV55" s="66"/>
      <c r="DIW55" s="66"/>
      <c r="DIX55" s="66"/>
      <c r="DIY55" s="66"/>
      <c r="DIZ55" s="66"/>
      <c r="DJA55" s="66"/>
      <c r="DJB55" s="66"/>
      <c r="DJC55" s="66"/>
      <c r="DJD55" s="66"/>
      <c r="DJE55" s="66"/>
      <c r="DJF55" s="66"/>
      <c r="DJG55" s="66"/>
      <c r="DJH55" s="66"/>
      <c r="DJI55" s="66"/>
      <c r="DJJ55" s="66"/>
      <c r="DJK55" s="66"/>
      <c r="DJL55" s="66"/>
      <c r="DJM55" s="66"/>
      <c r="DJN55" s="66"/>
      <c r="DJO55" s="66"/>
      <c r="DJP55" s="66"/>
      <c r="DJQ55" s="66"/>
      <c r="DJR55" s="66"/>
      <c r="DJS55" s="66"/>
      <c r="DJT55" s="66"/>
      <c r="DJU55" s="66"/>
      <c r="DJV55" s="66"/>
      <c r="DJW55" s="66"/>
      <c r="DJX55" s="66"/>
      <c r="DJY55" s="66"/>
      <c r="DJZ55" s="66"/>
      <c r="DKA55" s="66"/>
      <c r="DKB55" s="66"/>
      <c r="DKC55" s="66"/>
      <c r="DKD55" s="66"/>
      <c r="DKE55" s="66"/>
      <c r="DKF55" s="66"/>
      <c r="DKG55" s="66"/>
      <c r="DKH55" s="66"/>
      <c r="DKI55" s="66"/>
      <c r="DKJ55" s="66"/>
      <c r="DKK55" s="66"/>
      <c r="DKL55" s="66"/>
      <c r="DKM55" s="66"/>
      <c r="DKN55" s="66"/>
      <c r="DKO55" s="66"/>
      <c r="DKP55" s="66"/>
      <c r="DKQ55" s="66"/>
      <c r="DKR55" s="66"/>
      <c r="DKS55" s="66"/>
      <c r="DKT55" s="66"/>
      <c r="DKU55" s="66"/>
      <c r="DKV55" s="66"/>
      <c r="DKW55" s="66"/>
      <c r="DKX55" s="66"/>
      <c r="DKY55" s="66"/>
      <c r="DKZ55" s="66"/>
      <c r="DLA55" s="66"/>
      <c r="DLB55" s="66"/>
      <c r="DLC55" s="66"/>
      <c r="DLD55" s="66"/>
      <c r="DLE55" s="66"/>
      <c r="DLF55" s="66"/>
      <c r="DLG55" s="66"/>
      <c r="DLH55" s="66"/>
      <c r="DLI55" s="66"/>
      <c r="DLJ55" s="66"/>
      <c r="DLK55" s="66"/>
      <c r="DLL55" s="66"/>
      <c r="DLM55" s="66"/>
      <c r="DLN55" s="66"/>
      <c r="DLO55" s="66"/>
      <c r="DLP55" s="66"/>
      <c r="DLQ55" s="66"/>
      <c r="DLR55" s="66"/>
      <c r="DLS55" s="66"/>
      <c r="DLT55" s="66"/>
      <c r="DLU55" s="66"/>
      <c r="DLV55" s="66"/>
      <c r="DLW55" s="66"/>
      <c r="DLX55" s="66"/>
      <c r="DLY55" s="66"/>
      <c r="DLZ55" s="66"/>
      <c r="DMA55" s="66"/>
      <c r="DMB55" s="66"/>
      <c r="DMC55" s="66"/>
      <c r="DMD55" s="66"/>
      <c r="DME55" s="66"/>
      <c r="DMF55" s="66"/>
      <c r="DMG55" s="66"/>
      <c r="DMH55" s="66"/>
      <c r="DMI55" s="66"/>
      <c r="DMJ55" s="66"/>
      <c r="DMK55" s="66"/>
      <c r="DML55" s="66"/>
      <c r="DMM55" s="66"/>
      <c r="DMN55" s="66"/>
      <c r="DMO55" s="66"/>
      <c r="DMP55" s="66"/>
      <c r="DMQ55" s="66"/>
      <c r="DMR55" s="66"/>
      <c r="DMS55" s="66"/>
      <c r="DMT55" s="66"/>
      <c r="DMU55" s="66"/>
      <c r="DMV55" s="66"/>
      <c r="DMW55" s="66"/>
      <c r="DMX55" s="66"/>
      <c r="DMY55" s="66"/>
      <c r="DMZ55" s="66"/>
      <c r="DNA55" s="66"/>
      <c r="DNB55" s="66"/>
      <c r="DNC55" s="66"/>
      <c r="DND55" s="66"/>
      <c r="DNE55" s="66"/>
      <c r="DNF55" s="66"/>
      <c r="DNG55" s="66"/>
      <c r="DNH55" s="66"/>
      <c r="DNI55" s="66"/>
      <c r="DNJ55" s="66"/>
      <c r="DNK55" s="66"/>
      <c r="DNL55" s="66"/>
      <c r="DNM55" s="66"/>
      <c r="DNN55" s="66"/>
      <c r="DNO55" s="66"/>
      <c r="DNP55" s="66"/>
      <c r="DNQ55" s="66"/>
      <c r="DNR55" s="66"/>
      <c r="DNS55" s="66"/>
      <c r="DNT55" s="66"/>
      <c r="DNU55" s="66"/>
      <c r="DNV55" s="66"/>
      <c r="DNW55" s="66"/>
      <c r="DNX55" s="66"/>
      <c r="DNY55" s="66"/>
      <c r="DNZ55" s="66"/>
      <c r="DOA55" s="66"/>
      <c r="DOB55" s="66"/>
      <c r="DOC55" s="66"/>
      <c r="DOD55" s="66"/>
      <c r="DOE55" s="66"/>
      <c r="DOF55" s="66"/>
      <c r="DOG55" s="66"/>
      <c r="DOH55" s="66"/>
      <c r="DOI55" s="66"/>
      <c r="DOJ55" s="66"/>
      <c r="DOK55" s="66"/>
      <c r="DOL55" s="66"/>
      <c r="DOM55" s="66"/>
      <c r="DON55" s="66"/>
      <c r="DOO55" s="66"/>
      <c r="DOP55" s="66"/>
      <c r="DOQ55" s="66"/>
      <c r="DOR55" s="66"/>
      <c r="DOS55" s="66"/>
      <c r="DOT55" s="66"/>
      <c r="DOU55" s="66"/>
      <c r="DOV55" s="66"/>
      <c r="DOW55" s="66"/>
      <c r="DOX55" s="66"/>
      <c r="DOY55" s="66"/>
      <c r="DOZ55" s="66"/>
      <c r="DPA55" s="66"/>
      <c r="DPB55" s="66"/>
      <c r="DPC55" s="66"/>
      <c r="DPD55" s="66"/>
      <c r="DPE55" s="66"/>
      <c r="DPF55" s="66"/>
      <c r="DPG55" s="66"/>
      <c r="DPH55" s="66"/>
      <c r="DPI55" s="66"/>
      <c r="DPJ55" s="66"/>
      <c r="DPK55" s="66"/>
      <c r="DPL55" s="66"/>
      <c r="DPM55" s="66"/>
      <c r="DPN55" s="66"/>
      <c r="DPO55" s="66"/>
      <c r="DPP55" s="66"/>
      <c r="DPQ55" s="66"/>
      <c r="DPR55" s="66"/>
      <c r="DPS55" s="66"/>
      <c r="DPT55" s="66"/>
      <c r="DPU55" s="66"/>
      <c r="DPV55" s="66"/>
      <c r="DPW55" s="66"/>
      <c r="DPX55" s="66"/>
      <c r="DPY55" s="66"/>
      <c r="DPZ55" s="66"/>
      <c r="DQA55" s="66"/>
      <c r="DQB55" s="66"/>
      <c r="DQC55" s="66"/>
      <c r="DQD55" s="66"/>
      <c r="DQE55" s="66"/>
      <c r="DQF55" s="66"/>
      <c r="DQG55" s="66"/>
      <c r="DQH55" s="66"/>
      <c r="DQI55" s="66"/>
      <c r="DQJ55" s="66"/>
      <c r="DQK55" s="66"/>
      <c r="DQL55" s="66"/>
      <c r="DQM55" s="66"/>
      <c r="DQN55" s="66"/>
      <c r="DQO55" s="66"/>
      <c r="DQP55" s="66"/>
      <c r="DQQ55" s="66"/>
      <c r="DQR55" s="66"/>
      <c r="DQS55" s="66"/>
      <c r="DQT55" s="66"/>
      <c r="DQU55" s="66"/>
      <c r="DQV55" s="66"/>
      <c r="DQW55" s="66"/>
      <c r="DQX55" s="66"/>
      <c r="DQY55" s="66"/>
      <c r="DQZ55" s="66"/>
      <c r="DRA55" s="66"/>
      <c r="DRB55" s="66"/>
      <c r="DRC55" s="66"/>
      <c r="DRD55" s="66"/>
      <c r="DRE55" s="66"/>
      <c r="DRF55" s="66"/>
      <c r="DRG55" s="66"/>
      <c r="DRH55" s="66"/>
      <c r="DRI55" s="66"/>
      <c r="DRJ55" s="66"/>
      <c r="DRK55" s="66"/>
      <c r="DRL55" s="66"/>
      <c r="DRM55" s="66"/>
      <c r="DRN55" s="66"/>
      <c r="DRO55" s="66"/>
      <c r="DRP55" s="66"/>
      <c r="DRQ55" s="66"/>
      <c r="DRR55" s="66"/>
      <c r="DRS55" s="66"/>
      <c r="DRT55" s="66"/>
      <c r="DRU55" s="66"/>
      <c r="DRV55" s="66"/>
      <c r="DRW55" s="66"/>
      <c r="DRX55" s="66"/>
      <c r="DRY55" s="66"/>
      <c r="DRZ55" s="66"/>
      <c r="DSA55" s="66"/>
      <c r="DSB55" s="66"/>
      <c r="DSC55" s="66"/>
      <c r="DSD55" s="66"/>
      <c r="DSE55" s="66"/>
      <c r="DSF55" s="66"/>
      <c r="DSG55" s="66"/>
      <c r="DSH55" s="66"/>
      <c r="DSI55" s="66"/>
      <c r="DSJ55" s="66"/>
      <c r="DSK55" s="66"/>
      <c r="DSL55" s="66"/>
      <c r="DSM55" s="66"/>
      <c r="DSN55" s="66"/>
      <c r="DSO55" s="66"/>
      <c r="DSP55" s="66"/>
      <c r="DSQ55" s="66"/>
      <c r="DSR55" s="66"/>
      <c r="DSS55" s="66"/>
      <c r="DST55" s="66"/>
      <c r="DSU55" s="66"/>
      <c r="DSV55" s="66"/>
      <c r="DSW55" s="66"/>
      <c r="DSX55" s="66"/>
      <c r="DSY55" s="66"/>
      <c r="DSZ55" s="66"/>
      <c r="DTA55" s="66"/>
      <c r="DTB55" s="66"/>
      <c r="DTC55" s="66"/>
      <c r="DTD55" s="66"/>
      <c r="DTE55" s="66"/>
      <c r="DTF55" s="66"/>
      <c r="DTG55" s="66"/>
      <c r="DTH55" s="66"/>
      <c r="DTI55" s="66"/>
      <c r="DTJ55" s="66"/>
      <c r="DTK55" s="66"/>
      <c r="DTL55" s="66"/>
      <c r="DTM55" s="66"/>
      <c r="DTN55" s="66"/>
      <c r="DTO55" s="66"/>
      <c r="DTP55" s="66"/>
      <c r="DTQ55" s="66"/>
      <c r="DTR55" s="66"/>
      <c r="DTS55" s="66"/>
      <c r="DTT55" s="66"/>
      <c r="DTU55" s="66"/>
      <c r="DTV55" s="66"/>
      <c r="DTW55" s="66"/>
      <c r="DTX55" s="66"/>
      <c r="DTY55" s="66"/>
      <c r="DTZ55" s="66"/>
      <c r="DUA55" s="66"/>
      <c r="DUB55" s="66"/>
      <c r="DUC55" s="66"/>
      <c r="DUD55" s="66"/>
      <c r="DUE55" s="66"/>
      <c r="DUF55" s="66"/>
      <c r="DUG55" s="66"/>
      <c r="DUH55" s="66"/>
      <c r="DUI55" s="66"/>
      <c r="DUJ55" s="66"/>
      <c r="DUK55" s="66"/>
      <c r="DUL55" s="66"/>
      <c r="DUM55" s="66"/>
      <c r="DUN55" s="66"/>
      <c r="DUO55" s="66"/>
      <c r="DUP55" s="66"/>
      <c r="DUQ55" s="66"/>
      <c r="DUR55" s="66"/>
      <c r="DUS55" s="66"/>
      <c r="DUT55" s="66"/>
      <c r="DUU55" s="66"/>
      <c r="DUV55" s="66"/>
      <c r="DUW55" s="66"/>
      <c r="DUX55" s="66"/>
      <c r="DUY55" s="66"/>
      <c r="DUZ55" s="66"/>
      <c r="DVA55" s="66"/>
      <c r="DVB55" s="66"/>
      <c r="DVC55" s="66"/>
      <c r="DVD55" s="66"/>
      <c r="DVE55" s="66"/>
      <c r="DVF55" s="66"/>
      <c r="DVG55" s="66"/>
      <c r="DVH55" s="66"/>
      <c r="DVI55" s="66"/>
      <c r="DVJ55" s="66"/>
      <c r="DVK55" s="66"/>
      <c r="DVL55" s="66"/>
      <c r="DVM55" s="66"/>
      <c r="DVN55" s="66"/>
      <c r="DVO55" s="66"/>
      <c r="DVP55" s="66"/>
      <c r="DVQ55" s="66"/>
      <c r="DVR55" s="66"/>
      <c r="DVS55" s="66"/>
      <c r="DVT55" s="66"/>
      <c r="DVU55" s="66"/>
      <c r="DVV55" s="66"/>
      <c r="DVW55" s="66"/>
      <c r="DVX55" s="66"/>
      <c r="DVY55" s="66"/>
      <c r="DVZ55" s="66"/>
      <c r="DWA55" s="66"/>
      <c r="DWB55" s="66"/>
      <c r="DWC55" s="66"/>
      <c r="DWD55" s="66"/>
      <c r="DWE55" s="66"/>
      <c r="DWF55" s="66"/>
      <c r="DWG55" s="66"/>
      <c r="DWH55" s="66"/>
      <c r="DWI55" s="66"/>
      <c r="DWJ55" s="66"/>
      <c r="DWK55" s="66"/>
      <c r="DWL55" s="66"/>
      <c r="DWM55" s="66"/>
      <c r="DWN55" s="66"/>
      <c r="DWO55" s="66"/>
      <c r="DWP55" s="66"/>
      <c r="DWQ55" s="66"/>
      <c r="DWR55" s="66"/>
      <c r="DWS55" s="66"/>
      <c r="DWT55" s="66"/>
      <c r="DWU55" s="66"/>
      <c r="DWV55" s="66"/>
      <c r="DWW55" s="66"/>
      <c r="DWX55" s="66"/>
      <c r="DWY55" s="66"/>
      <c r="DWZ55" s="66"/>
      <c r="DXA55" s="66"/>
      <c r="DXB55" s="66"/>
      <c r="DXC55" s="66"/>
      <c r="DXD55" s="66"/>
      <c r="DXE55" s="66"/>
      <c r="DXF55" s="66"/>
      <c r="DXG55" s="66"/>
      <c r="DXH55" s="66"/>
      <c r="DXI55" s="66"/>
      <c r="DXJ55" s="66"/>
      <c r="DXK55" s="66"/>
      <c r="DXL55" s="66"/>
      <c r="DXM55" s="66"/>
      <c r="DXN55" s="66"/>
      <c r="DXO55" s="66"/>
      <c r="DXP55" s="66"/>
      <c r="DXQ55" s="66"/>
      <c r="DXR55" s="66"/>
      <c r="DXS55" s="66"/>
      <c r="DXT55" s="66"/>
      <c r="DXU55" s="66"/>
      <c r="DXV55" s="66"/>
      <c r="DXW55" s="66"/>
      <c r="DXX55" s="66"/>
      <c r="DXY55" s="66"/>
      <c r="DXZ55" s="66"/>
      <c r="DYA55" s="66"/>
      <c r="DYB55" s="66"/>
      <c r="DYC55" s="66"/>
      <c r="DYD55" s="66"/>
      <c r="DYE55" s="66"/>
      <c r="DYF55" s="66"/>
      <c r="DYG55" s="66"/>
      <c r="DYH55" s="66"/>
      <c r="DYI55" s="66"/>
      <c r="DYJ55" s="66"/>
      <c r="DYK55" s="66"/>
      <c r="DYL55" s="66"/>
      <c r="DYM55" s="66"/>
      <c r="DYN55" s="66"/>
      <c r="DYO55" s="66"/>
      <c r="DYP55" s="66"/>
      <c r="DYQ55" s="66"/>
      <c r="DYR55" s="66"/>
      <c r="DYS55" s="66"/>
      <c r="DYT55" s="66"/>
      <c r="DYU55" s="66"/>
      <c r="DYV55" s="66"/>
      <c r="DYW55" s="66"/>
      <c r="DYX55" s="66"/>
      <c r="DYY55" s="66"/>
      <c r="DYZ55" s="66"/>
      <c r="DZA55" s="66"/>
      <c r="DZB55" s="66"/>
      <c r="DZC55" s="66"/>
      <c r="DZD55" s="66"/>
      <c r="DZE55" s="66"/>
      <c r="DZF55" s="66"/>
      <c r="DZG55" s="66"/>
      <c r="DZH55" s="66"/>
      <c r="DZI55" s="66"/>
      <c r="DZJ55" s="66"/>
      <c r="DZK55" s="66"/>
      <c r="DZL55" s="66"/>
      <c r="DZM55" s="66"/>
      <c r="DZN55" s="66"/>
      <c r="DZO55" s="66"/>
      <c r="DZP55" s="66"/>
      <c r="DZQ55" s="66"/>
      <c r="DZR55" s="66"/>
      <c r="DZS55" s="66"/>
      <c r="DZT55" s="66"/>
      <c r="DZU55" s="66"/>
      <c r="DZV55" s="66"/>
      <c r="DZW55" s="66"/>
      <c r="DZX55" s="66"/>
      <c r="DZY55" s="66"/>
      <c r="DZZ55" s="66"/>
      <c r="EAA55" s="66"/>
      <c r="EAB55" s="66"/>
      <c r="EAC55" s="66"/>
      <c r="EAD55" s="66"/>
      <c r="EAE55" s="66"/>
      <c r="EAF55" s="66"/>
      <c r="EAG55" s="66"/>
      <c r="EAH55" s="66"/>
      <c r="EAI55" s="66"/>
      <c r="EAJ55" s="66"/>
      <c r="EAK55" s="66"/>
      <c r="EAL55" s="66"/>
      <c r="EAM55" s="66"/>
      <c r="EAN55" s="66"/>
      <c r="EAO55" s="66"/>
      <c r="EAP55" s="66"/>
      <c r="EAQ55" s="66"/>
      <c r="EAR55" s="66"/>
      <c r="EAS55" s="66"/>
      <c r="EAT55" s="66"/>
      <c r="EAU55" s="66"/>
      <c r="EAV55" s="66"/>
      <c r="EAW55" s="66"/>
      <c r="EAX55" s="66"/>
      <c r="EAY55" s="66"/>
      <c r="EAZ55" s="66"/>
      <c r="EBA55" s="66"/>
      <c r="EBB55" s="66"/>
      <c r="EBC55" s="66"/>
      <c r="EBD55" s="66"/>
      <c r="EBE55" s="66"/>
      <c r="EBF55" s="66"/>
      <c r="EBG55" s="66"/>
      <c r="EBH55" s="66"/>
      <c r="EBI55" s="66"/>
      <c r="EBJ55" s="66"/>
      <c r="EBK55" s="66"/>
      <c r="EBL55" s="66"/>
      <c r="EBM55" s="66"/>
      <c r="EBN55" s="66"/>
      <c r="EBO55" s="66"/>
      <c r="EBP55" s="66"/>
      <c r="EBQ55" s="66"/>
      <c r="EBR55" s="66"/>
      <c r="EBS55" s="66"/>
      <c r="EBT55" s="66"/>
      <c r="EBU55" s="66"/>
      <c r="EBV55" s="66"/>
      <c r="EBW55" s="66"/>
      <c r="EBX55" s="66"/>
      <c r="EBY55" s="66"/>
      <c r="EBZ55" s="66"/>
      <c r="ECA55" s="66"/>
      <c r="ECB55" s="66"/>
      <c r="ECC55" s="66"/>
      <c r="ECD55" s="66"/>
      <c r="ECE55" s="66"/>
      <c r="ECF55" s="66"/>
      <c r="ECG55" s="66"/>
      <c r="ECH55" s="66"/>
      <c r="ECI55" s="66"/>
      <c r="ECJ55" s="66"/>
      <c r="ECK55" s="66"/>
      <c r="ECL55" s="66"/>
      <c r="ECM55" s="66"/>
      <c r="ECN55" s="66"/>
      <c r="ECO55" s="66"/>
      <c r="ECP55" s="66"/>
      <c r="ECQ55" s="66"/>
      <c r="ECR55" s="66"/>
      <c r="ECS55" s="66"/>
      <c r="ECT55" s="66"/>
      <c r="ECU55" s="66"/>
      <c r="ECV55" s="66"/>
      <c r="ECW55" s="66"/>
      <c r="ECX55" s="66"/>
      <c r="ECY55" s="66"/>
      <c r="ECZ55" s="66"/>
      <c r="EDA55" s="66"/>
      <c r="EDB55" s="66"/>
      <c r="EDC55" s="66"/>
      <c r="EDD55" s="66"/>
      <c r="EDE55" s="66"/>
      <c r="EDF55" s="66"/>
      <c r="EDG55" s="66"/>
      <c r="EDH55" s="66"/>
      <c r="EDI55" s="66"/>
      <c r="EDJ55" s="66"/>
      <c r="EDK55" s="66"/>
      <c r="EDL55" s="66"/>
      <c r="EDM55" s="66"/>
      <c r="EDN55" s="66"/>
      <c r="EDO55" s="66"/>
      <c r="EDP55" s="66"/>
      <c r="EDQ55" s="66"/>
      <c r="EDR55" s="66"/>
      <c r="EDS55" s="66"/>
      <c r="EDT55" s="66"/>
      <c r="EDU55" s="66"/>
      <c r="EDV55" s="66"/>
      <c r="EDW55" s="66"/>
      <c r="EDX55" s="66"/>
      <c r="EDY55" s="66"/>
      <c r="EDZ55" s="66"/>
      <c r="EEA55" s="66"/>
      <c r="EEB55" s="66"/>
      <c r="EEC55" s="66"/>
      <c r="EED55" s="66"/>
      <c r="EEE55" s="66"/>
      <c r="EEF55" s="66"/>
      <c r="EEG55" s="66"/>
      <c r="EEH55" s="66"/>
      <c r="EEI55" s="66"/>
      <c r="EEJ55" s="66"/>
      <c r="EEK55" s="66"/>
      <c r="EEL55" s="66"/>
      <c r="EEM55" s="66"/>
      <c r="EEN55" s="66"/>
      <c r="EEO55" s="66"/>
      <c r="EEP55" s="66"/>
      <c r="EEQ55" s="66"/>
      <c r="EER55" s="66"/>
      <c r="EES55" s="66"/>
      <c r="EET55" s="66"/>
      <c r="EEU55" s="66"/>
      <c r="EEV55" s="66"/>
      <c r="EEW55" s="66"/>
      <c r="EEX55" s="66"/>
      <c r="EEY55" s="66"/>
      <c r="EEZ55" s="66"/>
      <c r="EFA55" s="66"/>
      <c r="EFB55" s="66"/>
      <c r="EFC55" s="66"/>
      <c r="EFD55" s="66"/>
      <c r="EFE55" s="66"/>
      <c r="EFF55" s="66"/>
      <c r="EFG55" s="66"/>
      <c r="EFH55" s="66"/>
      <c r="EFI55" s="66"/>
      <c r="EFJ55" s="66"/>
      <c r="EFK55" s="66"/>
      <c r="EFL55" s="66"/>
      <c r="EFM55" s="66"/>
      <c r="EFN55" s="66"/>
      <c r="EFO55" s="66"/>
      <c r="EFP55" s="66"/>
      <c r="EFQ55" s="66"/>
      <c r="EFR55" s="66"/>
      <c r="EFS55" s="66"/>
      <c r="EFT55" s="66"/>
      <c r="EFU55" s="66"/>
      <c r="EFV55" s="66"/>
      <c r="EFW55" s="66"/>
      <c r="EFX55" s="66"/>
      <c r="EFY55" s="66"/>
      <c r="EFZ55" s="66"/>
      <c r="EGA55" s="66"/>
      <c r="EGB55" s="66"/>
      <c r="EGC55" s="66"/>
      <c r="EGD55" s="66"/>
      <c r="EGE55" s="66"/>
      <c r="EGF55" s="66"/>
      <c r="EGG55" s="66"/>
      <c r="EGH55" s="66"/>
      <c r="EGI55" s="66"/>
      <c r="EGJ55" s="66"/>
      <c r="EGK55" s="66"/>
      <c r="EGL55" s="66"/>
      <c r="EGM55" s="66"/>
      <c r="EGN55" s="66"/>
      <c r="EGO55" s="66"/>
      <c r="EGP55" s="66"/>
      <c r="EGQ55" s="66"/>
      <c r="EGR55" s="66"/>
      <c r="EGS55" s="66"/>
      <c r="EGT55" s="66"/>
      <c r="EGU55" s="66"/>
      <c r="EGV55" s="66"/>
      <c r="EGW55" s="66"/>
      <c r="EGX55" s="66"/>
      <c r="EGY55" s="66"/>
      <c r="EGZ55" s="66"/>
      <c r="EHA55" s="66"/>
      <c r="EHB55" s="66"/>
      <c r="EHC55" s="66"/>
      <c r="EHD55" s="66"/>
      <c r="EHE55" s="66"/>
      <c r="EHF55" s="66"/>
      <c r="EHG55" s="66"/>
      <c r="EHH55" s="66"/>
      <c r="EHI55" s="66"/>
      <c r="EHJ55" s="66"/>
      <c r="EHK55" s="66"/>
      <c r="EHL55" s="66"/>
      <c r="EHM55" s="66"/>
      <c r="EHN55" s="66"/>
      <c r="EHO55" s="66"/>
      <c r="EHP55" s="66"/>
      <c r="EHQ55" s="66"/>
      <c r="EHR55" s="66"/>
      <c r="EHS55" s="66"/>
      <c r="EHT55" s="66"/>
      <c r="EHU55" s="66"/>
      <c r="EHV55" s="66"/>
      <c r="EHW55" s="66"/>
      <c r="EHX55" s="66"/>
      <c r="EHY55" s="66"/>
      <c r="EHZ55" s="66"/>
      <c r="EIA55" s="66"/>
      <c r="EIB55" s="66"/>
      <c r="EIC55" s="66"/>
      <c r="EID55" s="66"/>
      <c r="EIE55" s="66"/>
      <c r="EIF55" s="66"/>
      <c r="EIG55" s="66"/>
      <c r="EIH55" s="66"/>
      <c r="EII55" s="66"/>
      <c r="EIJ55" s="66"/>
      <c r="EIK55" s="66"/>
      <c r="EIL55" s="66"/>
      <c r="EIM55" s="66"/>
      <c r="EIN55" s="66"/>
      <c r="EIO55" s="66"/>
      <c r="EIP55" s="66"/>
      <c r="EIQ55" s="66"/>
      <c r="EIR55" s="66"/>
      <c r="EIS55" s="66"/>
      <c r="EIT55" s="66"/>
      <c r="EIU55" s="66"/>
      <c r="EIV55" s="66"/>
      <c r="EIW55" s="66"/>
      <c r="EIX55" s="66"/>
      <c r="EIY55" s="66"/>
      <c r="EIZ55" s="66"/>
      <c r="EJA55" s="66"/>
      <c r="EJB55" s="66"/>
      <c r="EJC55" s="66"/>
      <c r="EJD55" s="66"/>
      <c r="EJE55" s="66"/>
      <c r="EJF55" s="66"/>
      <c r="EJG55" s="66"/>
      <c r="EJH55" s="66"/>
      <c r="EJI55" s="66"/>
      <c r="EJJ55" s="66"/>
      <c r="EJK55" s="66"/>
      <c r="EJL55" s="66"/>
      <c r="EJM55" s="66"/>
      <c r="EJN55" s="66"/>
      <c r="EJO55" s="66"/>
      <c r="EJP55" s="66"/>
      <c r="EJQ55" s="66"/>
      <c r="EJR55" s="66"/>
      <c r="EJS55" s="66"/>
      <c r="EJT55" s="66"/>
      <c r="EJU55" s="66"/>
      <c r="EJV55" s="66"/>
      <c r="EJW55" s="66"/>
      <c r="EJX55" s="66"/>
      <c r="EJY55" s="66"/>
      <c r="EJZ55" s="66"/>
      <c r="EKA55" s="66"/>
      <c r="EKB55" s="66"/>
      <c r="EKC55" s="66"/>
      <c r="EKD55" s="66"/>
      <c r="EKE55" s="66"/>
      <c r="EKF55" s="66"/>
      <c r="EKG55" s="66"/>
      <c r="EKH55" s="66"/>
      <c r="EKI55" s="66"/>
      <c r="EKJ55" s="66"/>
      <c r="EKK55" s="66"/>
      <c r="EKL55" s="66"/>
      <c r="EKM55" s="66"/>
      <c r="EKN55" s="66"/>
      <c r="EKO55" s="66"/>
      <c r="EKP55" s="66"/>
      <c r="EKQ55" s="66"/>
      <c r="EKR55" s="66"/>
      <c r="EKS55" s="66"/>
      <c r="EKT55" s="66"/>
      <c r="EKU55" s="66"/>
      <c r="EKV55" s="66"/>
      <c r="EKW55" s="66"/>
      <c r="EKX55" s="66"/>
      <c r="EKY55" s="66"/>
      <c r="EKZ55" s="66"/>
      <c r="ELA55" s="66"/>
      <c r="ELB55" s="66"/>
      <c r="ELC55" s="66"/>
      <c r="ELD55" s="66"/>
      <c r="ELE55" s="66"/>
      <c r="ELF55" s="66"/>
      <c r="ELG55" s="66"/>
      <c r="ELH55" s="66"/>
      <c r="ELI55" s="66"/>
      <c r="ELJ55" s="66"/>
      <c r="ELK55" s="66"/>
      <c r="ELL55" s="66"/>
      <c r="ELM55" s="66"/>
      <c r="ELN55" s="66"/>
      <c r="ELO55" s="66"/>
      <c r="ELP55" s="66"/>
      <c r="ELQ55" s="66"/>
      <c r="ELR55" s="66"/>
      <c r="ELS55" s="66"/>
      <c r="ELT55" s="66"/>
      <c r="ELU55" s="66"/>
      <c r="ELV55" s="66"/>
      <c r="ELW55" s="66"/>
      <c r="ELX55" s="66"/>
      <c r="ELY55" s="66"/>
      <c r="ELZ55" s="66"/>
      <c r="EMA55" s="66"/>
      <c r="EMB55" s="66"/>
      <c r="EMC55" s="66"/>
      <c r="EMD55" s="66"/>
      <c r="EME55" s="66"/>
      <c r="EMF55" s="66"/>
      <c r="EMG55" s="66"/>
      <c r="EMH55" s="66"/>
      <c r="EMI55" s="66"/>
      <c r="EMJ55" s="66"/>
      <c r="EMK55" s="66"/>
      <c r="EML55" s="66"/>
      <c r="EMM55" s="66"/>
      <c r="EMN55" s="66"/>
      <c r="EMO55" s="66"/>
      <c r="EMP55" s="66"/>
      <c r="EMQ55" s="66"/>
      <c r="EMR55" s="66"/>
      <c r="EMS55" s="66"/>
      <c r="EMT55" s="66"/>
      <c r="EMU55" s="66"/>
      <c r="EMV55" s="66"/>
      <c r="EMW55" s="66"/>
      <c r="EMX55" s="66"/>
      <c r="EMY55" s="66"/>
      <c r="EMZ55" s="66"/>
      <c r="ENA55" s="66"/>
      <c r="ENB55" s="66"/>
      <c r="ENC55" s="66"/>
      <c r="END55" s="66"/>
      <c r="ENE55" s="66"/>
      <c r="ENF55" s="66"/>
      <c r="ENG55" s="66"/>
      <c r="ENH55" s="66"/>
      <c r="ENI55" s="66"/>
      <c r="ENJ55" s="66"/>
      <c r="ENK55" s="66"/>
      <c r="ENL55" s="66"/>
      <c r="ENM55" s="66"/>
      <c r="ENN55" s="66"/>
      <c r="ENO55" s="66"/>
      <c r="ENP55" s="66"/>
      <c r="ENQ55" s="66"/>
      <c r="ENR55" s="66"/>
      <c r="ENS55" s="66"/>
      <c r="ENT55" s="66"/>
      <c r="ENU55" s="66"/>
      <c r="ENV55" s="66"/>
      <c r="ENW55" s="66"/>
      <c r="ENX55" s="66"/>
      <c r="ENY55" s="66"/>
      <c r="ENZ55" s="66"/>
      <c r="EOA55" s="66"/>
      <c r="EOB55" s="66"/>
      <c r="EOC55" s="66"/>
      <c r="EOD55" s="66"/>
      <c r="EOE55" s="66"/>
      <c r="EOF55" s="66"/>
      <c r="EOG55" s="66"/>
      <c r="EOH55" s="66"/>
      <c r="EOI55" s="66"/>
      <c r="EOJ55" s="66"/>
      <c r="EOK55" s="66"/>
      <c r="EOL55" s="66"/>
      <c r="EOM55" s="66"/>
      <c r="EON55" s="66"/>
      <c r="EOO55" s="66"/>
      <c r="EOP55" s="66"/>
      <c r="EOQ55" s="66"/>
      <c r="EOR55" s="66"/>
      <c r="EOS55" s="66"/>
      <c r="EOT55" s="66"/>
      <c r="EOU55" s="66"/>
      <c r="EOV55" s="66"/>
      <c r="EOW55" s="66"/>
      <c r="EOX55" s="66"/>
      <c r="EOY55" s="66"/>
      <c r="EOZ55" s="66"/>
      <c r="EPA55" s="66"/>
      <c r="EPB55" s="66"/>
      <c r="EPC55" s="66"/>
      <c r="EPD55" s="66"/>
      <c r="EPE55" s="66"/>
      <c r="EPF55" s="66"/>
      <c r="EPG55" s="66"/>
      <c r="EPH55" s="66"/>
      <c r="EPI55" s="66"/>
      <c r="EPJ55" s="66"/>
      <c r="EPK55" s="66"/>
      <c r="EPL55" s="66"/>
      <c r="EPM55" s="66"/>
      <c r="EPN55" s="66"/>
      <c r="EPO55" s="66"/>
      <c r="EPP55" s="66"/>
      <c r="EPQ55" s="66"/>
      <c r="EPR55" s="66"/>
      <c r="EPS55" s="66"/>
      <c r="EPT55" s="66"/>
      <c r="EPU55" s="66"/>
      <c r="EPV55" s="66"/>
      <c r="EPW55" s="66"/>
      <c r="EPX55" s="66"/>
      <c r="EPY55" s="66"/>
      <c r="EPZ55" s="66"/>
      <c r="EQA55" s="66"/>
      <c r="EQB55" s="66"/>
      <c r="EQC55" s="66"/>
      <c r="EQD55" s="66"/>
      <c r="EQE55" s="66"/>
      <c r="EQF55" s="66"/>
      <c r="EQG55" s="66"/>
      <c r="EQH55" s="66"/>
      <c r="EQI55" s="66"/>
      <c r="EQJ55" s="66"/>
      <c r="EQK55" s="66"/>
      <c r="EQL55" s="66"/>
      <c r="EQM55" s="66"/>
      <c r="EQN55" s="66"/>
      <c r="EQO55" s="66"/>
      <c r="EQP55" s="66"/>
      <c r="EQQ55" s="66"/>
      <c r="EQR55" s="66"/>
      <c r="EQS55" s="66"/>
      <c r="EQT55" s="66"/>
      <c r="EQU55" s="66"/>
      <c r="EQV55" s="66"/>
      <c r="EQW55" s="66"/>
      <c r="EQX55" s="66"/>
      <c r="EQY55" s="66"/>
      <c r="EQZ55" s="66"/>
      <c r="ERA55" s="66"/>
      <c r="ERB55" s="66"/>
      <c r="ERC55" s="66"/>
      <c r="ERD55" s="66"/>
      <c r="ERE55" s="66"/>
      <c r="ERF55" s="66"/>
      <c r="ERG55" s="66"/>
      <c r="ERH55" s="66"/>
      <c r="ERI55" s="66"/>
      <c r="ERJ55" s="66"/>
      <c r="ERK55" s="66"/>
      <c r="ERL55" s="66"/>
      <c r="ERM55" s="66"/>
      <c r="ERN55" s="66"/>
      <c r="ERO55" s="66"/>
      <c r="ERP55" s="66"/>
      <c r="ERQ55" s="66"/>
      <c r="ERR55" s="66"/>
      <c r="ERS55" s="66"/>
      <c r="ERT55" s="66"/>
      <c r="ERU55" s="66"/>
      <c r="ERV55" s="66"/>
      <c r="ERW55" s="66"/>
      <c r="ERX55" s="66"/>
      <c r="ERY55" s="66"/>
      <c r="ERZ55" s="66"/>
      <c r="ESA55" s="66"/>
      <c r="ESB55" s="66"/>
      <c r="ESC55" s="66"/>
      <c r="ESD55" s="66"/>
      <c r="ESE55" s="66"/>
      <c r="ESF55" s="66"/>
      <c r="ESG55" s="66"/>
      <c r="ESH55" s="66"/>
      <c r="ESI55" s="66"/>
      <c r="ESJ55" s="66"/>
      <c r="ESK55" s="66"/>
      <c r="ESL55" s="66"/>
      <c r="ESM55" s="66"/>
      <c r="ESN55" s="66"/>
      <c r="ESO55" s="66"/>
      <c r="ESP55" s="66"/>
      <c r="ESQ55" s="66"/>
      <c r="ESR55" s="66"/>
      <c r="ESS55" s="66"/>
      <c r="EST55" s="66"/>
      <c r="ESU55" s="66"/>
      <c r="ESV55" s="66"/>
      <c r="ESW55" s="66"/>
      <c r="ESX55" s="66"/>
      <c r="ESY55" s="66"/>
      <c r="ESZ55" s="66"/>
      <c r="ETA55" s="66"/>
      <c r="ETB55" s="66"/>
      <c r="ETC55" s="66"/>
      <c r="ETD55" s="66"/>
      <c r="ETE55" s="66"/>
      <c r="ETF55" s="66"/>
      <c r="ETG55" s="66"/>
      <c r="ETH55" s="66"/>
      <c r="ETI55" s="66"/>
      <c r="ETJ55" s="66"/>
      <c r="ETK55" s="66"/>
      <c r="ETL55" s="66"/>
      <c r="ETM55" s="66"/>
      <c r="ETN55" s="66"/>
      <c r="ETO55" s="66"/>
      <c r="ETP55" s="66"/>
      <c r="ETQ55" s="66"/>
      <c r="ETR55" s="66"/>
      <c r="ETS55" s="66"/>
      <c r="ETT55" s="66"/>
      <c r="ETU55" s="66"/>
      <c r="ETV55" s="66"/>
      <c r="ETW55" s="66"/>
      <c r="ETX55" s="66"/>
      <c r="ETY55" s="66"/>
      <c r="ETZ55" s="66"/>
      <c r="EUA55" s="66"/>
      <c r="EUB55" s="66"/>
      <c r="EUC55" s="66"/>
      <c r="EUD55" s="66"/>
      <c r="EUE55" s="66"/>
      <c r="EUF55" s="66"/>
      <c r="EUG55" s="66"/>
      <c r="EUH55" s="66"/>
      <c r="EUI55" s="66"/>
      <c r="EUJ55" s="66"/>
      <c r="EUK55" s="66"/>
      <c r="EUL55" s="66"/>
      <c r="EUM55" s="66"/>
      <c r="EUN55" s="66"/>
      <c r="EUO55" s="66"/>
      <c r="EUP55" s="66"/>
      <c r="EUQ55" s="66"/>
      <c r="EUR55" s="66"/>
      <c r="EUS55" s="66"/>
      <c r="EUT55" s="66"/>
      <c r="EUU55" s="66"/>
      <c r="EUV55" s="66"/>
      <c r="EUW55" s="66"/>
      <c r="EUX55" s="66"/>
      <c r="EUY55" s="66"/>
      <c r="EUZ55" s="66"/>
      <c r="EVA55" s="66"/>
      <c r="EVB55" s="66"/>
      <c r="EVC55" s="66"/>
      <c r="EVD55" s="66"/>
      <c r="EVE55" s="66"/>
      <c r="EVF55" s="66"/>
      <c r="EVG55" s="66"/>
      <c r="EVH55" s="66"/>
      <c r="EVI55" s="66"/>
      <c r="EVJ55" s="66"/>
      <c r="EVK55" s="66"/>
      <c r="EVL55" s="66"/>
      <c r="EVM55" s="66"/>
      <c r="EVN55" s="66"/>
      <c r="EVO55" s="66"/>
      <c r="EVP55" s="66"/>
      <c r="EVQ55" s="66"/>
      <c r="EVR55" s="66"/>
      <c r="EVS55" s="66"/>
      <c r="EVT55" s="66"/>
      <c r="EVU55" s="66"/>
      <c r="EVV55" s="66"/>
      <c r="EVW55" s="66"/>
      <c r="EVX55" s="66"/>
      <c r="EVY55" s="66"/>
      <c r="EVZ55" s="66"/>
      <c r="EWA55" s="66"/>
      <c r="EWB55" s="66"/>
      <c r="EWC55" s="66"/>
      <c r="EWD55" s="66"/>
      <c r="EWE55" s="66"/>
      <c r="EWF55" s="66"/>
      <c r="EWG55" s="66"/>
      <c r="EWH55" s="66"/>
      <c r="EWI55" s="66"/>
      <c r="EWJ55" s="66"/>
      <c r="EWK55" s="66"/>
      <c r="EWL55" s="66"/>
      <c r="EWM55" s="66"/>
      <c r="EWN55" s="66"/>
      <c r="EWO55" s="66"/>
      <c r="EWP55" s="66"/>
      <c r="EWQ55" s="66"/>
      <c r="EWR55" s="66"/>
      <c r="EWS55" s="66"/>
      <c r="EWT55" s="66"/>
      <c r="EWU55" s="66"/>
      <c r="EWV55" s="66"/>
      <c r="EWW55" s="66"/>
      <c r="EWX55" s="66"/>
      <c r="EWY55" s="66"/>
      <c r="EWZ55" s="66"/>
      <c r="EXA55" s="66"/>
      <c r="EXB55" s="66"/>
      <c r="EXC55" s="66"/>
      <c r="EXD55" s="66"/>
      <c r="EXE55" s="66"/>
      <c r="EXF55" s="66"/>
      <c r="EXG55" s="66"/>
      <c r="EXH55" s="66"/>
      <c r="EXI55" s="66"/>
      <c r="EXJ55" s="66"/>
      <c r="EXK55" s="66"/>
      <c r="EXL55" s="66"/>
      <c r="EXM55" s="66"/>
      <c r="EXN55" s="66"/>
      <c r="EXO55" s="66"/>
      <c r="EXP55" s="66"/>
      <c r="EXQ55" s="66"/>
      <c r="EXR55" s="66"/>
      <c r="EXS55" s="66"/>
      <c r="EXT55" s="66"/>
      <c r="EXU55" s="66"/>
      <c r="EXV55" s="66"/>
      <c r="EXW55" s="66"/>
      <c r="EXX55" s="66"/>
      <c r="EXY55" s="66"/>
      <c r="EXZ55" s="66"/>
      <c r="EYA55" s="66"/>
      <c r="EYB55" s="66"/>
      <c r="EYC55" s="66"/>
      <c r="EYD55" s="66"/>
      <c r="EYE55" s="66"/>
      <c r="EYF55" s="66"/>
      <c r="EYG55" s="66"/>
      <c r="EYH55" s="66"/>
      <c r="EYI55" s="66"/>
      <c r="EYJ55" s="66"/>
      <c r="EYK55" s="66"/>
      <c r="EYL55" s="66"/>
      <c r="EYM55" s="66"/>
      <c r="EYN55" s="66"/>
      <c r="EYO55" s="66"/>
      <c r="EYP55" s="66"/>
      <c r="EYQ55" s="66"/>
      <c r="EYR55" s="66"/>
      <c r="EYS55" s="66"/>
      <c r="EYT55" s="66"/>
      <c r="EYU55" s="66"/>
      <c r="EYV55" s="66"/>
      <c r="EYW55" s="66"/>
      <c r="EYX55" s="66"/>
      <c r="EYY55" s="66"/>
      <c r="EYZ55" s="66"/>
      <c r="EZA55" s="66"/>
      <c r="EZB55" s="66"/>
      <c r="EZC55" s="66"/>
      <c r="EZD55" s="66"/>
      <c r="EZE55" s="66"/>
      <c r="EZF55" s="66"/>
      <c r="EZG55" s="66"/>
      <c r="EZH55" s="66"/>
      <c r="EZI55" s="66"/>
      <c r="EZJ55" s="66"/>
      <c r="EZK55" s="66"/>
      <c r="EZL55" s="66"/>
      <c r="EZM55" s="66"/>
      <c r="EZN55" s="66"/>
      <c r="EZO55" s="66"/>
      <c r="EZP55" s="66"/>
      <c r="EZQ55" s="66"/>
      <c r="EZR55" s="66"/>
      <c r="EZS55" s="66"/>
      <c r="EZT55" s="66"/>
      <c r="EZU55" s="66"/>
      <c r="EZV55" s="66"/>
      <c r="EZW55" s="66"/>
      <c r="EZX55" s="66"/>
      <c r="EZY55" s="66"/>
      <c r="EZZ55" s="66"/>
      <c r="FAA55" s="66"/>
      <c r="FAB55" s="66"/>
      <c r="FAC55" s="66"/>
      <c r="FAD55" s="66"/>
      <c r="FAE55" s="66"/>
      <c r="FAF55" s="66"/>
      <c r="FAG55" s="66"/>
      <c r="FAH55" s="66"/>
      <c r="FAI55" s="66"/>
      <c r="FAJ55" s="66"/>
      <c r="FAK55" s="66"/>
      <c r="FAL55" s="66"/>
      <c r="FAM55" s="66"/>
      <c r="FAN55" s="66"/>
      <c r="FAO55" s="66"/>
      <c r="FAP55" s="66"/>
      <c r="FAQ55" s="66"/>
      <c r="FAR55" s="66"/>
      <c r="FAS55" s="66"/>
      <c r="FAT55" s="66"/>
      <c r="FAU55" s="66"/>
      <c r="FAV55" s="66"/>
      <c r="FAW55" s="66"/>
      <c r="FAX55" s="66"/>
      <c r="FAY55" s="66"/>
      <c r="FAZ55" s="66"/>
      <c r="FBA55" s="66"/>
      <c r="FBB55" s="66"/>
      <c r="FBC55" s="66"/>
      <c r="FBD55" s="66"/>
      <c r="FBE55" s="66"/>
      <c r="FBF55" s="66"/>
      <c r="FBG55" s="66"/>
      <c r="FBH55" s="66"/>
      <c r="FBI55" s="66"/>
      <c r="FBJ55" s="66"/>
      <c r="FBK55" s="66"/>
      <c r="FBL55" s="66"/>
      <c r="FBM55" s="66"/>
      <c r="FBN55" s="66"/>
      <c r="FBO55" s="66"/>
      <c r="FBP55" s="66"/>
      <c r="FBQ55" s="66"/>
      <c r="FBR55" s="66"/>
      <c r="FBS55" s="66"/>
      <c r="FBT55" s="66"/>
      <c r="FBU55" s="66"/>
      <c r="FBV55" s="66"/>
      <c r="FBW55" s="66"/>
      <c r="FBX55" s="66"/>
      <c r="FBY55" s="66"/>
      <c r="FBZ55" s="66"/>
      <c r="FCA55" s="66"/>
      <c r="FCB55" s="66"/>
      <c r="FCC55" s="66"/>
      <c r="FCD55" s="66"/>
      <c r="FCE55" s="66"/>
      <c r="FCF55" s="66"/>
      <c r="FCG55" s="66"/>
      <c r="FCH55" s="66"/>
      <c r="FCI55" s="66"/>
      <c r="FCJ55" s="66"/>
      <c r="FCK55" s="66"/>
      <c r="FCL55" s="66"/>
      <c r="FCM55" s="66"/>
      <c r="FCN55" s="66"/>
      <c r="FCO55" s="66"/>
      <c r="FCP55" s="66"/>
      <c r="FCQ55" s="66"/>
      <c r="FCR55" s="66"/>
      <c r="FCS55" s="66"/>
      <c r="FCT55" s="66"/>
      <c r="FCU55" s="66"/>
      <c r="FCV55" s="66"/>
      <c r="FCW55" s="66"/>
      <c r="FCX55" s="66"/>
      <c r="FCY55" s="66"/>
      <c r="FCZ55" s="66"/>
      <c r="FDA55" s="66"/>
      <c r="FDB55" s="66"/>
      <c r="FDC55" s="66"/>
      <c r="FDD55" s="66"/>
      <c r="FDE55" s="66"/>
      <c r="FDF55" s="66"/>
      <c r="FDG55" s="66"/>
      <c r="FDH55" s="66"/>
      <c r="FDI55" s="66"/>
      <c r="FDJ55" s="66"/>
      <c r="FDK55" s="66"/>
      <c r="FDL55" s="66"/>
      <c r="FDM55" s="66"/>
      <c r="FDN55" s="66"/>
      <c r="FDO55" s="66"/>
      <c r="FDP55" s="66"/>
      <c r="FDQ55" s="66"/>
      <c r="FDR55" s="66"/>
      <c r="FDS55" s="66"/>
      <c r="FDT55" s="66"/>
      <c r="FDU55" s="66"/>
      <c r="FDV55" s="66"/>
      <c r="FDW55" s="66"/>
      <c r="FDX55" s="66"/>
      <c r="FDY55" s="66"/>
      <c r="FDZ55" s="66"/>
      <c r="FEA55" s="66"/>
      <c r="FEB55" s="66"/>
      <c r="FEC55" s="66"/>
      <c r="FED55" s="66"/>
      <c r="FEE55" s="66"/>
      <c r="FEF55" s="66"/>
      <c r="FEG55" s="66"/>
      <c r="FEH55" s="66"/>
      <c r="FEI55" s="66"/>
      <c r="FEJ55" s="66"/>
      <c r="FEK55" s="66"/>
      <c r="FEL55" s="66"/>
      <c r="FEM55" s="66"/>
      <c r="FEN55" s="66"/>
      <c r="FEO55" s="66"/>
      <c r="FEP55" s="66"/>
      <c r="FEQ55" s="66"/>
      <c r="FER55" s="66"/>
      <c r="FES55" s="66"/>
      <c r="FET55" s="66"/>
      <c r="FEU55" s="66"/>
      <c r="FEV55" s="66"/>
      <c r="FEW55" s="66"/>
      <c r="FEX55" s="66"/>
      <c r="FEY55" s="66"/>
      <c r="FEZ55" s="66"/>
      <c r="FFA55" s="66"/>
      <c r="FFB55" s="66"/>
      <c r="FFC55" s="66"/>
      <c r="FFD55" s="66"/>
      <c r="FFE55" s="66"/>
      <c r="FFF55" s="66"/>
      <c r="FFG55" s="66"/>
      <c r="FFH55" s="66"/>
      <c r="FFI55" s="66"/>
      <c r="FFJ55" s="66"/>
      <c r="FFK55" s="66"/>
      <c r="FFL55" s="66"/>
      <c r="FFM55" s="66"/>
      <c r="FFN55" s="66"/>
      <c r="FFO55" s="66"/>
      <c r="FFP55" s="66"/>
      <c r="FFQ55" s="66"/>
      <c r="FFR55" s="66"/>
      <c r="FFS55" s="66"/>
      <c r="FFT55" s="66"/>
      <c r="FFU55" s="66"/>
      <c r="FFV55" s="66"/>
      <c r="FFW55" s="66"/>
      <c r="FFX55" s="66"/>
      <c r="FFY55" s="66"/>
      <c r="FFZ55" s="66"/>
      <c r="FGA55" s="66"/>
      <c r="FGB55" s="66"/>
      <c r="FGC55" s="66"/>
      <c r="FGD55" s="66"/>
      <c r="FGE55" s="66"/>
      <c r="FGF55" s="66"/>
      <c r="FGG55" s="66"/>
      <c r="FGH55" s="66"/>
      <c r="FGI55" s="66"/>
      <c r="FGJ55" s="66"/>
      <c r="FGK55" s="66"/>
      <c r="FGL55" s="66"/>
      <c r="FGM55" s="66"/>
      <c r="FGN55" s="66"/>
      <c r="FGO55" s="66"/>
      <c r="FGP55" s="66"/>
      <c r="FGQ55" s="66"/>
      <c r="FGR55" s="66"/>
      <c r="FGS55" s="66"/>
      <c r="FGT55" s="66"/>
      <c r="FGU55" s="66"/>
      <c r="FGV55" s="66"/>
      <c r="FGW55" s="66"/>
      <c r="FGX55" s="66"/>
      <c r="FGY55" s="66"/>
      <c r="FGZ55" s="66"/>
      <c r="FHA55" s="66"/>
      <c r="FHB55" s="66"/>
      <c r="FHC55" s="66"/>
      <c r="FHD55" s="66"/>
      <c r="FHE55" s="66"/>
      <c r="FHF55" s="66"/>
      <c r="FHG55" s="66"/>
      <c r="FHH55" s="66"/>
      <c r="FHI55" s="66"/>
      <c r="FHJ55" s="66"/>
      <c r="FHK55" s="66"/>
      <c r="FHL55" s="66"/>
      <c r="FHM55" s="66"/>
      <c r="FHN55" s="66"/>
      <c r="FHO55" s="66"/>
      <c r="FHP55" s="66"/>
      <c r="FHQ55" s="66"/>
      <c r="FHR55" s="66"/>
      <c r="FHS55" s="66"/>
      <c r="FHT55" s="66"/>
      <c r="FHU55" s="66"/>
      <c r="FHV55" s="66"/>
      <c r="FHW55" s="66"/>
      <c r="FHX55" s="66"/>
      <c r="FHY55" s="66"/>
      <c r="FHZ55" s="66"/>
      <c r="FIA55" s="66"/>
      <c r="FIB55" s="66"/>
      <c r="FIC55" s="66"/>
      <c r="FID55" s="66"/>
      <c r="FIE55" s="66"/>
      <c r="FIF55" s="66"/>
      <c r="FIG55" s="66"/>
      <c r="FIH55" s="66"/>
      <c r="FII55" s="66"/>
      <c r="FIJ55" s="66"/>
      <c r="FIK55" s="66"/>
      <c r="FIL55" s="66"/>
      <c r="FIM55" s="66"/>
      <c r="FIN55" s="66"/>
      <c r="FIO55" s="66"/>
      <c r="FIP55" s="66"/>
      <c r="FIQ55" s="66"/>
      <c r="FIR55" s="66"/>
      <c r="FIS55" s="66"/>
      <c r="FIT55" s="66"/>
      <c r="FIU55" s="66"/>
      <c r="FIV55" s="66"/>
      <c r="FIW55" s="66"/>
      <c r="FIX55" s="66"/>
      <c r="FIY55" s="66"/>
      <c r="FIZ55" s="66"/>
      <c r="FJA55" s="66"/>
      <c r="FJB55" s="66"/>
      <c r="FJC55" s="66"/>
      <c r="FJD55" s="66"/>
      <c r="FJE55" s="66"/>
      <c r="FJF55" s="66"/>
      <c r="FJG55" s="66"/>
      <c r="FJH55" s="66"/>
      <c r="FJI55" s="66"/>
      <c r="FJJ55" s="66"/>
      <c r="FJK55" s="66"/>
      <c r="FJL55" s="66"/>
      <c r="FJM55" s="66"/>
      <c r="FJN55" s="66"/>
      <c r="FJO55" s="66"/>
      <c r="FJP55" s="66"/>
      <c r="FJQ55" s="66"/>
      <c r="FJR55" s="66"/>
      <c r="FJS55" s="66"/>
      <c r="FJT55" s="66"/>
      <c r="FJU55" s="66"/>
      <c r="FJV55" s="66"/>
      <c r="FJW55" s="66"/>
      <c r="FJX55" s="66"/>
      <c r="FJY55" s="66"/>
      <c r="FJZ55" s="66"/>
      <c r="FKA55" s="66"/>
      <c r="FKB55" s="66"/>
      <c r="FKC55" s="66"/>
      <c r="FKD55" s="66"/>
      <c r="FKE55" s="66"/>
      <c r="FKF55" s="66"/>
      <c r="FKG55" s="66"/>
      <c r="FKH55" s="66"/>
      <c r="FKI55" s="66"/>
      <c r="FKJ55" s="66"/>
      <c r="FKK55" s="66"/>
      <c r="FKL55" s="66"/>
      <c r="FKM55" s="66"/>
      <c r="FKN55" s="66"/>
      <c r="FKO55" s="66"/>
      <c r="FKP55" s="66"/>
      <c r="FKQ55" s="66"/>
      <c r="FKR55" s="66"/>
      <c r="FKS55" s="66"/>
      <c r="FKT55" s="66"/>
      <c r="FKU55" s="66"/>
      <c r="FKV55" s="66"/>
      <c r="FKW55" s="66"/>
      <c r="FKX55" s="66"/>
      <c r="FKY55" s="66"/>
      <c r="FKZ55" s="66"/>
      <c r="FLA55" s="66"/>
      <c r="FLB55" s="66"/>
      <c r="FLC55" s="66"/>
      <c r="FLD55" s="66"/>
      <c r="FLE55" s="66"/>
      <c r="FLF55" s="66"/>
      <c r="FLG55" s="66"/>
      <c r="FLH55" s="66"/>
      <c r="FLI55" s="66"/>
      <c r="FLJ55" s="66"/>
      <c r="FLK55" s="66"/>
      <c r="FLL55" s="66"/>
      <c r="FLM55" s="66"/>
      <c r="FLN55" s="66"/>
      <c r="FLO55" s="66"/>
      <c r="FLP55" s="66"/>
      <c r="FLQ55" s="66"/>
      <c r="FLR55" s="66"/>
      <c r="FLS55" s="66"/>
      <c r="FLT55" s="66"/>
      <c r="FLU55" s="66"/>
      <c r="FLV55" s="66"/>
      <c r="FLW55" s="66"/>
      <c r="FLX55" s="66"/>
      <c r="FLY55" s="66"/>
      <c r="FLZ55" s="66"/>
      <c r="FMA55" s="66"/>
      <c r="FMB55" s="66"/>
      <c r="FMC55" s="66"/>
      <c r="FMD55" s="66"/>
      <c r="FME55" s="66"/>
      <c r="FMF55" s="66"/>
      <c r="FMG55" s="66"/>
      <c r="FMH55" s="66"/>
      <c r="FMI55" s="66"/>
      <c r="FMJ55" s="66"/>
      <c r="FMK55" s="66"/>
      <c r="FML55" s="66"/>
      <c r="FMM55" s="66"/>
      <c r="FMN55" s="66"/>
      <c r="FMO55" s="66"/>
      <c r="FMP55" s="66"/>
      <c r="FMQ55" s="66"/>
      <c r="FMR55" s="66"/>
      <c r="FMS55" s="66"/>
      <c r="FMT55" s="66"/>
      <c r="FMU55" s="66"/>
      <c r="FMV55" s="66"/>
      <c r="FMW55" s="66"/>
      <c r="FMX55" s="66"/>
      <c r="FMY55" s="66"/>
      <c r="FMZ55" s="66"/>
      <c r="FNA55" s="66"/>
      <c r="FNB55" s="66"/>
      <c r="FNC55" s="66"/>
      <c r="FND55" s="66"/>
      <c r="FNE55" s="66"/>
      <c r="FNF55" s="66"/>
      <c r="FNG55" s="66"/>
      <c r="FNH55" s="66"/>
      <c r="FNI55" s="66"/>
      <c r="FNJ55" s="66"/>
      <c r="FNK55" s="66"/>
      <c r="FNL55" s="66"/>
      <c r="FNM55" s="66"/>
      <c r="FNN55" s="66"/>
      <c r="FNO55" s="66"/>
      <c r="FNP55" s="66"/>
      <c r="FNQ55" s="66"/>
      <c r="FNR55" s="66"/>
      <c r="FNS55" s="66"/>
      <c r="FNT55" s="66"/>
      <c r="FNU55" s="66"/>
      <c r="FNV55" s="66"/>
      <c r="FNW55" s="66"/>
      <c r="FNX55" s="66"/>
      <c r="FNY55" s="66"/>
      <c r="FNZ55" s="66"/>
      <c r="FOA55" s="66"/>
      <c r="FOB55" s="66"/>
      <c r="FOC55" s="66"/>
      <c r="FOD55" s="66"/>
      <c r="FOE55" s="66"/>
      <c r="FOF55" s="66"/>
      <c r="FOG55" s="66"/>
      <c r="FOH55" s="66"/>
      <c r="FOI55" s="66"/>
      <c r="FOJ55" s="66"/>
      <c r="FOK55" s="66"/>
      <c r="FOL55" s="66"/>
      <c r="FOM55" s="66"/>
      <c r="FON55" s="66"/>
      <c r="FOO55" s="66"/>
      <c r="FOP55" s="66"/>
      <c r="FOQ55" s="66"/>
      <c r="FOR55" s="66"/>
      <c r="FOS55" s="66"/>
      <c r="FOT55" s="66"/>
      <c r="FOU55" s="66"/>
      <c r="FOV55" s="66"/>
      <c r="FOW55" s="66"/>
      <c r="FOX55" s="66"/>
      <c r="FOY55" s="66"/>
      <c r="FOZ55" s="66"/>
      <c r="FPA55" s="66"/>
      <c r="FPB55" s="66"/>
      <c r="FPC55" s="66"/>
      <c r="FPD55" s="66"/>
      <c r="FPE55" s="66"/>
      <c r="FPF55" s="66"/>
      <c r="FPG55" s="66"/>
      <c r="FPH55" s="66"/>
      <c r="FPI55" s="66"/>
      <c r="FPJ55" s="66"/>
      <c r="FPK55" s="66"/>
      <c r="FPL55" s="66"/>
      <c r="FPM55" s="66"/>
      <c r="FPN55" s="66"/>
      <c r="FPO55" s="66"/>
      <c r="FPP55" s="66"/>
      <c r="FPQ55" s="66"/>
      <c r="FPR55" s="66"/>
      <c r="FPS55" s="66"/>
      <c r="FPT55" s="66"/>
      <c r="FPU55" s="66"/>
      <c r="FPV55" s="66"/>
      <c r="FPW55" s="66"/>
      <c r="FPX55" s="66"/>
      <c r="FPY55" s="66"/>
      <c r="FPZ55" s="66"/>
      <c r="FQA55" s="66"/>
      <c r="FQB55" s="66"/>
      <c r="FQC55" s="66"/>
      <c r="FQD55" s="66"/>
      <c r="FQE55" s="66"/>
      <c r="FQF55" s="66"/>
      <c r="FQG55" s="66"/>
      <c r="FQH55" s="66"/>
      <c r="FQI55" s="66"/>
      <c r="FQJ55" s="66"/>
      <c r="FQK55" s="66"/>
      <c r="FQL55" s="66"/>
      <c r="FQM55" s="66"/>
      <c r="FQN55" s="66"/>
      <c r="FQO55" s="66"/>
      <c r="FQP55" s="66"/>
      <c r="FQQ55" s="66"/>
      <c r="FQR55" s="66"/>
      <c r="FQS55" s="66"/>
      <c r="FQT55" s="66"/>
      <c r="FQU55" s="66"/>
      <c r="FQV55" s="66"/>
      <c r="FQW55" s="66"/>
      <c r="FQX55" s="66"/>
      <c r="FQY55" s="66"/>
      <c r="FQZ55" s="66"/>
      <c r="FRA55" s="66"/>
      <c r="FRB55" s="66"/>
      <c r="FRC55" s="66"/>
      <c r="FRD55" s="66"/>
      <c r="FRE55" s="66"/>
      <c r="FRF55" s="66"/>
      <c r="FRG55" s="66"/>
      <c r="FRH55" s="66"/>
      <c r="FRI55" s="66"/>
      <c r="FRJ55" s="66"/>
      <c r="FRK55" s="66"/>
      <c r="FRL55" s="66"/>
      <c r="FRM55" s="66"/>
      <c r="FRN55" s="66"/>
      <c r="FRO55" s="66"/>
      <c r="FRP55" s="66"/>
      <c r="FRQ55" s="66"/>
      <c r="FRR55" s="66"/>
      <c r="FRS55" s="66"/>
      <c r="FRT55" s="66"/>
      <c r="FRU55" s="66"/>
      <c r="FRV55" s="66"/>
      <c r="FRW55" s="66"/>
      <c r="FRX55" s="66"/>
      <c r="FRY55" s="66"/>
      <c r="FRZ55" s="66"/>
      <c r="FSA55" s="66"/>
      <c r="FSB55" s="66"/>
      <c r="FSC55" s="66"/>
      <c r="FSD55" s="66"/>
      <c r="FSE55" s="66"/>
      <c r="FSF55" s="66"/>
      <c r="FSG55" s="66"/>
      <c r="FSH55" s="66"/>
      <c r="FSI55" s="66"/>
      <c r="FSJ55" s="66"/>
      <c r="FSK55" s="66"/>
      <c r="FSL55" s="66"/>
      <c r="FSM55" s="66"/>
      <c r="FSN55" s="66"/>
      <c r="FSO55" s="66"/>
      <c r="FSP55" s="66"/>
      <c r="FSQ55" s="66"/>
      <c r="FSR55" s="66"/>
      <c r="FSS55" s="66"/>
      <c r="FST55" s="66"/>
      <c r="FSU55" s="66"/>
      <c r="FSV55" s="66"/>
      <c r="FSW55" s="66"/>
      <c r="FSX55" s="66"/>
      <c r="FSY55" s="66"/>
      <c r="FSZ55" s="66"/>
      <c r="FTA55" s="66"/>
      <c r="FTB55" s="66"/>
      <c r="FTC55" s="66"/>
      <c r="FTD55" s="66"/>
      <c r="FTE55" s="66"/>
      <c r="FTF55" s="66"/>
      <c r="FTG55" s="66"/>
      <c r="FTH55" s="66"/>
      <c r="FTI55" s="66"/>
      <c r="FTJ55" s="66"/>
      <c r="FTK55" s="66"/>
      <c r="FTL55" s="66"/>
      <c r="FTM55" s="66"/>
      <c r="FTN55" s="66"/>
      <c r="FTO55" s="66"/>
      <c r="FTP55" s="66"/>
      <c r="FTQ55" s="66"/>
      <c r="FTR55" s="66"/>
      <c r="FTS55" s="66"/>
      <c r="FTT55" s="66"/>
      <c r="FTU55" s="66"/>
      <c r="FTV55" s="66"/>
      <c r="FTW55" s="66"/>
      <c r="FTX55" s="66"/>
      <c r="FTY55" s="66"/>
      <c r="FTZ55" s="66"/>
      <c r="FUA55" s="66"/>
      <c r="FUB55" s="66"/>
      <c r="FUC55" s="66"/>
      <c r="FUD55" s="66"/>
      <c r="FUE55" s="66"/>
      <c r="FUF55" s="66"/>
      <c r="FUG55" s="66"/>
      <c r="FUH55" s="66"/>
      <c r="FUI55" s="66"/>
      <c r="FUJ55" s="66"/>
      <c r="FUK55" s="66"/>
      <c r="FUL55" s="66"/>
      <c r="FUM55" s="66"/>
      <c r="FUN55" s="66"/>
      <c r="FUO55" s="66"/>
      <c r="FUP55" s="66"/>
      <c r="FUQ55" s="66"/>
      <c r="FUR55" s="66"/>
      <c r="FUS55" s="66"/>
      <c r="FUT55" s="66"/>
      <c r="FUU55" s="66"/>
      <c r="FUV55" s="66"/>
      <c r="FUW55" s="66"/>
      <c r="FUX55" s="66"/>
      <c r="FUY55" s="66"/>
      <c r="FUZ55" s="66"/>
      <c r="FVA55" s="66"/>
      <c r="FVB55" s="66"/>
      <c r="FVC55" s="66"/>
      <c r="FVD55" s="66"/>
      <c r="FVE55" s="66"/>
      <c r="FVF55" s="66"/>
      <c r="FVG55" s="66"/>
      <c r="FVH55" s="66"/>
      <c r="FVI55" s="66"/>
      <c r="FVJ55" s="66"/>
      <c r="FVK55" s="66"/>
      <c r="FVL55" s="66"/>
      <c r="FVM55" s="66"/>
      <c r="FVN55" s="66"/>
      <c r="FVO55" s="66"/>
      <c r="FVP55" s="66"/>
      <c r="FVQ55" s="66"/>
      <c r="FVR55" s="66"/>
      <c r="FVS55" s="66"/>
      <c r="FVT55" s="66"/>
      <c r="FVU55" s="66"/>
      <c r="FVV55" s="66"/>
      <c r="FVW55" s="66"/>
      <c r="FVX55" s="66"/>
      <c r="FVY55" s="66"/>
      <c r="FVZ55" s="66"/>
      <c r="FWA55" s="66"/>
      <c r="FWB55" s="66"/>
      <c r="FWC55" s="66"/>
      <c r="FWD55" s="66"/>
      <c r="FWE55" s="66"/>
      <c r="FWF55" s="66"/>
      <c r="FWG55" s="66"/>
      <c r="FWH55" s="66"/>
      <c r="FWI55" s="66"/>
      <c r="FWJ55" s="66"/>
      <c r="FWK55" s="66"/>
      <c r="FWL55" s="66"/>
      <c r="FWM55" s="66"/>
      <c r="FWN55" s="66"/>
      <c r="FWO55" s="66"/>
      <c r="FWP55" s="66"/>
      <c r="FWQ55" s="66"/>
      <c r="FWR55" s="66"/>
      <c r="FWS55" s="66"/>
      <c r="FWT55" s="66"/>
      <c r="FWU55" s="66"/>
      <c r="FWV55" s="66"/>
      <c r="FWW55" s="66"/>
      <c r="FWX55" s="66"/>
      <c r="FWY55" s="66"/>
      <c r="FWZ55" s="66"/>
      <c r="FXA55" s="66"/>
      <c r="FXB55" s="66"/>
      <c r="FXC55" s="66"/>
      <c r="FXD55" s="66"/>
      <c r="FXE55" s="66"/>
      <c r="FXF55" s="66"/>
      <c r="FXG55" s="66"/>
      <c r="FXH55" s="66"/>
      <c r="FXI55" s="66"/>
      <c r="FXJ55" s="66"/>
      <c r="FXK55" s="66"/>
      <c r="FXL55" s="66"/>
      <c r="FXM55" s="66"/>
      <c r="FXN55" s="66"/>
      <c r="FXO55" s="66"/>
      <c r="FXP55" s="66"/>
      <c r="FXQ55" s="66"/>
      <c r="FXR55" s="66"/>
      <c r="FXS55" s="66"/>
      <c r="FXT55" s="66"/>
      <c r="FXU55" s="66"/>
      <c r="FXV55" s="66"/>
      <c r="FXW55" s="66"/>
      <c r="FXX55" s="66"/>
      <c r="FXY55" s="66"/>
      <c r="FXZ55" s="66"/>
      <c r="FYA55" s="66"/>
      <c r="FYB55" s="66"/>
      <c r="FYC55" s="66"/>
      <c r="FYD55" s="66"/>
      <c r="FYE55" s="66"/>
      <c r="FYF55" s="66"/>
      <c r="FYG55" s="66"/>
      <c r="FYH55" s="66"/>
      <c r="FYI55" s="66"/>
      <c r="FYJ55" s="66"/>
      <c r="FYK55" s="66"/>
      <c r="FYL55" s="66"/>
      <c r="FYM55" s="66"/>
      <c r="FYN55" s="66"/>
      <c r="FYO55" s="66"/>
      <c r="FYP55" s="66"/>
      <c r="FYQ55" s="66"/>
      <c r="FYR55" s="66"/>
      <c r="FYS55" s="66"/>
      <c r="FYT55" s="66"/>
      <c r="FYU55" s="66"/>
      <c r="FYV55" s="66"/>
      <c r="FYW55" s="66"/>
      <c r="FYX55" s="66"/>
      <c r="FYY55" s="66"/>
      <c r="FYZ55" s="66"/>
      <c r="FZA55" s="66"/>
      <c r="FZB55" s="66"/>
      <c r="FZC55" s="66"/>
      <c r="FZD55" s="66"/>
      <c r="FZE55" s="66"/>
      <c r="FZF55" s="66"/>
      <c r="FZG55" s="66"/>
      <c r="FZH55" s="66"/>
      <c r="FZI55" s="66"/>
      <c r="FZJ55" s="66"/>
      <c r="FZK55" s="66"/>
      <c r="FZL55" s="66"/>
      <c r="FZM55" s="66"/>
      <c r="FZN55" s="66"/>
      <c r="FZO55" s="66"/>
      <c r="FZP55" s="66"/>
      <c r="FZQ55" s="66"/>
      <c r="FZR55" s="66"/>
      <c r="FZS55" s="66"/>
      <c r="FZT55" s="66"/>
      <c r="FZU55" s="66"/>
      <c r="FZV55" s="66"/>
      <c r="FZW55" s="66"/>
      <c r="FZX55" s="66"/>
      <c r="FZY55" s="66"/>
      <c r="FZZ55" s="66"/>
      <c r="GAA55" s="66"/>
      <c r="GAB55" s="66"/>
      <c r="GAC55" s="66"/>
      <c r="GAD55" s="66"/>
      <c r="GAE55" s="66"/>
      <c r="GAF55" s="66"/>
      <c r="GAG55" s="66"/>
      <c r="GAH55" s="66"/>
      <c r="GAI55" s="66"/>
      <c r="GAJ55" s="66"/>
      <c r="GAK55" s="66"/>
      <c r="GAL55" s="66"/>
      <c r="GAM55" s="66"/>
      <c r="GAN55" s="66"/>
      <c r="GAO55" s="66"/>
      <c r="GAP55" s="66"/>
      <c r="GAQ55" s="66"/>
      <c r="GAR55" s="66"/>
      <c r="GAS55" s="66"/>
      <c r="GAT55" s="66"/>
      <c r="GAU55" s="66"/>
      <c r="GAV55" s="66"/>
      <c r="GAW55" s="66"/>
      <c r="GAX55" s="66"/>
      <c r="GAY55" s="66"/>
      <c r="GAZ55" s="66"/>
      <c r="GBA55" s="66"/>
      <c r="GBB55" s="66"/>
      <c r="GBC55" s="66"/>
      <c r="GBD55" s="66"/>
      <c r="GBE55" s="66"/>
      <c r="GBF55" s="66"/>
      <c r="GBG55" s="66"/>
      <c r="GBH55" s="66"/>
      <c r="GBI55" s="66"/>
      <c r="GBJ55" s="66"/>
      <c r="GBK55" s="66"/>
      <c r="GBL55" s="66"/>
      <c r="GBM55" s="66"/>
      <c r="GBN55" s="66"/>
      <c r="GBO55" s="66"/>
      <c r="GBP55" s="66"/>
      <c r="GBQ55" s="66"/>
      <c r="GBR55" s="66"/>
      <c r="GBS55" s="66"/>
      <c r="GBT55" s="66"/>
      <c r="GBU55" s="66"/>
      <c r="GBV55" s="66"/>
      <c r="GBW55" s="66"/>
      <c r="GBX55" s="66"/>
      <c r="GBY55" s="66"/>
      <c r="GBZ55" s="66"/>
      <c r="GCA55" s="66"/>
      <c r="GCB55" s="66"/>
      <c r="GCC55" s="66"/>
      <c r="GCD55" s="66"/>
      <c r="GCE55" s="66"/>
      <c r="GCF55" s="66"/>
      <c r="GCG55" s="66"/>
      <c r="GCH55" s="66"/>
      <c r="GCI55" s="66"/>
      <c r="GCJ55" s="66"/>
      <c r="GCK55" s="66"/>
      <c r="GCL55" s="66"/>
      <c r="GCM55" s="66"/>
      <c r="GCN55" s="66"/>
      <c r="GCO55" s="66"/>
      <c r="GCP55" s="66"/>
      <c r="GCQ55" s="66"/>
      <c r="GCR55" s="66"/>
      <c r="GCS55" s="66"/>
      <c r="GCT55" s="66"/>
      <c r="GCU55" s="66"/>
      <c r="GCV55" s="66"/>
      <c r="GCW55" s="66"/>
      <c r="GCX55" s="66"/>
      <c r="GCY55" s="66"/>
      <c r="GCZ55" s="66"/>
      <c r="GDA55" s="66"/>
      <c r="GDB55" s="66"/>
      <c r="GDC55" s="66"/>
      <c r="GDD55" s="66"/>
      <c r="GDE55" s="66"/>
      <c r="GDF55" s="66"/>
      <c r="GDG55" s="66"/>
      <c r="GDH55" s="66"/>
      <c r="GDI55" s="66"/>
      <c r="GDJ55" s="66"/>
      <c r="GDK55" s="66"/>
      <c r="GDL55" s="66"/>
      <c r="GDM55" s="66"/>
      <c r="GDN55" s="66"/>
      <c r="GDO55" s="66"/>
      <c r="GDP55" s="66"/>
      <c r="GDQ55" s="66"/>
      <c r="GDR55" s="66"/>
      <c r="GDS55" s="66"/>
      <c r="GDT55" s="66"/>
      <c r="GDU55" s="66"/>
      <c r="GDV55" s="66"/>
      <c r="GDW55" s="66"/>
      <c r="GDX55" s="66"/>
      <c r="GDY55" s="66"/>
      <c r="GDZ55" s="66"/>
      <c r="GEA55" s="66"/>
      <c r="GEB55" s="66"/>
      <c r="GEC55" s="66"/>
      <c r="GED55" s="66"/>
      <c r="GEE55" s="66"/>
      <c r="GEF55" s="66"/>
      <c r="GEG55" s="66"/>
      <c r="GEH55" s="66"/>
      <c r="GEI55" s="66"/>
      <c r="GEJ55" s="66"/>
      <c r="GEK55" s="66"/>
      <c r="GEL55" s="66"/>
      <c r="GEM55" s="66"/>
      <c r="GEN55" s="66"/>
      <c r="GEO55" s="66"/>
      <c r="GEP55" s="66"/>
      <c r="GEQ55" s="66"/>
      <c r="GER55" s="66"/>
      <c r="GES55" s="66"/>
      <c r="GET55" s="66"/>
      <c r="GEU55" s="66"/>
      <c r="GEV55" s="66"/>
      <c r="GEW55" s="66"/>
      <c r="GEX55" s="66"/>
      <c r="GEY55" s="66"/>
      <c r="GEZ55" s="66"/>
      <c r="GFA55" s="66"/>
      <c r="GFB55" s="66"/>
      <c r="GFC55" s="66"/>
      <c r="GFD55" s="66"/>
      <c r="GFE55" s="66"/>
      <c r="GFF55" s="66"/>
      <c r="GFG55" s="66"/>
      <c r="GFH55" s="66"/>
      <c r="GFI55" s="66"/>
      <c r="GFJ55" s="66"/>
      <c r="GFK55" s="66"/>
      <c r="GFL55" s="66"/>
      <c r="GFM55" s="66"/>
      <c r="GFN55" s="66"/>
      <c r="GFO55" s="66"/>
      <c r="GFP55" s="66"/>
      <c r="GFQ55" s="66"/>
      <c r="GFR55" s="66"/>
      <c r="GFS55" s="66"/>
      <c r="GFT55" s="66"/>
      <c r="GFU55" s="66"/>
      <c r="GFV55" s="66"/>
      <c r="GFW55" s="66"/>
      <c r="GFX55" s="66"/>
      <c r="GFY55" s="66"/>
      <c r="GFZ55" s="66"/>
      <c r="GGA55" s="66"/>
      <c r="GGB55" s="66"/>
      <c r="GGC55" s="66"/>
      <c r="GGD55" s="66"/>
      <c r="GGE55" s="66"/>
      <c r="GGF55" s="66"/>
      <c r="GGG55" s="66"/>
      <c r="GGH55" s="66"/>
      <c r="GGI55" s="66"/>
      <c r="GGJ55" s="66"/>
      <c r="GGK55" s="66"/>
      <c r="GGL55" s="66"/>
      <c r="GGM55" s="66"/>
      <c r="GGN55" s="66"/>
      <c r="GGO55" s="66"/>
      <c r="GGP55" s="66"/>
      <c r="GGQ55" s="66"/>
      <c r="GGR55" s="66"/>
      <c r="GGS55" s="66"/>
      <c r="GGT55" s="66"/>
      <c r="GGU55" s="66"/>
      <c r="GGV55" s="66"/>
      <c r="GGW55" s="66"/>
      <c r="GGX55" s="66"/>
      <c r="GGY55" s="66"/>
      <c r="GGZ55" s="66"/>
      <c r="GHA55" s="66"/>
      <c r="GHB55" s="66"/>
      <c r="GHC55" s="66"/>
      <c r="GHD55" s="66"/>
      <c r="GHE55" s="66"/>
      <c r="GHF55" s="66"/>
      <c r="GHG55" s="66"/>
      <c r="GHH55" s="66"/>
      <c r="GHI55" s="66"/>
      <c r="GHJ55" s="66"/>
      <c r="GHK55" s="66"/>
      <c r="GHL55" s="66"/>
      <c r="GHM55" s="66"/>
      <c r="GHN55" s="66"/>
      <c r="GHO55" s="66"/>
      <c r="GHP55" s="66"/>
      <c r="GHQ55" s="66"/>
      <c r="GHR55" s="66"/>
      <c r="GHS55" s="66"/>
      <c r="GHT55" s="66"/>
      <c r="GHU55" s="66"/>
      <c r="GHV55" s="66"/>
      <c r="GHW55" s="66"/>
      <c r="GHX55" s="66"/>
      <c r="GHY55" s="66"/>
      <c r="GHZ55" s="66"/>
      <c r="GIA55" s="66"/>
      <c r="GIB55" s="66"/>
      <c r="GIC55" s="66"/>
      <c r="GID55" s="66"/>
      <c r="GIE55" s="66"/>
      <c r="GIF55" s="66"/>
      <c r="GIG55" s="66"/>
      <c r="GIH55" s="66"/>
      <c r="GII55" s="66"/>
      <c r="GIJ55" s="66"/>
      <c r="GIK55" s="66"/>
      <c r="GIL55" s="66"/>
      <c r="GIM55" s="66"/>
      <c r="GIN55" s="66"/>
      <c r="GIO55" s="66"/>
      <c r="GIP55" s="66"/>
      <c r="GIQ55" s="66"/>
      <c r="GIR55" s="66"/>
      <c r="GIS55" s="66"/>
      <c r="GIT55" s="66"/>
      <c r="GIU55" s="66"/>
      <c r="GIV55" s="66"/>
      <c r="GIW55" s="66"/>
      <c r="GIX55" s="66"/>
      <c r="GIY55" s="66"/>
      <c r="GIZ55" s="66"/>
      <c r="GJA55" s="66"/>
      <c r="GJB55" s="66"/>
      <c r="GJC55" s="66"/>
      <c r="GJD55" s="66"/>
      <c r="GJE55" s="66"/>
      <c r="GJF55" s="66"/>
      <c r="GJG55" s="66"/>
      <c r="GJH55" s="66"/>
      <c r="GJI55" s="66"/>
      <c r="GJJ55" s="66"/>
      <c r="GJK55" s="66"/>
      <c r="GJL55" s="66"/>
      <c r="GJM55" s="66"/>
      <c r="GJN55" s="66"/>
      <c r="GJO55" s="66"/>
      <c r="GJP55" s="66"/>
      <c r="GJQ55" s="66"/>
      <c r="GJR55" s="66"/>
      <c r="GJS55" s="66"/>
      <c r="GJT55" s="66"/>
      <c r="GJU55" s="66"/>
      <c r="GJV55" s="66"/>
      <c r="GJW55" s="66"/>
      <c r="GJX55" s="66"/>
      <c r="GJY55" s="66"/>
      <c r="GJZ55" s="66"/>
      <c r="GKA55" s="66"/>
      <c r="GKB55" s="66"/>
      <c r="GKC55" s="66"/>
      <c r="GKD55" s="66"/>
      <c r="GKE55" s="66"/>
      <c r="GKF55" s="66"/>
      <c r="GKG55" s="66"/>
      <c r="GKH55" s="66"/>
      <c r="GKI55" s="66"/>
      <c r="GKJ55" s="66"/>
      <c r="GKK55" s="66"/>
      <c r="GKL55" s="66"/>
      <c r="GKM55" s="66"/>
      <c r="GKN55" s="66"/>
      <c r="GKO55" s="66"/>
      <c r="GKP55" s="66"/>
      <c r="GKQ55" s="66"/>
      <c r="GKR55" s="66"/>
      <c r="GKS55" s="66"/>
      <c r="GKT55" s="66"/>
      <c r="GKU55" s="66"/>
      <c r="GKV55" s="66"/>
      <c r="GKW55" s="66"/>
      <c r="GKX55" s="66"/>
      <c r="GKY55" s="66"/>
      <c r="GKZ55" s="66"/>
      <c r="GLA55" s="66"/>
      <c r="GLB55" s="66"/>
      <c r="GLC55" s="66"/>
      <c r="GLD55" s="66"/>
      <c r="GLE55" s="66"/>
      <c r="GLF55" s="66"/>
      <c r="GLG55" s="66"/>
      <c r="GLH55" s="66"/>
      <c r="GLI55" s="66"/>
      <c r="GLJ55" s="66"/>
      <c r="GLK55" s="66"/>
      <c r="GLL55" s="66"/>
      <c r="GLM55" s="66"/>
      <c r="GLN55" s="66"/>
      <c r="GLO55" s="66"/>
      <c r="GLP55" s="66"/>
      <c r="GLQ55" s="66"/>
      <c r="GLR55" s="66"/>
      <c r="GLS55" s="66"/>
      <c r="GLT55" s="66"/>
      <c r="GLU55" s="66"/>
      <c r="GLV55" s="66"/>
      <c r="GLW55" s="66"/>
      <c r="GLX55" s="66"/>
      <c r="GLY55" s="66"/>
      <c r="GLZ55" s="66"/>
      <c r="GMA55" s="66"/>
      <c r="GMB55" s="66"/>
      <c r="GMC55" s="66"/>
      <c r="GMD55" s="66"/>
      <c r="GME55" s="66"/>
      <c r="GMF55" s="66"/>
      <c r="GMG55" s="66"/>
      <c r="GMH55" s="66"/>
      <c r="GMI55" s="66"/>
      <c r="GMJ55" s="66"/>
      <c r="GMK55" s="66"/>
      <c r="GML55" s="66"/>
      <c r="GMM55" s="66"/>
      <c r="GMN55" s="66"/>
      <c r="GMO55" s="66"/>
      <c r="GMP55" s="66"/>
      <c r="GMQ55" s="66"/>
      <c r="GMR55" s="66"/>
      <c r="GMS55" s="66"/>
      <c r="GMT55" s="66"/>
      <c r="GMU55" s="66"/>
      <c r="GMV55" s="66"/>
      <c r="GMW55" s="66"/>
      <c r="GMX55" s="66"/>
      <c r="GMY55" s="66"/>
      <c r="GMZ55" s="66"/>
      <c r="GNA55" s="66"/>
      <c r="GNB55" s="66"/>
      <c r="GNC55" s="66"/>
      <c r="GND55" s="66"/>
      <c r="GNE55" s="66"/>
      <c r="GNF55" s="66"/>
      <c r="GNG55" s="66"/>
      <c r="GNH55" s="66"/>
      <c r="GNI55" s="66"/>
      <c r="GNJ55" s="66"/>
      <c r="GNK55" s="66"/>
      <c r="GNL55" s="66"/>
      <c r="GNM55" s="66"/>
      <c r="GNN55" s="66"/>
      <c r="GNO55" s="66"/>
      <c r="GNP55" s="66"/>
      <c r="GNQ55" s="66"/>
      <c r="GNR55" s="66"/>
      <c r="GNS55" s="66"/>
      <c r="GNT55" s="66"/>
      <c r="GNU55" s="66"/>
      <c r="GNV55" s="66"/>
      <c r="GNW55" s="66"/>
      <c r="GNX55" s="66"/>
      <c r="GNY55" s="66"/>
      <c r="GNZ55" s="66"/>
      <c r="GOA55" s="66"/>
      <c r="GOB55" s="66"/>
      <c r="GOC55" s="66"/>
      <c r="GOD55" s="66"/>
      <c r="GOE55" s="66"/>
      <c r="GOF55" s="66"/>
      <c r="GOG55" s="66"/>
      <c r="GOH55" s="66"/>
      <c r="GOI55" s="66"/>
      <c r="GOJ55" s="66"/>
      <c r="GOK55" s="66"/>
      <c r="GOL55" s="66"/>
      <c r="GOM55" s="66"/>
      <c r="GON55" s="66"/>
      <c r="GOO55" s="66"/>
      <c r="GOP55" s="66"/>
      <c r="GOQ55" s="66"/>
      <c r="GOR55" s="66"/>
      <c r="GOS55" s="66"/>
      <c r="GOT55" s="66"/>
      <c r="GOU55" s="66"/>
      <c r="GOV55" s="66"/>
      <c r="GOW55" s="66"/>
      <c r="GOX55" s="66"/>
      <c r="GOY55" s="66"/>
      <c r="GOZ55" s="66"/>
      <c r="GPA55" s="66"/>
      <c r="GPB55" s="66"/>
      <c r="GPC55" s="66"/>
      <c r="GPD55" s="66"/>
      <c r="GPE55" s="66"/>
      <c r="GPF55" s="66"/>
      <c r="GPG55" s="66"/>
      <c r="GPH55" s="66"/>
      <c r="GPI55" s="66"/>
      <c r="GPJ55" s="66"/>
      <c r="GPK55" s="66"/>
      <c r="GPL55" s="66"/>
      <c r="GPM55" s="66"/>
      <c r="GPN55" s="66"/>
      <c r="GPO55" s="66"/>
      <c r="GPP55" s="66"/>
      <c r="GPQ55" s="66"/>
      <c r="GPR55" s="66"/>
      <c r="GPS55" s="66"/>
      <c r="GPT55" s="66"/>
      <c r="GPU55" s="66"/>
      <c r="GPV55" s="66"/>
      <c r="GPW55" s="66"/>
      <c r="GPX55" s="66"/>
      <c r="GPY55" s="66"/>
      <c r="GPZ55" s="66"/>
      <c r="GQA55" s="66"/>
      <c r="GQB55" s="66"/>
      <c r="GQC55" s="66"/>
      <c r="GQD55" s="66"/>
      <c r="GQE55" s="66"/>
      <c r="GQF55" s="66"/>
      <c r="GQG55" s="66"/>
      <c r="GQH55" s="66"/>
      <c r="GQI55" s="66"/>
      <c r="GQJ55" s="66"/>
      <c r="GQK55" s="66"/>
      <c r="GQL55" s="66"/>
      <c r="GQM55" s="66"/>
      <c r="GQN55" s="66"/>
      <c r="GQO55" s="66"/>
      <c r="GQP55" s="66"/>
      <c r="GQQ55" s="66"/>
      <c r="GQR55" s="66"/>
      <c r="GQS55" s="66"/>
      <c r="GQT55" s="66"/>
      <c r="GQU55" s="66"/>
      <c r="GQV55" s="66"/>
      <c r="GQW55" s="66"/>
      <c r="GQX55" s="66"/>
      <c r="GQY55" s="66"/>
      <c r="GQZ55" s="66"/>
      <c r="GRA55" s="66"/>
      <c r="GRB55" s="66"/>
      <c r="GRC55" s="66"/>
      <c r="GRD55" s="66"/>
      <c r="GRE55" s="66"/>
      <c r="GRF55" s="66"/>
      <c r="GRG55" s="66"/>
      <c r="GRH55" s="66"/>
      <c r="GRI55" s="66"/>
      <c r="GRJ55" s="66"/>
      <c r="GRK55" s="66"/>
      <c r="GRL55" s="66"/>
      <c r="GRM55" s="66"/>
      <c r="GRN55" s="66"/>
      <c r="GRO55" s="66"/>
      <c r="GRP55" s="66"/>
      <c r="GRQ55" s="66"/>
      <c r="GRR55" s="66"/>
      <c r="GRS55" s="66"/>
      <c r="GRT55" s="66"/>
      <c r="GRU55" s="66"/>
      <c r="GRV55" s="66"/>
      <c r="GRW55" s="66"/>
      <c r="GRX55" s="66"/>
      <c r="GRY55" s="66"/>
      <c r="GRZ55" s="66"/>
      <c r="GSA55" s="66"/>
      <c r="GSB55" s="66"/>
      <c r="GSC55" s="66"/>
      <c r="GSD55" s="66"/>
      <c r="GSE55" s="66"/>
      <c r="GSF55" s="66"/>
      <c r="GSG55" s="66"/>
      <c r="GSH55" s="66"/>
      <c r="GSI55" s="66"/>
      <c r="GSJ55" s="66"/>
      <c r="GSK55" s="66"/>
      <c r="GSL55" s="66"/>
      <c r="GSM55" s="66"/>
      <c r="GSN55" s="66"/>
      <c r="GSO55" s="66"/>
      <c r="GSP55" s="66"/>
      <c r="GSQ55" s="66"/>
      <c r="GSR55" s="66"/>
      <c r="GSS55" s="66"/>
      <c r="GST55" s="66"/>
      <c r="GSU55" s="66"/>
      <c r="GSV55" s="66"/>
      <c r="GSW55" s="66"/>
      <c r="GSX55" s="66"/>
      <c r="GSY55" s="66"/>
      <c r="GSZ55" s="66"/>
      <c r="GTA55" s="66"/>
      <c r="GTB55" s="66"/>
      <c r="GTC55" s="66"/>
      <c r="GTD55" s="66"/>
      <c r="GTE55" s="66"/>
      <c r="GTF55" s="66"/>
      <c r="GTG55" s="66"/>
      <c r="GTH55" s="66"/>
      <c r="GTI55" s="66"/>
      <c r="GTJ55" s="66"/>
      <c r="GTK55" s="66"/>
      <c r="GTL55" s="66"/>
      <c r="GTM55" s="66"/>
      <c r="GTN55" s="66"/>
      <c r="GTO55" s="66"/>
      <c r="GTP55" s="66"/>
      <c r="GTQ55" s="66"/>
      <c r="GTR55" s="66"/>
      <c r="GTS55" s="66"/>
      <c r="GTT55" s="66"/>
      <c r="GTU55" s="66"/>
      <c r="GTV55" s="66"/>
      <c r="GTW55" s="66"/>
      <c r="GTX55" s="66"/>
      <c r="GTY55" s="66"/>
      <c r="GTZ55" s="66"/>
      <c r="GUA55" s="66"/>
      <c r="GUB55" s="66"/>
      <c r="GUC55" s="66"/>
      <c r="GUD55" s="66"/>
      <c r="GUE55" s="66"/>
      <c r="GUF55" s="66"/>
      <c r="GUG55" s="66"/>
      <c r="GUH55" s="66"/>
      <c r="GUI55" s="66"/>
      <c r="GUJ55" s="66"/>
      <c r="GUK55" s="66"/>
      <c r="GUL55" s="66"/>
      <c r="GUM55" s="66"/>
      <c r="GUN55" s="66"/>
      <c r="GUO55" s="66"/>
      <c r="GUP55" s="66"/>
      <c r="GUQ55" s="66"/>
      <c r="GUR55" s="66"/>
      <c r="GUS55" s="66"/>
      <c r="GUT55" s="66"/>
      <c r="GUU55" s="66"/>
      <c r="GUV55" s="66"/>
      <c r="GUW55" s="66"/>
      <c r="GUX55" s="66"/>
      <c r="GUY55" s="66"/>
      <c r="GUZ55" s="66"/>
      <c r="GVA55" s="66"/>
      <c r="GVB55" s="66"/>
      <c r="GVC55" s="66"/>
      <c r="GVD55" s="66"/>
      <c r="GVE55" s="66"/>
      <c r="GVF55" s="66"/>
      <c r="GVG55" s="66"/>
      <c r="GVH55" s="66"/>
      <c r="GVI55" s="66"/>
      <c r="GVJ55" s="66"/>
      <c r="GVK55" s="66"/>
      <c r="GVL55" s="66"/>
      <c r="GVM55" s="66"/>
      <c r="GVN55" s="66"/>
      <c r="GVO55" s="66"/>
      <c r="GVP55" s="66"/>
      <c r="GVQ55" s="66"/>
      <c r="GVR55" s="66"/>
      <c r="GVS55" s="66"/>
      <c r="GVT55" s="66"/>
      <c r="GVU55" s="66"/>
      <c r="GVV55" s="66"/>
      <c r="GVW55" s="66"/>
      <c r="GVX55" s="66"/>
      <c r="GVY55" s="66"/>
      <c r="GVZ55" s="66"/>
      <c r="GWA55" s="66"/>
      <c r="GWB55" s="66"/>
      <c r="GWC55" s="66"/>
      <c r="GWD55" s="66"/>
      <c r="GWE55" s="66"/>
      <c r="GWF55" s="66"/>
      <c r="GWG55" s="66"/>
      <c r="GWH55" s="66"/>
      <c r="GWI55" s="66"/>
      <c r="GWJ55" s="66"/>
      <c r="GWK55" s="66"/>
      <c r="GWL55" s="66"/>
      <c r="GWM55" s="66"/>
      <c r="GWN55" s="66"/>
      <c r="GWO55" s="66"/>
      <c r="GWP55" s="66"/>
      <c r="GWQ55" s="66"/>
      <c r="GWR55" s="66"/>
      <c r="GWS55" s="66"/>
      <c r="GWT55" s="66"/>
      <c r="GWU55" s="66"/>
      <c r="GWV55" s="66"/>
      <c r="GWW55" s="66"/>
      <c r="GWX55" s="66"/>
      <c r="GWY55" s="66"/>
      <c r="GWZ55" s="66"/>
      <c r="GXA55" s="66"/>
      <c r="GXB55" s="66"/>
      <c r="GXC55" s="66"/>
      <c r="GXD55" s="66"/>
      <c r="GXE55" s="66"/>
      <c r="GXF55" s="66"/>
      <c r="GXG55" s="66"/>
      <c r="GXH55" s="66"/>
      <c r="GXI55" s="66"/>
      <c r="GXJ55" s="66"/>
      <c r="GXK55" s="66"/>
      <c r="GXL55" s="66"/>
      <c r="GXM55" s="66"/>
      <c r="GXN55" s="66"/>
      <c r="GXO55" s="66"/>
      <c r="GXP55" s="66"/>
      <c r="GXQ55" s="66"/>
      <c r="GXR55" s="66"/>
      <c r="GXS55" s="66"/>
      <c r="GXT55" s="66"/>
      <c r="GXU55" s="66"/>
      <c r="GXV55" s="66"/>
      <c r="GXW55" s="66"/>
      <c r="GXX55" s="66"/>
      <c r="GXY55" s="66"/>
      <c r="GXZ55" s="66"/>
      <c r="GYA55" s="66"/>
      <c r="GYB55" s="66"/>
      <c r="GYC55" s="66"/>
      <c r="GYD55" s="66"/>
      <c r="GYE55" s="66"/>
      <c r="GYF55" s="66"/>
      <c r="GYG55" s="66"/>
      <c r="GYH55" s="66"/>
      <c r="GYI55" s="66"/>
      <c r="GYJ55" s="66"/>
      <c r="GYK55" s="66"/>
      <c r="GYL55" s="66"/>
      <c r="GYM55" s="66"/>
      <c r="GYN55" s="66"/>
      <c r="GYO55" s="66"/>
      <c r="GYP55" s="66"/>
      <c r="GYQ55" s="66"/>
      <c r="GYR55" s="66"/>
      <c r="GYS55" s="66"/>
      <c r="GYT55" s="66"/>
      <c r="GYU55" s="66"/>
      <c r="GYV55" s="66"/>
      <c r="GYW55" s="66"/>
      <c r="GYX55" s="66"/>
      <c r="GYY55" s="66"/>
      <c r="GYZ55" s="66"/>
      <c r="GZA55" s="66"/>
      <c r="GZB55" s="66"/>
      <c r="GZC55" s="66"/>
      <c r="GZD55" s="66"/>
      <c r="GZE55" s="66"/>
      <c r="GZF55" s="66"/>
      <c r="GZG55" s="66"/>
      <c r="GZH55" s="66"/>
      <c r="GZI55" s="66"/>
      <c r="GZJ55" s="66"/>
      <c r="GZK55" s="66"/>
      <c r="GZL55" s="66"/>
      <c r="GZM55" s="66"/>
      <c r="GZN55" s="66"/>
      <c r="GZO55" s="66"/>
      <c r="GZP55" s="66"/>
      <c r="GZQ55" s="66"/>
      <c r="GZR55" s="66"/>
      <c r="GZS55" s="66"/>
      <c r="GZT55" s="66"/>
      <c r="GZU55" s="66"/>
      <c r="GZV55" s="66"/>
      <c r="GZW55" s="66"/>
      <c r="GZX55" s="66"/>
      <c r="GZY55" s="66"/>
      <c r="GZZ55" s="66"/>
      <c r="HAA55" s="66"/>
      <c r="HAB55" s="66"/>
      <c r="HAC55" s="66"/>
      <c r="HAD55" s="66"/>
      <c r="HAE55" s="66"/>
      <c r="HAF55" s="66"/>
      <c r="HAG55" s="66"/>
      <c r="HAH55" s="66"/>
      <c r="HAI55" s="66"/>
      <c r="HAJ55" s="66"/>
      <c r="HAK55" s="66"/>
      <c r="HAL55" s="66"/>
      <c r="HAM55" s="66"/>
      <c r="HAN55" s="66"/>
      <c r="HAO55" s="66"/>
      <c r="HAP55" s="66"/>
      <c r="HAQ55" s="66"/>
      <c r="HAR55" s="66"/>
      <c r="HAS55" s="66"/>
      <c r="HAT55" s="66"/>
      <c r="HAU55" s="66"/>
      <c r="HAV55" s="66"/>
      <c r="HAW55" s="66"/>
      <c r="HAX55" s="66"/>
      <c r="HAY55" s="66"/>
      <c r="HAZ55" s="66"/>
      <c r="HBA55" s="66"/>
      <c r="HBB55" s="66"/>
      <c r="HBC55" s="66"/>
      <c r="HBD55" s="66"/>
      <c r="HBE55" s="66"/>
      <c r="HBF55" s="66"/>
      <c r="HBG55" s="66"/>
      <c r="HBH55" s="66"/>
      <c r="HBI55" s="66"/>
      <c r="HBJ55" s="66"/>
      <c r="HBK55" s="66"/>
      <c r="HBL55" s="66"/>
      <c r="HBM55" s="66"/>
      <c r="HBN55" s="66"/>
      <c r="HBO55" s="66"/>
      <c r="HBP55" s="66"/>
      <c r="HBQ55" s="66"/>
      <c r="HBR55" s="66"/>
      <c r="HBS55" s="66"/>
      <c r="HBT55" s="66"/>
      <c r="HBU55" s="66"/>
      <c r="HBV55" s="66"/>
      <c r="HBW55" s="66"/>
      <c r="HBX55" s="66"/>
      <c r="HBY55" s="66"/>
      <c r="HBZ55" s="66"/>
      <c r="HCA55" s="66"/>
      <c r="HCB55" s="66"/>
      <c r="HCC55" s="66"/>
      <c r="HCD55" s="66"/>
      <c r="HCE55" s="66"/>
      <c r="HCF55" s="66"/>
      <c r="HCG55" s="66"/>
      <c r="HCH55" s="66"/>
      <c r="HCI55" s="66"/>
      <c r="HCJ55" s="66"/>
      <c r="HCK55" s="66"/>
      <c r="HCL55" s="66"/>
      <c r="HCM55" s="66"/>
      <c r="HCN55" s="66"/>
      <c r="HCO55" s="66"/>
      <c r="HCP55" s="66"/>
      <c r="HCQ55" s="66"/>
      <c r="HCR55" s="66"/>
      <c r="HCS55" s="66"/>
      <c r="HCT55" s="66"/>
      <c r="HCU55" s="66"/>
      <c r="HCV55" s="66"/>
      <c r="HCW55" s="66"/>
      <c r="HCX55" s="66"/>
      <c r="HCY55" s="66"/>
      <c r="HCZ55" s="66"/>
      <c r="HDA55" s="66"/>
      <c r="HDB55" s="66"/>
      <c r="HDC55" s="66"/>
      <c r="HDD55" s="66"/>
      <c r="HDE55" s="66"/>
      <c r="HDF55" s="66"/>
      <c r="HDG55" s="66"/>
      <c r="HDH55" s="66"/>
      <c r="HDI55" s="66"/>
      <c r="HDJ55" s="66"/>
      <c r="HDK55" s="66"/>
      <c r="HDL55" s="66"/>
      <c r="HDM55" s="66"/>
      <c r="HDN55" s="66"/>
      <c r="HDO55" s="66"/>
      <c r="HDP55" s="66"/>
      <c r="HDQ55" s="66"/>
      <c r="HDR55" s="66"/>
      <c r="HDS55" s="66"/>
      <c r="HDT55" s="66"/>
      <c r="HDU55" s="66"/>
      <c r="HDV55" s="66"/>
      <c r="HDW55" s="66"/>
      <c r="HDX55" s="66"/>
      <c r="HDY55" s="66"/>
      <c r="HDZ55" s="66"/>
      <c r="HEA55" s="66"/>
      <c r="HEB55" s="66"/>
      <c r="HEC55" s="66"/>
      <c r="HED55" s="66"/>
      <c r="HEE55" s="66"/>
      <c r="HEF55" s="66"/>
      <c r="HEG55" s="66"/>
      <c r="HEH55" s="66"/>
      <c r="HEI55" s="66"/>
      <c r="HEJ55" s="66"/>
      <c r="HEK55" s="66"/>
      <c r="HEL55" s="66"/>
      <c r="HEM55" s="66"/>
      <c r="HEN55" s="66"/>
      <c r="HEO55" s="66"/>
      <c r="HEP55" s="66"/>
      <c r="HEQ55" s="66"/>
      <c r="HER55" s="66"/>
      <c r="HES55" s="66"/>
      <c r="HET55" s="66"/>
      <c r="HEU55" s="66"/>
      <c r="HEV55" s="66"/>
      <c r="HEW55" s="66"/>
      <c r="HEX55" s="66"/>
      <c r="HEY55" s="66"/>
      <c r="HEZ55" s="66"/>
      <c r="HFA55" s="66"/>
      <c r="HFB55" s="66"/>
      <c r="HFC55" s="66"/>
      <c r="HFD55" s="66"/>
      <c r="HFE55" s="66"/>
      <c r="HFF55" s="66"/>
      <c r="HFG55" s="66"/>
      <c r="HFH55" s="66"/>
      <c r="HFI55" s="66"/>
      <c r="HFJ55" s="66"/>
      <c r="HFK55" s="66"/>
      <c r="HFL55" s="66"/>
      <c r="HFM55" s="66"/>
      <c r="HFN55" s="66"/>
      <c r="HFO55" s="66"/>
      <c r="HFP55" s="66"/>
      <c r="HFQ55" s="66"/>
      <c r="HFR55" s="66"/>
      <c r="HFS55" s="66"/>
      <c r="HFT55" s="66"/>
      <c r="HFU55" s="66"/>
      <c r="HFV55" s="66"/>
      <c r="HFW55" s="66"/>
      <c r="HFX55" s="66"/>
      <c r="HFY55" s="66"/>
      <c r="HFZ55" s="66"/>
      <c r="HGA55" s="66"/>
      <c r="HGB55" s="66"/>
      <c r="HGC55" s="66"/>
      <c r="HGD55" s="66"/>
      <c r="HGE55" s="66"/>
      <c r="HGF55" s="66"/>
      <c r="HGG55" s="66"/>
      <c r="HGH55" s="66"/>
      <c r="HGI55" s="66"/>
      <c r="HGJ55" s="66"/>
      <c r="HGK55" s="66"/>
      <c r="HGL55" s="66"/>
      <c r="HGM55" s="66"/>
      <c r="HGN55" s="66"/>
      <c r="HGO55" s="66"/>
      <c r="HGP55" s="66"/>
      <c r="HGQ55" s="66"/>
      <c r="HGR55" s="66"/>
      <c r="HGS55" s="66"/>
      <c r="HGT55" s="66"/>
      <c r="HGU55" s="66"/>
      <c r="HGV55" s="66"/>
      <c r="HGW55" s="66"/>
      <c r="HGX55" s="66"/>
      <c r="HGY55" s="66"/>
      <c r="HGZ55" s="66"/>
      <c r="HHA55" s="66"/>
      <c r="HHB55" s="66"/>
      <c r="HHC55" s="66"/>
      <c r="HHD55" s="66"/>
      <c r="HHE55" s="66"/>
      <c r="HHF55" s="66"/>
      <c r="HHG55" s="66"/>
      <c r="HHH55" s="66"/>
      <c r="HHI55" s="66"/>
      <c r="HHJ55" s="66"/>
      <c r="HHK55" s="66"/>
      <c r="HHL55" s="66"/>
      <c r="HHM55" s="66"/>
      <c r="HHN55" s="66"/>
      <c r="HHO55" s="66"/>
      <c r="HHP55" s="66"/>
      <c r="HHQ55" s="66"/>
      <c r="HHR55" s="66"/>
      <c r="HHS55" s="66"/>
      <c r="HHT55" s="66"/>
      <c r="HHU55" s="66"/>
      <c r="HHV55" s="66"/>
      <c r="HHW55" s="66"/>
      <c r="HHX55" s="66"/>
      <c r="HHY55" s="66"/>
      <c r="HHZ55" s="66"/>
      <c r="HIA55" s="66"/>
      <c r="HIB55" s="66"/>
      <c r="HIC55" s="66"/>
      <c r="HID55" s="66"/>
      <c r="HIE55" s="66"/>
      <c r="HIF55" s="66"/>
      <c r="HIG55" s="66"/>
      <c r="HIH55" s="66"/>
      <c r="HII55" s="66"/>
      <c r="HIJ55" s="66"/>
      <c r="HIK55" s="66"/>
      <c r="HIL55" s="66"/>
      <c r="HIM55" s="66"/>
      <c r="HIN55" s="66"/>
      <c r="HIO55" s="66"/>
      <c r="HIP55" s="66"/>
      <c r="HIQ55" s="66"/>
      <c r="HIR55" s="66"/>
      <c r="HIS55" s="66"/>
      <c r="HIT55" s="66"/>
      <c r="HIU55" s="66"/>
      <c r="HIV55" s="66"/>
      <c r="HIW55" s="66"/>
      <c r="HIX55" s="66"/>
      <c r="HIY55" s="66"/>
      <c r="HIZ55" s="66"/>
      <c r="HJA55" s="66"/>
      <c r="HJB55" s="66"/>
      <c r="HJC55" s="66"/>
      <c r="HJD55" s="66"/>
      <c r="HJE55" s="66"/>
      <c r="HJF55" s="66"/>
      <c r="HJG55" s="66"/>
      <c r="HJH55" s="66"/>
      <c r="HJI55" s="66"/>
      <c r="HJJ55" s="66"/>
      <c r="HJK55" s="66"/>
      <c r="HJL55" s="66"/>
      <c r="HJM55" s="66"/>
      <c r="HJN55" s="66"/>
      <c r="HJO55" s="66"/>
      <c r="HJP55" s="66"/>
      <c r="HJQ55" s="66"/>
      <c r="HJR55" s="66"/>
      <c r="HJS55" s="66"/>
      <c r="HJT55" s="66"/>
      <c r="HJU55" s="66"/>
      <c r="HJV55" s="66"/>
      <c r="HJW55" s="66"/>
      <c r="HJX55" s="66"/>
      <c r="HJY55" s="66"/>
      <c r="HJZ55" s="66"/>
      <c r="HKA55" s="66"/>
      <c r="HKB55" s="66"/>
      <c r="HKC55" s="66"/>
      <c r="HKD55" s="66"/>
      <c r="HKE55" s="66"/>
      <c r="HKF55" s="66"/>
      <c r="HKG55" s="66"/>
      <c r="HKH55" s="66"/>
      <c r="HKI55" s="66"/>
      <c r="HKJ55" s="66"/>
      <c r="HKK55" s="66"/>
      <c r="HKL55" s="66"/>
      <c r="HKM55" s="66"/>
      <c r="HKN55" s="66"/>
      <c r="HKO55" s="66"/>
      <c r="HKP55" s="66"/>
      <c r="HKQ55" s="66"/>
      <c r="HKR55" s="66"/>
      <c r="HKS55" s="66"/>
      <c r="HKT55" s="66"/>
      <c r="HKU55" s="66"/>
      <c r="HKV55" s="66"/>
      <c r="HKW55" s="66"/>
      <c r="HKX55" s="66"/>
      <c r="HKY55" s="66"/>
      <c r="HKZ55" s="66"/>
      <c r="HLA55" s="66"/>
      <c r="HLB55" s="66"/>
      <c r="HLC55" s="66"/>
      <c r="HLD55" s="66"/>
      <c r="HLE55" s="66"/>
      <c r="HLF55" s="66"/>
      <c r="HLG55" s="66"/>
      <c r="HLH55" s="66"/>
      <c r="HLI55" s="66"/>
      <c r="HLJ55" s="66"/>
      <c r="HLK55" s="66"/>
      <c r="HLL55" s="66"/>
      <c r="HLM55" s="66"/>
      <c r="HLN55" s="66"/>
      <c r="HLO55" s="66"/>
      <c r="HLP55" s="66"/>
      <c r="HLQ55" s="66"/>
      <c r="HLR55" s="66"/>
      <c r="HLS55" s="66"/>
      <c r="HLT55" s="66"/>
      <c r="HLU55" s="66"/>
      <c r="HLV55" s="66"/>
      <c r="HLW55" s="66"/>
      <c r="HLX55" s="66"/>
      <c r="HLY55" s="66"/>
      <c r="HLZ55" s="66"/>
      <c r="HMA55" s="66"/>
      <c r="HMB55" s="66"/>
      <c r="HMC55" s="66"/>
      <c r="HMD55" s="66"/>
      <c r="HME55" s="66"/>
      <c r="HMF55" s="66"/>
      <c r="HMG55" s="66"/>
      <c r="HMH55" s="66"/>
      <c r="HMI55" s="66"/>
      <c r="HMJ55" s="66"/>
      <c r="HMK55" s="66"/>
      <c r="HML55" s="66"/>
      <c r="HMM55" s="66"/>
      <c r="HMN55" s="66"/>
      <c r="HMO55" s="66"/>
      <c r="HMP55" s="66"/>
      <c r="HMQ55" s="66"/>
      <c r="HMR55" s="66"/>
      <c r="HMS55" s="66"/>
      <c r="HMT55" s="66"/>
      <c r="HMU55" s="66"/>
      <c r="HMV55" s="66"/>
      <c r="HMW55" s="66"/>
      <c r="HMX55" s="66"/>
      <c r="HMY55" s="66"/>
      <c r="HMZ55" s="66"/>
      <c r="HNA55" s="66"/>
      <c r="HNB55" s="66"/>
      <c r="HNC55" s="66"/>
      <c r="HND55" s="66"/>
      <c r="HNE55" s="66"/>
      <c r="HNF55" s="66"/>
      <c r="HNG55" s="66"/>
      <c r="HNH55" s="66"/>
      <c r="HNI55" s="66"/>
      <c r="HNJ55" s="66"/>
      <c r="HNK55" s="66"/>
      <c r="HNL55" s="66"/>
      <c r="HNM55" s="66"/>
      <c r="HNN55" s="66"/>
      <c r="HNO55" s="66"/>
      <c r="HNP55" s="66"/>
      <c r="HNQ55" s="66"/>
      <c r="HNR55" s="66"/>
      <c r="HNS55" s="66"/>
      <c r="HNT55" s="66"/>
      <c r="HNU55" s="66"/>
      <c r="HNV55" s="66"/>
      <c r="HNW55" s="66"/>
      <c r="HNX55" s="66"/>
      <c r="HNY55" s="66"/>
      <c r="HNZ55" s="66"/>
      <c r="HOA55" s="66"/>
      <c r="HOB55" s="66"/>
      <c r="HOC55" s="66"/>
      <c r="HOD55" s="66"/>
      <c r="HOE55" s="66"/>
      <c r="HOF55" s="66"/>
      <c r="HOG55" s="66"/>
      <c r="HOH55" s="66"/>
      <c r="HOI55" s="66"/>
      <c r="HOJ55" s="66"/>
      <c r="HOK55" s="66"/>
      <c r="HOL55" s="66"/>
      <c r="HOM55" s="66"/>
      <c r="HON55" s="66"/>
      <c r="HOO55" s="66"/>
      <c r="HOP55" s="66"/>
      <c r="HOQ55" s="66"/>
      <c r="HOR55" s="66"/>
      <c r="HOS55" s="66"/>
      <c r="HOT55" s="66"/>
      <c r="HOU55" s="66"/>
      <c r="HOV55" s="66"/>
      <c r="HOW55" s="66"/>
      <c r="HOX55" s="66"/>
      <c r="HOY55" s="66"/>
      <c r="HOZ55" s="66"/>
      <c r="HPA55" s="66"/>
      <c r="HPB55" s="66"/>
      <c r="HPC55" s="66"/>
      <c r="HPD55" s="66"/>
      <c r="HPE55" s="66"/>
      <c r="HPF55" s="66"/>
      <c r="HPG55" s="66"/>
      <c r="HPH55" s="66"/>
      <c r="HPI55" s="66"/>
      <c r="HPJ55" s="66"/>
      <c r="HPK55" s="66"/>
      <c r="HPL55" s="66"/>
      <c r="HPM55" s="66"/>
      <c r="HPN55" s="66"/>
      <c r="HPO55" s="66"/>
      <c r="HPP55" s="66"/>
      <c r="HPQ55" s="66"/>
      <c r="HPR55" s="66"/>
      <c r="HPS55" s="66"/>
      <c r="HPT55" s="66"/>
      <c r="HPU55" s="66"/>
      <c r="HPV55" s="66"/>
      <c r="HPW55" s="66"/>
      <c r="HPX55" s="66"/>
      <c r="HPY55" s="66"/>
      <c r="HPZ55" s="66"/>
      <c r="HQA55" s="66"/>
      <c r="HQB55" s="66"/>
      <c r="HQC55" s="66"/>
      <c r="HQD55" s="66"/>
      <c r="HQE55" s="66"/>
      <c r="HQF55" s="66"/>
      <c r="HQG55" s="66"/>
      <c r="HQH55" s="66"/>
      <c r="HQI55" s="66"/>
      <c r="HQJ55" s="66"/>
      <c r="HQK55" s="66"/>
      <c r="HQL55" s="66"/>
      <c r="HQM55" s="66"/>
      <c r="HQN55" s="66"/>
      <c r="HQO55" s="66"/>
      <c r="HQP55" s="66"/>
      <c r="HQQ55" s="66"/>
      <c r="HQR55" s="66"/>
      <c r="HQS55" s="66"/>
      <c r="HQT55" s="66"/>
      <c r="HQU55" s="66"/>
      <c r="HQV55" s="66"/>
      <c r="HQW55" s="66"/>
      <c r="HQX55" s="66"/>
      <c r="HQY55" s="66"/>
      <c r="HQZ55" s="66"/>
      <c r="HRA55" s="66"/>
      <c r="HRB55" s="66"/>
      <c r="HRC55" s="66"/>
      <c r="HRD55" s="66"/>
      <c r="HRE55" s="66"/>
      <c r="HRF55" s="66"/>
      <c r="HRG55" s="66"/>
      <c r="HRH55" s="66"/>
      <c r="HRI55" s="66"/>
      <c r="HRJ55" s="66"/>
      <c r="HRK55" s="66"/>
      <c r="HRL55" s="66"/>
      <c r="HRM55" s="66"/>
      <c r="HRN55" s="66"/>
      <c r="HRO55" s="66"/>
      <c r="HRP55" s="66"/>
      <c r="HRQ55" s="66"/>
      <c r="HRR55" s="66"/>
      <c r="HRS55" s="66"/>
      <c r="HRT55" s="66"/>
      <c r="HRU55" s="66"/>
      <c r="HRV55" s="66"/>
      <c r="HRW55" s="66"/>
      <c r="HRX55" s="66"/>
      <c r="HRY55" s="66"/>
      <c r="HRZ55" s="66"/>
      <c r="HSA55" s="66"/>
      <c r="HSB55" s="66"/>
      <c r="HSC55" s="66"/>
      <c r="HSD55" s="66"/>
      <c r="HSE55" s="66"/>
      <c r="HSF55" s="66"/>
      <c r="HSG55" s="66"/>
      <c r="HSH55" s="66"/>
      <c r="HSI55" s="66"/>
      <c r="HSJ55" s="66"/>
      <c r="HSK55" s="66"/>
      <c r="HSL55" s="66"/>
      <c r="HSM55" s="66"/>
      <c r="HSN55" s="66"/>
      <c r="HSO55" s="66"/>
      <c r="HSP55" s="66"/>
      <c r="HSQ55" s="66"/>
      <c r="HSR55" s="66"/>
      <c r="HSS55" s="66"/>
      <c r="HST55" s="66"/>
      <c r="HSU55" s="66"/>
      <c r="HSV55" s="66"/>
      <c r="HSW55" s="66"/>
      <c r="HSX55" s="66"/>
      <c r="HSY55" s="66"/>
      <c r="HSZ55" s="66"/>
      <c r="HTA55" s="66"/>
      <c r="HTB55" s="66"/>
      <c r="HTC55" s="66"/>
      <c r="HTD55" s="66"/>
      <c r="HTE55" s="66"/>
      <c r="HTF55" s="66"/>
      <c r="HTG55" s="66"/>
      <c r="HTH55" s="66"/>
      <c r="HTI55" s="66"/>
      <c r="HTJ55" s="66"/>
      <c r="HTK55" s="66"/>
      <c r="HTL55" s="66"/>
      <c r="HTM55" s="66"/>
      <c r="HTN55" s="66"/>
      <c r="HTO55" s="66"/>
      <c r="HTP55" s="66"/>
      <c r="HTQ55" s="66"/>
      <c r="HTR55" s="66"/>
      <c r="HTS55" s="66"/>
      <c r="HTT55" s="66"/>
      <c r="HTU55" s="66"/>
      <c r="HTV55" s="66"/>
      <c r="HTW55" s="66"/>
      <c r="HTX55" s="66"/>
      <c r="HTY55" s="66"/>
      <c r="HTZ55" s="66"/>
      <c r="HUA55" s="66"/>
      <c r="HUB55" s="66"/>
      <c r="HUC55" s="66"/>
      <c r="HUD55" s="66"/>
      <c r="HUE55" s="66"/>
      <c r="HUF55" s="66"/>
      <c r="HUG55" s="66"/>
      <c r="HUH55" s="66"/>
      <c r="HUI55" s="66"/>
      <c r="HUJ55" s="66"/>
      <c r="HUK55" s="66"/>
      <c r="HUL55" s="66"/>
      <c r="HUM55" s="66"/>
      <c r="HUN55" s="66"/>
      <c r="HUO55" s="66"/>
      <c r="HUP55" s="66"/>
      <c r="HUQ55" s="66"/>
      <c r="HUR55" s="66"/>
      <c r="HUS55" s="66"/>
      <c r="HUT55" s="66"/>
      <c r="HUU55" s="66"/>
      <c r="HUV55" s="66"/>
      <c r="HUW55" s="66"/>
      <c r="HUX55" s="66"/>
      <c r="HUY55" s="66"/>
      <c r="HUZ55" s="66"/>
      <c r="HVA55" s="66"/>
      <c r="HVB55" s="66"/>
      <c r="HVC55" s="66"/>
      <c r="HVD55" s="66"/>
      <c r="HVE55" s="66"/>
      <c r="HVF55" s="66"/>
      <c r="HVG55" s="66"/>
      <c r="HVH55" s="66"/>
      <c r="HVI55" s="66"/>
      <c r="HVJ55" s="66"/>
      <c r="HVK55" s="66"/>
      <c r="HVL55" s="66"/>
      <c r="HVM55" s="66"/>
      <c r="HVN55" s="66"/>
      <c r="HVO55" s="66"/>
      <c r="HVP55" s="66"/>
      <c r="HVQ55" s="66"/>
      <c r="HVR55" s="66"/>
      <c r="HVS55" s="66"/>
      <c r="HVT55" s="66"/>
      <c r="HVU55" s="66"/>
      <c r="HVV55" s="66"/>
      <c r="HVW55" s="66"/>
      <c r="HVX55" s="66"/>
      <c r="HVY55" s="66"/>
      <c r="HVZ55" s="66"/>
      <c r="HWA55" s="66"/>
      <c r="HWB55" s="66"/>
      <c r="HWC55" s="66"/>
      <c r="HWD55" s="66"/>
      <c r="HWE55" s="66"/>
      <c r="HWF55" s="66"/>
      <c r="HWG55" s="66"/>
      <c r="HWH55" s="66"/>
      <c r="HWI55" s="66"/>
      <c r="HWJ55" s="66"/>
      <c r="HWK55" s="66"/>
      <c r="HWL55" s="66"/>
      <c r="HWM55" s="66"/>
      <c r="HWN55" s="66"/>
      <c r="HWO55" s="66"/>
      <c r="HWP55" s="66"/>
      <c r="HWQ55" s="66"/>
      <c r="HWR55" s="66"/>
      <c r="HWS55" s="66"/>
      <c r="HWT55" s="66"/>
      <c r="HWU55" s="66"/>
      <c r="HWV55" s="66"/>
      <c r="HWW55" s="66"/>
      <c r="HWX55" s="66"/>
      <c r="HWY55" s="66"/>
      <c r="HWZ55" s="66"/>
      <c r="HXA55" s="66"/>
      <c r="HXB55" s="66"/>
      <c r="HXC55" s="66"/>
      <c r="HXD55" s="66"/>
      <c r="HXE55" s="66"/>
      <c r="HXF55" s="66"/>
      <c r="HXG55" s="66"/>
      <c r="HXH55" s="66"/>
      <c r="HXI55" s="66"/>
      <c r="HXJ55" s="66"/>
      <c r="HXK55" s="66"/>
      <c r="HXL55" s="66"/>
      <c r="HXM55" s="66"/>
      <c r="HXN55" s="66"/>
      <c r="HXO55" s="66"/>
      <c r="HXP55" s="66"/>
      <c r="HXQ55" s="66"/>
      <c r="HXR55" s="66"/>
      <c r="HXS55" s="66"/>
      <c r="HXT55" s="66"/>
      <c r="HXU55" s="66"/>
      <c r="HXV55" s="66"/>
      <c r="HXW55" s="66"/>
      <c r="HXX55" s="66"/>
      <c r="HXY55" s="66"/>
      <c r="HXZ55" s="66"/>
      <c r="HYA55" s="66"/>
      <c r="HYB55" s="66"/>
      <c r="HYC55" s="66"/>
      <c r="HYD55" s="66"/>
      <c r="HYE55" s="66"/>
      <c r="HYF55" s="66"/>
      <c r="HYG55" s="66"/>
      <c r="HYH55" s="66"/>
      <c r="HYI55" s="66"/>
      <c r="HYJ55" s="66"/>
      <c r="HYK55" s="66"/>
      <c r="HYL55" s="66"/>
      <c r="HYM55" s="66"/>
      <c r="HYN55" s="66"/>
      <c r="HYO55" s="66"/>
      <c r="HYP55" s="66"/>
      <c r="HYQ55" s="66"/>
      <c r="HYR55" s="66"/>
      <c r="HYS55" s="66"/>
      <c r="HYT55" s="66"/>
      <c r="HYU55" s="66"/>
      <c r="HYV55" s="66"/>
      <c r="HYW55" s="66"/>
      <c r="HYX55" s="66"/>
      <c r="HYY55" s="66"/>
      <c r="HYZ55" s="66"/>
      <c r="HZA55" s="66"/>
      <c r="HZB55" s="66"/>
      <c r="HZC55" s="66"/>
      <c r="HZD55" s="66"/>
      <c r="HZE55" s="66"/>
      <c r="HZF55" s="66"/>
      <c r="HZG55" s="66"/>
      <c r="HZH55" s="66"/>
      <c r="HZI55" s="66"/>
      <c r="HZJ55" s="66"/>
      <c r="HZK55" s="66"/>
      <c r="HZL55" s="66"/>
      <c r="HZM55" s="66"/>
      <c r="HZN55" s="66"/>
      <c r="HZO55" s="66"/>
      <c r="HZP55" s="66"/>
      <c r="HZQ55" s="66"/>
      <c r="HZR55" s="66"/>
      <c r="HZS55" s="66"/>
      <c r="HZT55" s="66"/>
      <c r="HZU55" s="66"/>
      <c r="HZV55" s="66"/>
      <c r="HZW55" s="66"/>
      <c r="HZX55" s="66"/>
      <c r="HZY55" s="66"/>
      <c r="HZZ55" s="66"/>
      <c r="IAA55" s="66"/>
      <c r="IAB55" s="66"/>
      <c r="IAC55" s="66"/>
      <c r="IAD55" s="66"/>
      <c r="IAE55" s="66"/>
      <c r="IAF55" s="66"/>
      <c r="IAG55" s="66"/>
      <c r="IAH55" s="66"/>
      <c r="IAI55" s="66"/>
      <c r="IAJ55" s="66"/>
      <c r="IAK55" s="66"/>
      <c r="IAL55" s="66"/>
      <c r="IAM55" s="66"/>
      <c r="IAN55" s="66"/>
      <c r="IAO55" s="66"/>
      <c r="IAP55" s="66"/>
      <c r="IAQ55" s="66"/>
      <c r="IAR55" s="66"/>
      <c r="IAS55" s="66"/>
      <c r="IAT55" s="66"/>
      <c r="IAU55" s="66"/>
      <c r="IAV55" s="66"/>
      <c r="IAW55" s="66"/>
      <c r="IAX55" s="66"/>
      <c r="IAY55" s="66"/>
      <c r="IAZ55" s="66"/>
      <c r="IBA55" s="66"/>
      <c r="IBB55" s="66"/>
      <c r="IBC55" s="66"/>
      <c r="IBD55" s="66"/>
      <c r="IBE55" s="66"/>
      <c r="IBF55" s="66"/>
      <c r="IBG55" s="66"/>
      <c r="IBH55" s="66"/>
      <c r="IBI55" s="66"/>
      <c r="IBJ55" s="66"/>
      <c r="IBK55" s="66"/>
      <c r="IBL55" s="66"/>
      <c r="IBM55" s="66"/>
      <c r="IBN55" s="66"/>
      <c r="IBO55" s="66"/>
      <c r="IBP55" s="66"/>
      <c r="IBQ55" s="66"/>
      <c r="IBR55" s="66"/>
      <c r="IBS55" s="66"/>
      <c r="IBT55" s="66"/>
      <c r="IBU55" s="66"/>
      <c r="IBV55" s="66"/>
      <c r="IBW55" s="66"/>
      <c r="IBX55" s="66"/>
      <c r="IBY55" s="66"/>
      <c r="IBZ55" s="66"/>
      <c r="ICA55" s="66"/>
      <c r="ICB55" s="66"/>
      <c r="ICC55" s="66"/>
      <c r="ICD55" s="66"/>
      <c r="ICE55" s="66"/>
      <c r="ICF55" s="66"/>
      <c r="ICG55" s="66"/>
      <c r="ICH55" s="66"/>
      <c r="ICI55" s="66"/>
      <c r="ICJ55" s="66"/>
      <c r="ICK55" s="66"/>
      <c r="ICL55" s="66"/>
      <c r="ICM55" s="66"/>
      <c r="ICN55" s="66"/>
      <c r="ICO55" s="66"/>
      <c r="ICP55" s="66"/>
      <c r="ICQ55" s="66"/>
      <c r="ICR55" s="66"/>
      <c r="ICS55" s="66"/>
      <c r="ICT55" s="66"/>
      <c r="ICU55" s="66"/>
      <c r="ICV55" s="66"/>
      <c r="ICW55" s="66"/>
      <c r="ICX55" s="66"/>
      <c r="ICY55" s="66"/>
      <c r="ICZ55" s="66"/>
      <c r="IDA55" s="66"/>
      <c r="IDB55" s="66"/>
      <c r="IDC55" s="66"/>
      <c r="IDD55" s="66"/>
      <c r="IDE55" s="66"/>
      <c r="IDF55" s="66"/>
      <c r="IDG55" s="66"/>
      <c r="IDH55" s="66"/>
      <c r="IDI55" s="66"/>
      <c r="IDJ55" s="66"/>
      <c r="IDK55" s="66"/>
      <c r="IDL55" s="66"/>
      <c r="IDM55" s="66"/>
      <c r="IDN55" s="66"/>
      <c r="IDO55" s="66"/>
      <c r="IDP55" s="66"/>
      <c r="IDQ55" s="66"/>
      <c r="IDR55" s="66"/>
      <c r="IDS55" s="66"/>
      <c r="IDT55" s="66"/>
      <c r="IDU55" s="66"/>
      <c r="IDV55" s="66"/>
      <c r="IDW55" s="66"/>
      <c r="IDX55" s="66"/>
      <c r="IDY55" s="66"/>
      <c r="IDZ55" s="66"/>
      <c r="IEA55" s="66"/>
      <c r="IEB55" s="66"/>
      <c r="IEC55" s="66"/>
      <c r="IED55" s="66"/>
      <c r="IEE55" s="66"/>
      <c r="IEF55" s="66"/>
      <c r="IEG55" s="66"/>
      <c r="IEH55" s="66"/>
      <c r="IEI55" s="66"/>
      <c r="IEJ55" s="66"/>
      <c r="IEK55" s="66"/>
      <c r="IEL55" s="66"/>
      <c r="IEM55" s="66"/>
      <c r="IEN55" s="66"/>
      <c r="IEO55" s="66"/>
      <c r="IEP55" s="66"/>
      <c r="IEQ55" s="66"/>
      <c r="IER55" s="66"/>
      <c r="IES55" s="66"/>
      <c r="IET55" s="66"/>
      <c r="IEU55" s="66"/>
      <c r="IEV55" s="66"/>
      <c r="IEW55" s="66"/>
      <c r="IEX55" s="66"/>
      <c r="IEY55" s="66"/>
      <c r="IEZ55" s="66"/>
      <c r="IFA55" s="66"/>
      <c r="IFB55" s="66"/>
      <c r="IFC55" s="66"/>
      <c r="IFD55" s="66"/>
      <c r="IFE55" s="66"/>
      <c r="IFF55" s="66"/>
      <c r="IFG55" s="66"/>
      <c r="IFH55" s="66"/>
      <c r="IFI55" s="66"/>
      <c r="IFJ55" s="66"/>
      <c r="IFK55" s="66"/>
      <c r="IFL55" s="66"/>
      <c r="IFM55" s="66"/>
      <c r="IFN55" s="66"/>
      <c r="IFO55" s="66"/>
      <c r="IFP55" s="66"/>
      <c r="IFQ55" s="66"/>
      <c r="IFR55" s="66"/>
      <c r="IFS55" s="66"/>
      <c r="IFT55" s="66"/>
      <c r="IFU55" s="66"/>
      <c r="IFV55" s="66"/>
      <c r="IFW55" s="66"/>
      <c r="IFX55" s="66"/>
      <c r="IFY55" s="66"/>
      <c r="IFZ55" s="66"/>
      <c r="IGA55" s="66"/>
      <c r="IGB55" s="66"/>
      <c r="IGC55" s="66"/>
      <c r="IGD55" s="66"/>
      <c r="IGE55" s="66"/>
      <c r="IGF55" s="66"/>
      <c r="IGG55" s="66"/>
      <c r="IGH55" s="66"/>
      <c r="IGI55" s="66"/>
      <c r="IGJ55" s="66"/>
      <c r="IGK55" s="66"/>
      <c r="IGL55" s="66"/>
      <c r="IGM55" s="66"/>
      <c r="IGN55" s="66"/>
      <c r="IGO55" s="66"/>
      <c r="IGP55" s="66"/>
      <c r="IGQ55" s="66"/>
      <c r="IGR55" s="66"/>
      <c r="IGS55" s="66"/>
      <c r="IGT55" s="66"/>
      <c r="IGU55" s="66"/>
      <c r="IGV55" s="66"/>
      <c r="IGW55" s="66"/>
      <c r="IGX55" s="66"/>
      <c r="IGY55" s="66"/>
      <c r="IGZ55" s="66"/>
      <c r="IHA55" s="66"/>
      <c r="IHB55" s="66"/>
      <c r="IHC55" s="66"/>
      <c r="IHD55" s="66"/>
      <c r="IHE55" s="66"/>
      <c r="IHF55" s="66"/>
      <c r="IHG55" s="66"/>
      <c r="IHH55" s="66"/>
      <c r="IHI55" s="66"/>
      <c r="IHJ55" s="66"/>
      <c r="IHK55" s="66"/>
      <c r="IHL55" s="66"/>
      <c r="IHM55" s="66"/>
      <c r="IHN55" s="66"/>
      <c r="IHO55" s="66"/>
      <c r="IHP55" s="66"/>
      <c r="IHQ55" s="66"/>
      <c r="IHR55" s="66"/>
      <c r="IHS55" s="66"/>
      <c r="IHT55" s="66"/>
      <c r="IHU55" s="66"/>
      <c r="IHV55" s="66"/>
      <c r="IHW55" s="66"/>
      <c r="IHX55" s="66"/>
      <c r="IHY55" s="66"/>
      <c r="IHZ55" s="66"/>
      <c r="IIA55" s="66"/>
      <c r="IIB55" s="66"/>
      <c r="IIC55" s="66"/>
      <c r="IID55" s="66"/>
      <c r="IIE55" s="66"/>
      <c r="IIF55" s="66"/>
      <c r="IIG55" s="66"/>
      <c r="IIH55" s="66"/>
      <c r="III55" s="66"/>
      <c r="IIJ55" s="66"/>
      <c r="IIK55" s="66"/>
      <c r="IIL55" s="66"/>
      <c r="IIM55" s="66"/>
      <c r="IIN55" s="66"/>
      <c r="IIO55" s="66"/>
      <c r="IIP55" s="66"/>
      <c r="IIQ55" s="66"/>
      <c r="IIR55" s="66"/>
      <c r="IIS55" s="66"/>
      <c r="IIT55" s="66"/>
      <c r="IIU55" s="66"/>
      <c r="IIV55" s="66"/>
      <c r="IIW55" s="66"/>
      <c r="IIX55" s="66"/>
      <c r="IIY55" s="66"/>
      <c r="IIZ55" s="66"/>
      <c r="IJA55" s="66"/>
      <c r="IJB55" s="66"/>
      <c r="IJC55" s="66"/>
      <c r="IJD55" s="66"/>
      <c r="IJE55" s="66"/>
      <c r="IJF55" s="66"/>
      <c r="IJG55" s="66"/>
      <c r="IJH55" s="66"/>
      <c r="IJI55" s="66"/>
      <c r="IJJ55" s="66"/>
      <c r="IJK55" s="66"/>
      <c r="IJL55" s="66"/>
      <c r="IJM55" s="66"/>
      <c r="IJN55" s="66"/>
      <c r="IJO55" s="66"/>
      <c r="IJP55" s="66"/>
      <c r="IJQ55" s="66"/>
      <c r="IJR55" s="66"/>
      <c r="IJS55" s="66"/>
      <c r="IJT55" s="66"/>
      <c r="IJU55" s="66"/>
      <c r="IJV55" s="66"/>
      <c r="IJW55" s="66"/>
      <c r="IJX55" s="66"/>
      <c r="IJY55" s="66"/>
      <c r="IJZ55" s="66"/>
      <c r="IKA55" s="66"/>
      <c r="IKB55" s="66"/>
      <c r="IKC55" s="66"/>
      <c r="IKD55" s="66"/>
      <c r="IKE55" s="66"/>
      <c r="IKF55" s="66"/>
      <c r="IKG55" s="66"/>
      <c r="IKH55" s="66"/>
      <c r="IKI55" s="66"/>
      <c r="IKJ55" s="66"/>
      <c r="IKK55" s="66"/>
      <c r="IKL55" s="66"/>
      <c r="IKM55" s="66"/>
      <c r="IKN55" s="66"/>
      <c r="IKO55" s="66"/>
      <c r="IKP55" s="66"/>
      <c r="IKQ55" s="66"/>
      <c r="IKR55" s="66"/>
      <c r="IKS55" s="66"/>
      <c r="IKT55" s="66"/>
      <c r="IKU55" s="66"/>
      <c r="IKV55" s="66"/>
      <c r="IKW55" s="66"/>
      <c r="IKX55" s="66"/>
      <c r="IKY55" s="66"/>
      <c r="IKZ55" s="66"/>
      <c r="ILA55" s="66"/>
      <c r="ILB55" s="66"/>
      <c r="ILC55" s="66"/>
      <c r="ILD55" s="66"/>
      <c r="ILE55" s="66"/>
      <c r="ILF55" s="66"/>
      <c r="ILG55" s="66"/>
      <c r="ILH55" s="66"/>
      <c r="ILI55" s="66"/>
      <c r="ILJ55" s="66"/>
      <c r="ILK55" s="66"/>
      <c r="ILL55" s="66"/>
      <c r="ILM55" s="66"/>
      <c r="ILN55" s="66"/>
      <c r="ILO55" s="66"/>
      <c r="ILP55" s="66"/>
      <c r="ILQ55" s="66"/>
      <c r="ILR55" s="66"/>
      <c r="ILS55" s="66"/>
      <c r="ILT55" s="66"/>
      <c r="ILU55" s="66"/>
      <c r="ILV55" s="66"/>
      <c r="ILW55" s="66"/>
      <c r="ILX55" s="66"/>
      <c r="ILY55" s="66"/>
      <c r="ILZ55" s="66"/>
      <c r="IMA55" s="66"/>
      <c r="IMB55" s="66"/>
      <c r="IMC55" s="66"/>
      <c r="IMD55" s="66"/>
      <c r="IME55" s="66"/>
      <c r="IMF55" s="66"/>
      <c r="IMG55" s="66"/>
      <c r="IMH55" s="66"/>
      <c r="IMI55" s="66"/>
      <c r="IMJ55" s="66"/>
      <c r="IMK55" s="66"/>
      <c r="IML55" s="66"/>
      <c r="IMM55" s="66"/>
      <c r="IMN55" s="66"/>
      <c r="IMO55" s="66"/>
      <c r="IMP55" s="66"/>
      <c r="IMQ55" s="66"/>
      <c r="IMR55" s="66"/>
      <c r="IMS55" s="66"/>
      <c r="IMT55" s="66"/>
      <c r="IMU55" s="66"/>
      <c r="IMV55" s="66"/>
      <c r="IMW55" s="66"/>
      <c r="IMX55" s="66"/>
      <c r="IMY55" s="66"/>
      <c r="IMZ55" s="66"/>
      <c r="INA55" s="66"/>
      <c r="INB55" s="66"/>
      <c r="INC55" s="66"/>
      <c r="IND55" s="66"/>
      <c r="INE55" s="66"/>
      <c r="INF55" s="66"/>
      <c r="ING55" s="66"/>
      <c r="INH55" s="66"/>
      <c r="INI55" s="66"/>
      <c r="INJ55" s="66"/>
      <c r="INK55" s="66"/>
      <c r="INL55" s="66"/>
      <c r="INM55" s="66"/>
      <c r="INN55" s="66"/>
      <c r="INO55" s="66"/>
      <c r="INP55" s="66"/>
      <c r="INQ55" s="66"/>
      <c r="INR55" s="66"/>
      <c r="INS55" s="66"/>
      <c r="INT55" s="66"/>
      <c r="INU55" s="66"/>
      <c r="INV55" s="66"/>
      <c r="INW55" s="66"/>
      <c r="INX55" s="66"/>
      <c r="INY55" s="66"/>
      <c r="INZ55" s="66"/>
      <c r="IOA55" s="66"/>
      <c r="IOB55" s="66"/>
      <c r="IOC55" s="66"/>
      <c r="IOD55" s="66"/>
      <c r="IOE55" s="66"/>
      <c r="IOF55" s="66"/>
      <c r="IOG55" s="66"/>
      <c r="IOH55" s="66"/>
      <c r="IOI55" s="66"/>
      <c r="IOJ55" s="66"/>
      <c r="IOK55" s="66"/>
      <c r="IOL55" s="66"/>
      <c r="IOM55" s="66"/>
      <c r="ION55" s="66"/>
      <c r="IOO55" s="66"/>
      <c r="IOP55" s="66"/>
      <c r="IOQ55" s="66"/>
      <c r="IOR55" s="66"/>
      <c r="IOS55" s="66"/>
      <c r="IOT55" s="66"/>
      <c r="IOU55" s="66"/>
      <c r="IOV55" s="66"/>
      <c r="IOW55" s="66"/>
      <c r="IOX55" s="66"/>
      <c r="IOY55" s="66"/>
      <c r="IOZ55" s="66"/>
      <c r="IPA55" s="66"/>
      <c r="IPB55" s="66"/>
      <c r="IPC55" s="66"/>
      <c r="IPD55" s="66"/>
      <c r="IPE55" s="66"/>
      <c r="IPF55" s="66"/>
      <c r="IPG55" s="66"/>
      <c r="IPH55" s="66"/>
      <c r="IPI55" s="66"/>
      <c r="IPJ55" s="66"/>
      <c r="IPK55" s="66"/>
      <c r="IPL55" s="66"/>
      <c r="IPM55" s="66"/>
      <c r="IPN55" s="66"/>
      <c r="IPO55" s="66"/>
      <c r="IPP55" s="66"/>
      <c r="IPQ55" s="66"/>
      <c r="IPR55" s="66"/>
      <c r="IPS55" s="66"/>
      <c r="IPT55" s="66"/>
      <c r="IPU55" s="66"/>
      <c r="IPV55" s="66"/>
      <c r="IPW55" s="66"/>
      <c r="IPX55" s="66"/>
      <c r="IPY55" s="66"/>
      <c r="IPZ55" s="66"/>
      <c r="IQA55" s="66"/>
      <c r="IQB55" s="66"/>
      <c r="IQC55" s="66"/>
      <c r="IQD55" s="66"/>
      <c r="IQE55" s="66"/>
      <c r="IQF55" s="66"/>
      <c r="IQG55" s="66"/>
      <c r="IQH55" s="66"/>
      <c r="IQI55" s="66"/>
      <c r="IQJ55" s="66"/>
      <c r="IQK55" s="66"/>
      <c r="IQL55" s="66"/>
      <c r="IQM55" s="66"/>
      <c r="IQN55" s="66"/>
      <c r="IQO55" s="66"/>
      <c r="IQP55" s="66"/>
      <c r="IQQ55" s="66"/>
      <c r="IQR55" s="66"/>
      <c r="IQS55" s="66"/>
      <c r="IQT55" s="66"/>
      <c r="IQU55" s="66"/>
      <c r="IQV55" s="66"/>
      <c r="IQW55" s="66"/>
      <c r="IQX55" s="66"/>
      <c r="IQY55" s="66"/>
      <c r="IQZ55" s="66"/>
      <c r="IRA55" s="66"/>
      <c r="IRB55" s="66"/>
      <c r="IRC55" s="66"/>
      <c r="IRD55" s="66"/>
      <c r="IRE55" s="66"/>
      <c r="IRF55" s="66"/>
      <c r="IRG55" s="66"/>
      <c r="IRH55" s="66"/>
      <c r="IRI55" s="66"/>
      <c r="IRJ55" s="66"/>
      <c r="IRK55" s="66"/>
      <c r="IRL55" s="66"/>
      <c r="IRM55" s="66"/>
      <c r="IRN55" s="66"/>
      <c r="IRO55" s="66"/>
      <c r="IRP55" s="66"/>
      <c r="IRQ55" s="66"/>
      <c r="IRR55" s="66"/>
      <c r="IRS55" s="66"/>
      <c r="IRT55" s="66"/>
      <c r="IRU55" s="66"/>
      <c r="IRV55" s="66"/>
      <c r="IRW55" s="66"/>
      <c r="IRX55" s="66"/>
      <c r="IRY55" s="66"/>
      <c r="IRZ55" s="66"/>
      <c r="ISA55" s="66"/>
      <c r="ISB55" s="66"/>
      <c r="ISC55" s="66"/>
      <c r="ISD55" s="66"/>
      <c r="ISE55" s="66"/>
      <c r="ISF55" s="66"/>
      <c r="ISG55" s="66"/>
      <c r="ISH55" s="66"/>
      <c r="ISI55" s="66"/>
      <c r="ISJ55" s="66"/>
      <c r="ISK55" s="66"/>
      <c r="ISL55" s="66"/>
      <c r="ISM55" s="66"/>
      <c r="ISN55" s="66"/>
      <c r="ISO55" s="66"/>
      <c r="ISP55" s="66"/>
      <c r="ISQ55" s="66"/>
      <c r="ISR55" s="66"/>
      <c r="ISS55" s="66"/>
      <c r="IST55" s="66"/>
      <c r="ISU55" s="66"/>
      <c r="ISV55" s="66"/>
      <c r="ISW55" s="66"/>
      <c r="ISX55" s="66"/>
      <c r="ISY55" s="66"/>
      <c r="ISZ55" s="66"/>
      <c r="ITA55" s="66"/>
      <c r="ITB55" s="66"/>
      <c r="ITC55" s="66"/>
      <c r="ITD55" s="66"/>
      <c r="ITE55" s="66"/>
      <c r="ITF55" s="66"/>
      <c r="ITG55" s="66"/>
      <c r="ITH55" s="66"/>
      <c r="ITI55" s="66"/>
      <c r="ITJ55" s="66"/>
      <c r="ITK55" s="66"/>
      <c r="ITL55" s="66"/>
      <c r="ITM55" s="66"/>
      <c r="ITN55" s="66"/>
      <c r="ITO55" s="66"/>
      <c r="ITP55" s="66"/>
      <c r="ITQ55" s="66"/>
      <c r="ITR55" s="66"/>
      <c r="ITS55" s="66"/>
      <c r="ITT55" s="66"/>
      <c r="ITU55" s="66"/>
      <c r="ITV55" s="66"/>
      <c r="ITW55" s="66"/>
      <c r="ITX55" s="66"/>
      <c r="ITY55" s="66"/>
      <c r="ITZ55" s="66"/>
      <c r="IUA55" s="66"/>
      <c r="IUB55" s="66"/>
      <c r="IUC55" s="66"/>
      <c r="IUD55" s="66"/>
      <c r="IUE55" s="66"/>
      <c r="IUF55" s="66"/>
      <c r="IUG55" s="66"/>
      <c r="IUH55" s="66"/>
      <c r="IUI55" s="66"/>
      <c r="IUJ55" s="66"/>
      <c r="IUK55" s="66"/>
      <c r="IUL55" s="66"/>
      <c r="IUM55" s="66"/>
      <c r="IUN55" s="66"/>
      <c r="IUO55" s="66"/>
      <c r="IUP55" s="66"/>
      <c r="IUQ55" s="66"/>
      <c r="IUR55" s="66"/>
      <c r="IUS55" s="66"/>
      <c r="IUT55" s="66"/>
      <c r="IUU55" s="66"/>
      <c r="IUV55" s="66"/>
      <c r="IUW55" s="66"/>
      <c r="IUX55" s="66"/>
      <c r="IUY55" s="66"/>
      <c r="IUZ55" s="66"/>
      <c r="IVA55" s="66"/>
      <c r="IVB55" s="66"/>
      <c r="IVC55" s="66"/>
      <c r="IVD55" s="66"/>
      <c r="IVE55" s="66"/>
      <c r="IVF55" s="66"/>
      <c r="IVG55" s="66"/>
      <c r="IVH55" s="66"/>
      <c r="IVI55" s="66"/>
      <c r="IVJ55" s="66"/>
      <c r="IVK55" s="66"/>
      <c r="IVL55" s="66"/>
      <c r="IVM55" s="66"/>
      <c r="IVN55" s="66"/>
      <c r="IVO55" s="66"/>
      <c r="IVP55" s="66"/>
      <c r="IVQ55" s="66"/>
      <c r="IVR55" s="66"/>
      <c r="IVS55" s="66"/>
      <c r="IVT55" s="66"/>
      <c r="IVU55" s="66"/>
      <c r="IVV55" s="66"/>
      <c r="IVW55" s="66"/>
      <c r="IVX55" s="66"/>
      <c r="IVY55" s="66"/>
      <c r="IVZ55" s="66"/>
      <c r="IWA55" s="66"/>
      <c r="IWB55" s="66"/>
      <c r="IWC55" s="66"/>
      <c r="IWD55" s="66"/>
      <c r="IWE55" s="66"/>
      <c r="IWF55" s="66"/>
      <c r="IWG55" s="66"/>
      <c r="IWH55" s="66"/>
      <c r="IWI55" s="66"/>
      <c r="IWJ55" s="66"/>
      <c r="IWK55" s="66"/>
      <c r="IWL55" s="66"/>
      <c r="IWM55" s="66"/>
      <c r="IWN55" s="66"/>
      <c r="IWO55" s="66"/>
      <c r="IWP55" s="66"/>
      <c r="IWQ55" s="66"/>
      <c r="IWR55" s="66"/>
      <c r="IWS55" s="66"/>
      <c r="IWT55" s="66"/>
      <c r="IWU55" s="66"/>
      <c r="IWV55" s="66"/>
      <c r="IWW55" s="66"/>
      <c r="IWX55" s="66"/>
      <c r="IWY55" s="66"/>
      <c r="IWZ55" s="66"/>
      <c r="IXA55" s="66"/>
      <c r="IXB55" s="66"/>
      <c r="IXC55" s="66"/>
      <c r="IXD55" s="66"/>
      <c r="IXE55" s="66"/>
      <c r="IXF55" s="66"/>
      <c r="IXG55" s="66"/>
      <c r="IXH55" s="66"/>
      <c r="IXI55" s="66"/>
      <c r="IXJ55" s="66"/>
      <c r="IXK55" s="66"/>
      <c r="IXL55" s="66"/>
      <c r="IXM55" s="66"/>
      <c r="IXN55" s="66"/>
      <c r="IXO55" s="66"/>
      <c r="IXP55" s="66"/>
      <c r="IXQ55" s="66"/>
      <c r="IXR55" s="66"/>
      <c r="IXS55" s="66"/>
      <c r="IXT55" s="66"/>
      <c r="IXU55" s="66"/>
      <c r="IXV55" s="66"/>
      <c r="IXW55" s="66"/>
      <c r="IXX55" s="66"/>
      <c r="IXY55" s="66"/>
      <c r="IXZ55" s="66"/>
      <c r="IYA55" s="66"/>
      <c r="IYB55" s="66"/>
      <c r="IYC55" s="66"/>
      <c r="IYD55" s="66"/>
      <c r="IYE55" s="66"/>
      <c r="IYF55" s="66"/>
      <c r="IYG55" s="66"/>
      <c r="IYH55" s="66"/>
      <c r="IYI55" s="66"/>
      <c r="IYJ55" s="66"/>
      <c r="IYK55" s="66"/>
      <c r="IYL55" s="66"/>
      <c r="IYM55" s="66"/>
      <c r="IYN55" s="66"/>
      <c r="IYO55" s="66"/>
      <c r="IYP55" s="66"/>
      <c r="IYQ55" s="66"/>
      <c r="IYR55" s="66"/>
      <c r="IYS55" s="66"/>
      <c r="IYT55" s="66"/>
      <c r="IYU55" s="66"/>
      <c r="IYV55" s="66"/>
      <c r="IYW55" s="66"/>
      <c r="IYX55" s="66"/>
      <c r="IYY55" s="66"/>
      <c r="IYZ55" s="66"/>
      <c r="IZA55" s="66"/>
      <c r="IZB55" s="66"/>
      <c r="IZC55" s="66"/>
      <c r="IZD55" s="66"/>
      <c r="IZE55" s="66"/>
      <c r="IZF55" s="66"/>
      <c r="IZG55" s="66"/>
      <c r="IZH55" s="66"/>
      <c r="IZI55" s="66"/>
      <c r="IZJ55" s="66"/>
      <c r="IZK55" s="66"/>
      <c r="IZL55" s="66"/>
      <c r="IZM55" s="66"/>
      <c r="IZN55" s="66"/>
      <c r="IZO55" s="66"/>
      <c r="IZP55" s="66"/>
      <c r="IZQ55" s="66"/>
      <c r="IZR55" s="66"/>
      <c r="IZS55" s="66"/>
      <c r="IZT55" s="66"/>
      <c r="IZU55" s="66"/>
      <c r="IZV55" s="66"/>
      <c r="IZW55" s="66"/>
      <c r="IZX55" s="66"/>
      <c r="IZY55" s="66"/>
      <c r="IZZ55" s="66"/>
      <c r="JAA55" s="66"/>
      <c r="JAB55" s="66"/>
      <c r="JAC55" s="66"/>
      <c r="JAD55" s="66"/>
      <c r="JAE55" s="66"/>
      <c r="JAF55" s="66"/>
      <c r="JAG55" s="66"/>
      <c r="JAH55" s="66"/>
      <c r="JAI55" s="66"/>
      <c r="JAJ55" s="66"/>
      <c r="JAK55" s="66"/>
      <c r="JAL55" s="66"/>
      <c r="JAM55" s="66"/>
      <c r="JAN55" s="66"/>
      <c r="JAO55" s="66"/>
      <c r="JAP55" s="66"/>
      <c r="JAQ55" s="66"/>
      <c r="JAR55" s="66"/>
      <c r="JAS55" s="66"/>
      <c r="JAT55" s="66"/>
      <c r="JAU55" s="66"/>
      <c r="JAV55" s="66"/>
      <c r="JAW55" s="66"/>
      <c r="JAX55" s="66"/>
      <c r="JAY55" s="66"/>
      <c r="JAZ55" s="66"/>
      <c r="JBA55" s="66"/>
      <c r="JBB55" s="66"/>
      <c r="JBC55" s="66"/>
      <c r="JBD55" s="66"/>
      <c r="JBE55" s="66"/>
      <c r="JBF55" s="66"/>
      <c r="JBG55" s="66"/>
      <c r="JBH55" s="66"/>
      <c r="JBI55" s="66"/>
      <c r="JBJ55" s="66"/>
      <c r="JBK55" s="66"/>
      <c r="JBL55" s="66"/>
      <c r="JBM55" s="66"/>
      <c r="JBN55" s="66"/>
      <c r="JBO55" s="66"/>
      <c r="JBP55" s="66"/>
      <c r="JBQ55" s="66"/>
      <c r="JBR55" s="66"/>
      <c r="JBS55" s="66"/>
      <c r="JBT55" s="66"/>
      <c r="JBU55" s="66"/>
      <c r="JBV55" s="66"/>
      <c r="JBW55" s="66"/>
      <c r="JBX55" s="66"/>
      <c r="JBY55" s="66"/>
      <c r="JBZ55" s="66"/>
      <c r="JCA55" s="66"/>
      <c r="JCB55" s="66"/>
      <c r="JCC55" s="66"/>
      <c r="JCD55" s="66"/>
      <c r="JCE55" s="66"/>
      <c r="JCF55" s="66"/>
      <c r="JCG55" s="66"/>
      <c r="JCH55" s="66"/>
      <c r="JCI55" s="66"/>
      <c r="JCJ55" s="66"/>
      <c r="JCK55" s="66"/>
      <c r="JCL55" s="66"/>
      <c r="JCM55" s="66"/>
      <c r="JCN55" s="66"/>
      <c r="JCO55" s="66"/>
      <c r="JCP55" s="66"/>
      <c r="JCQ55" s="66"/>
      <c r="JCR55" s="66"/>
      <c r="JCS55" s="66"/>
      <c r="JCT55" s="66"/>
      <c r="JCU55" s="66"/>
      <c r="JCV55" s="66"/>
      <c r="JCW55" s="66"/>
      <c r="JCX55" s="66"/>
      <c r="JCY55" s="66"/>
      <c r="JCZ55" s="66"/>
      <c r="JDA55" s="66"/>
      <c r="JDB55" s="66"/>
      <c r="JDC55" s="66"/>
      <c r="JDD55" s="66"/>
      <c r="JDE55" s="66"/>
      <c r="JDF55" s="66"/>
      <c r="JDG55" s="66"/>
      <c r="JDH55" s="66"/>
      <c r="JDI55" s="66"/>
      <c r="JDJ55" s="66"/>
      <c r="JDK55" s="66"/>
      <c r="JDL55" s="66"/>
      <c r="JDM55" s="66"/>
      <c r="JDN55" s="66"/>
      <c r="JDO55" s="66"/>
      <c r="JDP55" s="66"/>
      <c r="JDQ55" s="66"/>
      <c r="JDR55" s="66"/>
      <c r="JDS55" s="66"/>
      <c r="JDT55" s="66"/>
      <c r="JDU55" s="66"/>
      <c r="JDV55" s="66"/>
      <c r="JDW55" s="66"/>
      <c r="JDX55" s="66"/>
      <c r="JDY55" s="66"/>
      <c r="JDZ55" s="66"/>
      <c r="JEA55" s="66"/>
      <c r="JEB55" s="66"/>
      <c r="JEC55" s="66"/>
      <c r="JED55" s="66"/>
      <c r="JEE55" s="66"/>
      <c r="JEF55" s="66"/>
      <c r="JEG55" s="66"/>
      <c r="JEH55" s="66"/>
      <c r="JEI55" s="66"/>
      <c r="JEJ55" s="66"/>
      <c r="JEK55" s="66"/>
      <c r="JEL55" s="66"/>
      <c r="JEM55" s="66"/>
      <c r="JEN55" s="66"/>
      <c r="JEO55" s="66"/>
      <c r="JEP55" s="66"/>
      <c r="JEQ55" s="66"/>
      <c r="JER55" s="66"/>
      <c r="JES55" s="66"/>
      <c r="JET55" s="66"/>
      <c r="JEU55" s="66"/>
      <c r="JEV55" s="66"/>
      <c r="JEW55" s="66"/>
      <c r="JEX55" s="66"/>
      <c r="JEY55" s="66"/>
      <c r="JEZ55" s="66"/>
      <c r="JFA55" s="66"/>
      <c r="JFB55" s="66"/>
      <c r="JFC55" s="66"/>
      <c r="JFD55" s="66"/>
      <c r="JFE55" s="66"/>
      <c r="JFF55" s="66"/>
      <c r="JFG55" s="66"/>
      <c r="JFH55" s="66"/>
      <c r="JFI55" s="66"/>
      <c r="JFJ55" s="66"/>
      <c r="JFK55" s="66"/>
      <c r="JFL55" s="66"/>
      <c r="JFM55" s="66"/>
      <c r="JFN55" s="66"/>
      <c r="JFO55" s="66"/>
      <c r="JFP55" s="66"/>
      <c r="JFQ55" s="66"/>
      <c r="JFR55" s="66"/>
      <c r="JFS55" s="66"/>
      <c r="JFT55" s="66"/>
      <c r="JFU55" s="66"/>
      <c r="JFV55" s="66"/>
      <c r="JFW55" s="66"/>
      <c r="JFX55" s="66"/>
      <c r="JFY55" s="66"/>
      <c r="JFZ55" s="66"/>
      <c r="JGA55" s="66"/>
      <c r="JGB55" s="66"/>
      <c r="JGC55" s="66"/>
      <c r="JGD55" s="66"/>
      <c r="JGE55" s="66"/>
      <c r="JGF55" s="66"/>
      <c r="JGG55" s="66"/>
      <c r="JGH55" s="66"/>
      <c r="JGI55" s="66"/>
      <c r="JGJ55" s="66"/>
      <c r="JGK55" s="66"/>
      <c r="JGL55" s="66"/>
      <c r="JGM55" s="66"/>
      <c r="JGN55" s="66"/>
      <c r="JGO55" s="66"/>
      <c r="JGP55" s="66"/>
      <c r="JGQ55" s="66"/>
      <c r="JGR55" s="66"/>
      <c r="JGS55" s="66"/>
      <c r="JGT55" s="66"/>
      <c r="JGU55" s="66"/>
      <c r="JGV55" s="66"/>
      <c r="JGW55" s="66"/>
      <c r="JGX55" s="66"/>
      <c r="JGY55" s="66"/>
      <c r="JGZ55" s="66"/>
      <c r="JHA55" s="66"/>
      <c r="JHB55" s="66"/>
      <c r="JHC55" s="66"/>
      <c r="JHD55" s="66"/>
      <c r="JHE55" s="66"/>
      <c r="JHF55" s="66"/>
      <c r="JHG55" s="66"/>
      <c r="JHH55" s="66"/>
      <c r="JHI55" s="66"/>
      <c r="JHJ55" s="66"/>
      <c r="JHK55" s="66"/>
      <c r="JHL55" s="66"/>
      <c r="JHM55" s="66"/>
      <c r="JHN55" s="66"/>
      <c r="JHO55" s="66"/>
      <c r="JHP55" s="66"/>
      <c r="JHQ55" s="66"/>
      <c r="JHR55" s="66"/>
      <c r="JHS55" s="66"/>
      <c r="JHT55" s="66"/>
      <c r="JHU55" s="66"/>
      <c r="JHV55" s="66"/>
      <c r="JHW55" s="66"/>
      <c r="JHX55" s="66"/>
      <c r="JHY55" s="66"/>
      <c r="JHZ55" s="66"/>
      <c r="JIA55" s="66"/>
      <c r="JIB55" s="66"/>
      <c r="JIC55" s="66"/>
      <c r="JID55" s="66"/>
      <c r="JIE55" s="66"/>
      <c r="JIF55" s="66"/>
      <c r="JIG55" s="66"/>
      <c r="JIH55" s="66"/>
      <c r="JII55" s="66"/>
      <c r="JIJ55" s="66"/>
      <c r="JIK55" s="66"/>
      <c r="JIL55" s="66"/>
      <c r="JIM55" s="66"/>
      <c r="JIN55" s="66"/>
      <c r="JIO55" s="66"/>
      <c r="JIP55" s="66"/>
      <c r="JIQ55" s="66"/>
      <c r="JIR55" s="66"/>
      <c r="JIS55" s="66"/>
      <c r="JIT55" s="66"/>
      <c r="JIU55" s="66"/>
      <c r="JIV55" s="66"/>
      <c r="JIW55" s="66"/>
      <c r="JIX55" s="66"/>
      <c r="JIY55" s="66"/>
      <c r="JIZ55" s="66"/>
      <c r="JJA55" s="66"/>
      <c r="JJB55" s="66"/>
      <c r="JJC55" s="66"/>
      <c r="JJD55" s="66"/>
      <c r="JJE55" s="66"/>
      <c r="JJF55" s="66"/>
      <c r="JJG55" s="66"/>
      <c r="JJH55" s="66"/>
      <c r="JJI55" s="66"/>
      <c r="JJJ55" s="66"/>
      <c r="JJK55" s="66"/>
      <c r="JJL55" s="66"/>
      <c r="JJM55" s="66"/>
      <c r="JJN55" s="66"/>
      <c r="JJO55" s="66"/>
      <c r="JJP55" s="66"/>
      <c r="JJQ55" s="66"/>
      <c r="JJR55" s="66"/>
      <c r="JJS55" s="66"/>
      <c r="JJT55" s="66"/>
      <c r="JJU55" s="66"/>
      <c r="JJV55" s="66"/>
      <c r="JJW55" s="66"/>
      <c r="JJX55" s="66"/>
      <c r="JJY55" s="66"/>
      <c r="JJZ55" s="66"/>
      <c r="JKA55" s="66"/>
      <c r="JKB55" s="66"/>
      <c r="JKC55" s="66"/>
      <c r="JKD55" s="66"/>
      <c r="JKE55" s="66"/>
      <c r="JKF55" s="66"/>
      <c r="JKG55" s="66"/>
      <c r="JKH55" s="66"/>
      <c r="JKI55" s="66"/>
      <c r="JKJ55" s="66"/>
      <c r="JKK55" s="66"/>
      <c r="JKL55" s="66"/>
      <c r="JKM55" s="66"/>
      <c r="JKN55" s="66"/>
      <c r="JKO55" s="66"/>
      <c r="JKP55" s="66"/>
      <c r="JKQ55" s="66"/>
      <c r="JKR55" s="66"/>
      <c r="JKS55" s="66"/>
      <c r="JKT55" s="66"/>
      <c r="JKU55" s="66"/>
      <c r="JKV55" s="66"/>
      <c r="JKW55" s="66"/>
      <c r="JKX55" s="66"/>
      <c r="JKY55" s="66"/>
      <c r="JKZ55" s="66"/>
      <c r="JLA55" s="66"/>
      <c r="JLB55" s="66"/>
      <c r="JLC55" s="66"/>
      <c r="JLD55" s="66"/>
      <c r="JLE55" s="66"/>
      <c r="JLF55" s="66"/>
      <c r="JLG55" s="66"/>
      <c r="JLH55" s="66"/>
      <c r="JLI55" s="66"/>
      <c r="JLJ55" s="66"/>
      <c r="JLK55" s="66"/>
      <c r="JLL55" s="66"/>
      <c r="JLM55" s="66"/>
      <c r="JLN55" s="66"/>
      <c r="JLO55" s="66"/>
      <c r="JLP55" s="66"/>
      <c r="JLQ55" s="66"/>
      <c r="JLR55" s="66"/>
      <c r="JLS55" s="66"/>
      <c r="JLT55" s="66"/>
      <c r="JLU55" s="66"/>
      <c r="JLV55" s="66"/>
      <c r="JLW55" s="66"/>
      <c r="JLX55" s="66"/>
      <c r="JLY55" s="66"/>
      <c r="JLZ55" s="66"/>
      <c r="JMA55" s="66"/>
      <c r="JMB55" s="66"/>
      <c r="JMC55" s="66"/>
      <c r="JMD55" s="66"/>
      <c r="JME55" s="66"/>
      <c r="JMF55" s="66"/>
      <c r="JMG55" s="66"/>
      <c r="JMH55" s="66"/>
      <c r="JMI55" s="66"/>
      <c r="JMJ55" s="66"/>
      <c r="JMK55" s="66"/>
      <c r="JML55" s="66"/>
      <c r="JMM55" s="66"/>
      <c r="JMN55" s="66"/>
      <c r="JMO55" s="66"/>
      <c r="JMP55" s="66"/>
      <c r="JMQ55" s="66"/>
      <c r="JMR55" s="66"/>
      <c r="JMS55" s="66"/>
      <c r="JMT55" s="66"/>
      <c r="JMU55" s="66"/>
      <c r="JMV55" s="66"/>
      <c r="JMW55" s="66"/>
      <c r="JMX55" s="66"/>
      <c r="JMY55" s="66"/>
      <c r="JMZ55" s="66"/>
      <c r="JNA55" s="66"/>
      <c r="JNB55" s="66"/>
      <c r="JNC55" s="66"/>
      <c r="JND55" s="66"/>
      <c r="JNE55" s="66"/>
      <c r="JNF55" s="66"/>
      <c r="JNG55" s="66"/>
      <c r="JNH55" s="66"/>
      <c r="JNI55" s="66"/>
      <c r="JNJ55" s="66"/>
      <c r="JNK55" s="66"/>
      <c r="JNL55" s="66"/>
      <c r="JNM55" s="66"/>
      <c r="JNN55" s="66"/>
      <c r="JNO55" s="66"/>
      <c r="JNP55" s="66"/>
      <c r="JNQ55" s="66"/>
      <c r="JNR55" s="66"/>
      <c r="JNS55" s="66"/>
      <c r="JNT55" s="66"/>
      <c r="JNU55" s="66"/>
      <c r="JNV55" s="66"/>
      <c r="JNW55" s="66"/>
      <c r="JNX55" s="66"/>
      <c r="JNY55" s="66"/>
      <c r="JNZ55" s="66"/>
      <c r="JOA55" s="66"/>
      <c r="JOB55" s="66"/>
      <c r="JOC55" s="66"/>
      <c r="JOD55" s="66"/>
      <c r="JOE55" s="66"/>
      <c r="JOF55" s="66"/>
      <c r="JOG55" s="66"/>
      <c r="JOH55" s="66"/>
      <c r="JOI55" s="66"/>
      <c r="JOJ55" s="66"/>
      <c r="JOK55" s="66"/>
      <c r="JOL55" s="66"/>
      <c r="JOM55" s="66"/>
      <c r="JON55" s="66"/>
      <c r="JOO55" s="66"/>
      <c r="JOP55" s="66"/>
      <c r="JOQ55" s="66"/>
      <c r="JOR55" s="66"/>
      <c r="JOS55" s="66"/>
      <c r="JOT55" s="66"/>
      <c r="JOU55" s="66"/>
      <c r="JOV55" s="66"/>
      <c r="JOW55" s="66"/>
      <c r="JOX55" s="66"/>
      <c r="JOY55" s="66"/>
      <c r="JOZ55" s="66"/>
      <c r="JPA55" s="66"/>
      <c r="JPB55" s="66"/>
      <c r="JPC55" s="66"/>
      <c r="JPD55" s="66"/>
      <c r="JPE55" s="66"/>
      <c r="JPF55" s="66"/>
      <c r="JPG55" s="66"/>
      <c r="JPH55" s="66"/>
      <c r="JPI55" s="66"/>
      <c r="JPJ55" s="66"/>
      <c r="JPK55" s="66"/>
      <c r="JPL55" s="66"/>
      <c r="JPM55" s="66"/>
      <c r="JPN55" s="66"/>
      <c r="JPO55" s="66"/>
      <c r="JPP55" s="66"/>
      <c r="JPQ55" s="66"/>
      <c r="JPR55" s="66"/>
      <c r="JPS55" s="66"/>
      <c r="JPT55" s="66"/>
      <c r="JPU55" s="66"/>
      <c r="JPV55" s="66"/>
      <c r="JPW55" s="66"/>
      <c r="JPX55" s="66"/>
      <c r="JPY55" s="66"/>
      <c r="JPZ55" s="66"/>
      <c r="JQA55" s="66"/>
      <c r="JQB55" s="66"/>
      <c r="JQC55" s="66"/>
      <c r="JQD55" s="66"/>
      <c r="JQE55" s="66"/>
      <c r="JQF55" s="66"/>
      <c r="JQG55" s="66"/>
      <c r="JQH55" s="66"/>
      <c r="JQI55" s="66"/>
      <c r="JQJ55" s="66"/>
      <c r="JQK55" s="66"/>
      <c r="JQL55" s="66"/>
      <c r="JQM55" s="66"/>
      <c r="JQN55" s="66"/>
      <c r="JQO55" s="66"/>
      <c r="JQP55" s="66"/>
      <c r="JQQ55" s="66"/>
      <c r="JQR55" s="66"/>
      <c r="JQS55" s="66"/>
      <c r="JQT55" s="66"/>
      <c r="JQU55" s="66"/>
      <c r="JQV55" s="66"/>
      <c r="JQW55" s="66"/>
      <c r="JQX55" s="66"/>
      <c r="JQY55" s="66"/>
      <c r="JQZ55" s="66"/>
      <c r="JRA55" s="66"/>
      <c r="JRB55" s="66"/>
      <c r="JRC55" s="66"/>
      <c r="JRD55" s="66"/>
      <c r="JRE55" s="66"/>
      <c r="JRF55" s="66"/>
      <c r="JRG55" s="66"/>
      <c r="JRH55" s="66"/>
      <c r="JRI55" s="66"/>
      <c r="JRJ55" s="66"/>
      <c r="JRK55" s="66"/>
      <c r="JRL55" s="66"/>
      <c r="JRM55" s="66"/>
      <c r="JRN55" s="66"/>
      <c r="JRO55" s="66"/>
      <c r="JRP55" s="66"/>
      <c r="JRQ55" s="66"/>
      <c r="JRR55" s="66"/>
      <c r="JRS55" s="66"/>
      <c r="JRT55" s="66"/>
      <c r="JRU55" s="66"/>
      <c r="JRV55" s="66"/>
      <c r="JRW55" s="66"/>
      <c r="JRX55" s="66"/>
      <c r="JRY55" s="66"/>
      <c r="JRZ55" s="66"/>
      <c r="JSA55" s="66"/>
      <c r="JSB55" s="66"/>
      <c r="JSC55" s="66"/>
      <c r="JSD55" s="66"/>
      <c r="JSE55" s="66"/>
      <c r="JSF55" s="66"/>
      <c r="JSG55" s="66"/>
      <c r="JSH55" s="66"/>
      <c r="JSI55" s="66"/>
      <c r="JSJ55" s="66"/>
      <c r="JSK55" s="66"/>
      <c r="JSL55" s="66"/>
      <c r="JSM55" s="66"/>
      <c r="JSN55" s="66"/>
      <c r="JSO55" s="66"/>
      <c r="JSP55" s="66"/>
      <c r="JSQ55" s="66"/>
      <c r="JSR55" s="66"/>
      <c r="JSS55" s="66"/>
      <c r="JST55" s="66"/>
      <c r="JSU55" s="66"/>
      <c r="JSV55" s="66"/>
      <c r="JSW55" s="66"/>
      <c r="JSX55" s="66"/>
      <c r="JSY55" s="66"/>
      <c r="JSZ55" s="66"/>
      <c r="JTA55" s="66"/>
      <c r="JTB55" s="66"/>
      <c r="JTC55" s="66"/>
      <c r="JTD55" s="66"/>
      <c r="JTE55" s="66"/>
      <c r="JTF55" s="66"/>
      <c r="JTG55" s="66"/>
      <c r="JTH55" s="66"/>
      <c r="JTI55" s="66"/>
      <c r="JTJ55" s="66"/>
      <c r="JTK55" s="66"/>
      <c r="JTL55" s="66"/>
      <c r="JTM55" s="66"/>
      <c r="JTN55" s="66"/>
      <c r="JTO55" s="66"/>
      <c r="JTP55" s="66"/>
      <c r="JTQ55" s="66"/>
      <c r="JTR55" s="66"/>
      <c r="JTS55" s="66"/>
      <c r="JTT55" s="66"/>
      <c r="JTU55" s="66"/>
      <c r="JTV55" s="66"/>
      <c r="JTW55" s="66"/>
      <c r="JTX55" s="66"/>
      <c r="JTY55" s="66"/>
      <c r="JTZ55" s="66"/>
      <c r="JUA55" s="66"/>
      <c r="JUB55" s="66"/>
      <c r="JUC55" s="66"/>
      <c r="JUD55" s="66"/>
      <c r="JUE55" s="66"/>
      <c r="JUF55" s="66"/>
      <c r="JUG55" s="66"/>
      <c r="JUH55" s="66"/>
      <c r="JUI55" s="66"/>
      <c r="JUJ55" s="66"/>
      <c r="JUK55" s="66"/>
      <c r="JUL55" s="66"/>
      <c r="JUM55" s="66"/>
      <c r="JUN55" s="66"/>
      <c r="JUO55" s="66"/>
      <c r="JUP55" s="66"/>
      <c r="JUQ55" s="66"/>
      <c r="JUR55" s="66"/>
      <c r="JUS55" s="66"/>
      <c r="JUT55" s="66"/>
      <c r="JUU55" s="66"/>
      <c r="JUV55" s="66"/>
      <c r="JUW55" s="66"/>
      <c r="JUX55" s="66"/>
      <c r="JUY55" s="66"/>
      <c r="JUZ55" s="66"/>
      <c r="JVA55" s="66"/>
      <c r="JVB55" s="66"/>
      <c r="JVC55" s="66"/>
      <c r="JVD55" s="66"/>
      <c r="JVE55" s="66"/>
      <c r="JVF55" s="66"/>
      <c r="JVG55" s="66"/>
      <c r="JVH55" s="66"/>
      <c r="JVI55" s="66"/>
      <c r="JVJ55" s="66"/>
      <c r="JVK55" s="66"/>
      <c r="JVL55" s="66"/>
      <c r="JVM55" s="66"/>
      <c r="JVN55" s="66"/>
      <c r="JVO55" s="66"/>
      <c r="JVP55" s="66"/>
      <c r="JVQ55" s="66"/>
      <c r="JVR55" s="66"/>
      <c r="JVS55" s="66"/>
      <c r="JVT55" s="66"/>
      <c r="JVU55" s="66"/>
      <c r="JVV55" s="66"/>
      <c r="JVW55" s="66"/>
      <c r="JVX55" s="66"/>
      <c r="JVY55" s="66"/>
      <c r="JVZ55" s="66"/>
      <c r="JWA55" s="66"/>
      <c r="JWB55" s="66"/>
      <c r="JWC55" s="66"/>
      <c r="JWD55" s="66"/>
      <c r="JWE55" s="66"/>
      <c r="JWF55" s="66"/>
      <c r="JWG55" s="66"/>
      <c r="JWH55" s="66"/>
      <c r="JWI55" s="66"/>
      <c r="JWJ55" s="66"/>
      <c r="JWK55" s="66"/>
      <c r="JWL55" s="66"/>
      <c r="JWM55" s="66"/>
      <c r="JWN55" s="66"/>
      <c r="JWO55" s="66"/>
      <c r="JWP55" s="66"/>
      <c r="JWQ55" s="66"/>
      <c r="JWR55" s="66"/>
      <c r="JWS55" s="66"/>
      <c r="JWT55" s="66"/>
      <c r="JWU55" s="66"/>
      <c r="JWV55" s="66"/>
      <c r="JWW55" s="66"/>
      <c r="JWX55" s="66"/>
      <c r="JWY55" s="66"/>
      <c r="JWZ55" s="66"/>
      <c r="JXA55" s="66"/>
      <c r="JXB55" s="66"/>
      <c r="JXC55" s="66"/>
      <c r="JXD55" s="66"/>
      <c r="JXE55" s="66"/>
      <c r="JXF55" s="66"/>
      <c r="JXG55" s="66"/>
      <c r="JXH55" s="66"/>
      <c r="JXI55" s="66"/>
      <c r="JXJ55" s="66"/>
      <c r="JXK55" s="66"/>
      <c r="JXL55" s="66"/>
      <c r="JXM55" s="66"/>
      <c r="JXN55" s="66"/>
      <c r="JXO55" s="66"/>
      <c r="JXP55" s="66"/>
      <c r="JXQ55" s="66"/>
      <c r="JXR55" s="66"/>
      <c r="JXS55" s="66"/>
      <c r="JXT55" s="66"/>
      <c r="JXU55" s="66"/>
      <c r="JXV55" s="66"/>
      <c r="JXW55" s="66"/>
      <c r="JXX55" s="66"/>
      <c r="JXY55" s="66"/>
      <c r="JXZ55" s="66"/>
      <c r="JYA55" s="66"/>
      <c r="JYB55" s="66"/>
      <c r="JYC55" s="66"/>
      <c r="JYD55" s="66"/>
      <c r="JYE55" s="66"/>
      <c r="JYF55" s="66"/>
      <c r="JYG55" s="66"/>
      <c r="JYH55" s="66"/>
      <c r="JYI55" s="66"/>
      <c r="JYJ55" s="66"/>
      <c r="JYK55" s="66"/>
      <c r="JYL55" s="66"/>
      <c r="JYM55" s="66"/>
      <c r="JYN55" s="66"/>
      <c r="JYO55" s="66"/>
      <c r="JYP55" s="66"/>
      <c r="JYQ55" s="66"/>
      <c r="JYR55" s="66"/>
      <c r="JYS55" s="66"/>
      <c r="JYT55" s="66"/>
      <c r="JYU55" s="66"/>
      <c r="JYV55" s="66"/>
      <c r="JYW55" s="66"/>
      <c r="JYX55" s="66"/>
      <c r="JYY55" s="66"/>
      <c r="JYZ55" s="66"/>
      <c r="JZA55" s="66"/>
      <c r="JZB55" s="66"/>
      <c r="JZC55" s="66"/>
      <c r="JZD55" s="66"/>
      <c r="JZE55" s="66"/>
      <c r="JZF55" s="66"/>
      <c r="JZG55" s="66"/>
      <c r="JZH55" s="66"/>
      <c r="JZI55" s="66"/>
      <c r="JZJ55" s="66"/>
      <c r="JZK55" s="66"/>
      <c r="JZL55" s="66"/>
      <c r="JZM55" s="66"/>
      <c r="JZN55" s="66"/>
      <c r="JZO55" s="66"/>
      <c r="JZP55" s="66"/>
      <c r="JZQ55" s="66"/>
      <c r="JZR55" s="66"/>
      <c r="JZS55" s="66"/>
      <c r="JZT55" s="66"/>
      <c r="JZU55" s="66"/>
      <c r="JZV55" s="66"/>
      <c r="JZW55" s="66"/>
      <c r="JZX55" s="66"/>
      <c r="JZY55" s="66"/>
      <c r="JZZ55" s="66"/>
      <c r="KAA55" s="66"/>
      <c r="KAB55" s="66"/>
      <c r="KAC55" s="66"/>
      <c r="KAD55" s="66"/>
      <c r="KAE55" s="66"/>
      <c r="KAF55" s="66"/>
      <c r="KAG55" s="66"/>
      <c r="KAH55" s="66"/>
      <c r="KAI55" s="66"/>
      <c r="KAJ55" s="66"/>
      <c r="KAK55" s="66"/>
      <c r="KAL55" s="66"/>
      <c r="KAM55" s="66"/>
      <c r="KAN55" s="66"/>
      <c r="KAO55" s="66"/>
      <c r="KAP55" s="66"/>
      <c r="KAQ55" s="66"/>
      <c r="KAR55" s="66"/>
      <c r="KAS55" s="66"/>
      <c r="KAT55" s="66"/>
      <c r="KAU55" s="66"/>
      <c r="KAV55" s="66"/>
      <c r="KAW55" s="66"/>
      <c r="KAX55" s="66"/>
      <c r="KAY55" s="66"/>
      <c r="KAZ55" s="66"/>
      <c r="KBA55" s="66"/>
      <c r="KBB55" s="66"/>
      <c r="KBC55" s="66"/>
      <c r="KBD55" s="66"/>
      <c r="KBE55" s="66"/>
      <c r="KBF55" s="66"/>
      <c r="KBG55" s="66"/>
      <c r="KBH55" s="66"/>
      <c r="KBI55" s="66"/>
      <c r="KBJ55" s="66"/>
      <c r="KBK55" s="66"/>
      <c r="KBL55" s="66"/>
      <c r="KBM55" s="66"/>
      <c r="KBN55" s="66"/>
      <c r="KBO55" s="66"/>
      <c r="KBP55" s="66"/>
      <c r="KBQ55" s="66"/>
      <c r="KBR55" s="66"/>
      <c r="KBS55" s="66"/>
      <c r="KBT55" s="66"/>
      <c r="KBU55" s="66"/>
      <c r="KBV55" s="66"/>
      <c r="KBW55" s="66"/>
      <c r="KBX55" s="66"/>
      <c r="KBY55" s="66"/>
      <c r="KBZ55" s="66"/>
      <c r="KCA55" s="66"/>
      <c r="KCB55" s="66"/>
      <c r="KCC55" s="66"/>
      <c r="KCD55" s="66"/>
      <c r="KCE55" s="66"/>
      <c r="KCF55" s="66"/>
      <c r="KCG55" s="66"/>
      <c r="KCH55" s="66"/>
      <c r="KCI55" s="66"/>
      <c r="KCJ55" s="66"/>
      <c r="KCK55" s="66"/>
      <c r="KCL55" s="66"/>
      <c r="KCM55" s="66"/>
      <c r="KCN55" s="66"/>
      <c r="KCO55" s="66"/>
      <c r="KCP55" s="66"/>
      <c r="KCQ55" s="66"/>
      <c r="KCR55" s="66"/>
      <c r="KCS55" s="66"/>
      <c r="KCT55" s="66"/>
      <c r="KCU55" s="66"/>
      <c r="KCV55" s="66"/>
      <c r="KCW55" s="66"/>
      <c r="KCX55" s="66"/>
      <c r="KCY55" s="66"/>
      <c r="KCZ55" s="66"/>
      <c r="KDA55" s="66"/>
      <c r="KDB55" s="66"/>
      <c r="KDC55" s="66"/>
      <c r="KDD55" s="66"/>
      <c r="KDE55" s="66"/>
      <c r="KDF55" s="66"/>
      <c r="KDG55" s="66"/>
      <c r="KDH55" s="66"/>
      <c r="KDI55" s="66"/>
      <c r="KDJ55" s="66"/>
      <c r="KDK55" s="66"/>
      <c r="KDL55" s="66"/>
      <c r="KDM55" s="66"/>
      <c r="KDN55" s="66"/>
      <c r="KDO55" s="66"/>
      <c r="KDP55" s="66"/>
      <c r="KDQ55" s="66"/>
      <c r="KDR55" s="66"/>
      <c r="KDS55" s="66"/>
      <c r="KDT55" s="66"/>
      <c r="KDU55" s="66"/>
      <c r="KDV55" s="66"/>
      <c r="KDW55" s="66"/>
      <c r="KDX55" s="66"/>
      <c r="KDY55" s="66"/>
      <c r="KDZ55" s="66"/>
      <c r="KEA55" s="66"/>
      <c r="KEB55" s="66"/>
      <c r="KEC55" s="66"/>
      <c r="KED55" s="66"/>
      <c r="KEE55" s="66"/>
      <c r="KEF55" s="66"/>
      <c r="KEG55" s="66"/>
      <c r="KEH55" s="66"/>
      <c r="KEI55" s="66"/>
      <c r="KEJ55" s="66"/>
      <c r="KEK55" s="66"/>
      <c r="KEL55" s="66"/>
      <c r="KEM55" s="66"/>
      <c r="KEN55" s="66"/>
      <c r="KEO55" s="66"/>
      <c r="KEP55" s="66"/>
      <c r="KEQ55" s="66"/>
      <c r="KER55" s="66"/>
      <c r="KES55" s="66"/>
      <c r="KET55" s="66"/>
      <c r="KEU55" s="66"/>
      <c r="KEV55" s="66"/>
      <c r="KEW55" s="66"/>
      <c r="KEX55" s="66"/>
      <c r="KEY55" s="66"/>
      <c r="KEZ55" s="66"/>
      <c r="KFA55" s="66"/>
      <c r="KFB55" s="66"/>
      <c r="KFC55" s="66"/>
      <c r="KFD55" s="66"/>
      <c r="KFE55" s="66"/>
      <c r="KFF55" s="66"/>
      <c r="KFG55" s="66"/>
      <c r="KFH55" s="66"/>
      <c r="KFI55" s="66"/>
      <c r="KFJ55" s="66"/>
      <c r="KFK55" s="66"/>
      <c r="KFL55" s="66"/>
      <c r="KFM55" s="66"/>
      <c r="KFN55" s="66"/>
      <c r="KFO55" s="66"/>
      <c r="KFP55" s="66"/>
      <c r="KFQ55" s="66"/>
      <c r="KFR55" s="66"/>
      <c r="KFS55" s="66"/>
      <c r="KFT55" s="66"/>
      <c r="KFU55" s="66"/>
      <c r="KFV55" s="66"/>
      <c r="KFW55" s="66"/>
      <c r="KFX55" s="66"/>
      <c r="KFY55" s="66"/>
      <c r="KFZ55" s="66"/>
      <c r="KGA55" s="66"/>
      <c r="KGB55" s="66"/>
      <c r="KGC55" s="66"/>
      <c r="KGD55" s="66"/>
      <c r="KGE55" s="66"/>
      <c r="KGF55" s="66"/>
      <c r="KGG55" s="66"/>
      <c r="KGH55" s="66"/>
      <c r="KGI55" s="66"/>
      <c r="KGJ55" s="66"/>
      <c r="KGK55" s="66"/>
      <c r="KGL55" s="66"/>
      <c r="KGM55" s="66"/>
      <c r="KGN55" s="66"/>
      <c r="KGO55" s="66"/>
      <c r="KGP55" s="66"/>
      <c r="KGQ55" s="66"/>
      <c r="KGR55" s="66"/>
      <c r="KGS55" s="66"/>
      <c r="KGT55" s="66"/>
      <c r="KGU55" s="66"/>
      <c r="KGV55" s="66"/>
      <c r="KGW55" s="66"/>
      <c r="KGX55" s="66"/>
      <c r="KGY55" s="66"/>
      <c r="KGZ55" s="66"/>
      <c r="KHA55" s="66"/>
      <c r="KHB55" s="66"/>
      <c r="KHC55" s="66"/>
      <c r="KHD55" s="66"/>
      <c r="KHE55" s="66"/>
      <c r="KHF55" s="66"/>
      <c r="KHG55" s="66"/>
      <c r="KHH55" s="66"/>
      <c r="KHI55" s="66"/>
      <c r="KHJ55" s="66"/>
      <c r="KHK55" s="66"/>
      <c r="KHL55" s="66"/>
      <c r="KHM55" s="66"/>
      <c r="KHN55" s="66"/>
      <c r="KHO55" s="66"/>
      <c r="KHP55" s="66"/>
      <c r="KHQ55" s="66"/>
      <c r="KHR55" s="66"/>
      <c r="KHS55" s="66"/>
      <c r="KHT55" s="66"/>
      <c r="KHU55" s="66"/>
      <c r="KHV55" s="66"/>
      <c r="KHW55" s="66"/>
      <c r="KHX55" s="66"/>
      <c r="KHY55" s="66"/>
      <c r="KHZ55" s="66"/>
      <c r="KIA55" s="66"/>
      <c r="KIB55" s="66"/>
      <c r="KIC55" s="66"/>
      <c r="KID55" s="66"/>
      <c r="KIE55" s="66"/>
      <c r="KIF55" s="66"/>
      <c r="KIG55" s="66"/>
      <c r="KIH55" s="66"/>
      <c r="KII55" s="66"/>
      <c r="KIJ55" s="66"/>
      <c r="KIK55" s="66"/>
      <c r="KIL55" s="66"/>
      <c r="KIM55" s="66"/>
      <c r="KIN55" s="66"/>
      <c r="KIO55" s="66"/>
      <c r="KIP55" s="66"/>
      <c r="KIQ55" s="66"/>
      <c r="KIR55" s="66"/>
      <c r="KIS55" s="66"/>
      <c r="KIT55" s="66"/>
      <c r="KIU55" s="66"/>
      <c r="KIV55" s="66"/>
      <c r="KIW55" s="66"/>
      <c r="KIX55" s="66"/>
      <c r="KIY55" s="66"/>
      <c r="KIZ55" s="66"/>
      <c r="KJA55" s="66"/>
      <c r="KJB55" s="66"/>
      <c r="KJC55" s="66"/>
      <c r="KJD55" s="66"/>
      <c r="KJE55" s="66"/>
      <c r="KJF55" s="66"/>
      <c r="KJG55" s="66"/>
      <c r="KJH55" s="66"/>
      <c r="KJI55" s="66"/>
      <c r="KJJ55" s="66"/>
      <c r="KJK55" s="66"/>
      <c r="KJL55" s="66"/>
      <c r="KJM55" s="66"/>
      <c r="KJN55" s="66"/>
      <c r="KJO55" s="66"/>
      <c r="KJP55" s="66"/>
      <c r="KJQ55" s="66"/>
      <c r="KJR55" s="66"/>
      <c r="KJS55" s="66"/>
      <c r="KJT55" s="66"/>
      <c r="KJU55" s="66"/>
      <c r="KJV55" s="66"/>
      <c r="KJW55" s="66"/>
      <c r="KJX55" s="66"/>
      <c r="KJY55" s="66"/>
      <c r="KJZ55" s="66"/>
      <c r="KKA55" s="66"/>
      <c r="KKB55" s="66"/>
      <c r="KKC55" s="66"/>
      <c r="KKD55" s="66"/>
      <c r="KKE55" s="66"/>
      <c r="KKF55" s="66"/>
      <c r="KKG55" s="66"/>
      <c r="KKH55" s="66"/>
      <c r="KKI55" s="66"/>
      <c r="KKJ55" s="66"/>
      <c r="KKK55" s="66"/>
      <c r="KKL55" s="66"/>
      <c r="KKM55" s="66"/>
      <c r="KKN55" s="66"/>
      <c r="KKO55" s="66"/>
      <c r="KKP55" s="66"/>
      <c r="KKQ55" s="66"/>
      <c r="KKR55" s="66"/>
      <c r="KKS55" s="66"/>
      <c r="KKT55" s="66"/>
      <c r="KKU55" s="66"/>
      <c r="KKV55" s="66"/>
      <c r="KKW55" s="66"/>
      <c r="KKX55" s="66"/>
      <c r="KKY55" s="66"/>
      <c r="KKZ55" s="66"/>
      <c r="KLA55" s="66"/>
      <c r="KLB55" s="66"/>
      <c r="KLC55" s="66"/>
      <c r="KLD55" s="66"/>
      <c r="KLE55" s="66"/>
      <c r="KLF55" s="66"/>
      <c r="KLG55" s="66"/>
      <c r="KLH55" s="66"/>
      <c r="KLI55" s="66"/>
      <c r="KLJ55" s="66"/>
      <c r="KLK55" s="66"/>
      <c r="KLL55" s="66"/>
      <c r="KLM55" s="66"/>
      <c r="KLN55" s="66"/>
      <c r="KLO55" s="66"/>
      <c r="KLP55" s="66"/>
      <c r="KLQ55" s="66"/>
      <c r="KLR55" s="66"/>
      <c r="KLS55" s="66"/>
      <c r="KLT55" s="66"/>
      <c r="KLU55" s="66"/>
      <c r="KLV55" s="66"/>
      <c r="KLW55" s="66"/>
      <c r="KLX55" s="66"/>
      <c r="KLY55" s="66"/>
      <c r="KLZ55" s="66"/>
      <c r="KMA55" s="66"/>
      <c r="KMB55" s="66"/>
      <c r="KMC55" s="66"/>
      <c r="KMD55" s="66"/>
      <c r="KME55" s="66"/>
      <c r="KMF55" s="66"/>
      <c r="KMG55" s="66"/>
      <c r="KMH55" s="66"/>
      <c r="KMI55" s="66"/>
      <c r="KMJ55" s="66"/>
      <c r="KMK55" s="66"/>
      <c r="KML55" s="66"/>
      <c r="KMM55" s="66"/>
      <c r="KMN55" s="66"/>
      <c r="KMO55" s="66"/>
      <c r="KMP55" s="66"/>
      <c r="KMQ55" s="66"/>
      <c r="KMR55" s="66"/>
      <c r="KMS55" s="66"/>
      <c r="KMT55" s="66"/>
      <c r="KMU55" s="66"/>
      <c r="KMV55" s="66"/>
      <c r="KMW55" s="66"/>
      <c r="KMX55" s="66"/>
      <c r="KMY55" s="66"/>
      <c r="KMZ55" s="66"/>
      <c r="KNA55" s="66"/>
      <c r="KNB55" s="66"/>
      <c r="KNC55" s="66"/>
      <c r="KND55" s="66"/>
      <c r="KNE55" s="66"/>
      <c r="KNF55" s="66"/>
      <c r="KNG55" s="66"/>
      <c r="KNH55" s="66"/>
      <c r="KNI55" s="66"/>
      <c r="KNJ55" s="66"/>
      <c r="KNK55" s="66"/>
      <c r="KNL55" s="66"/>
      <c r="KNM55" s="66"/>
      <c r="KNN55" s="66"/>
      <c r="KNO55" s="66"/>
      <c r="KNP55" s="66"/>
      <c r="KNQ55" s="66"/>
      <c r="KNR55" s="66"/>
      <c r="KNS55" s="66"/>
      <c r="KNT55" s="66"/>
      <c r="KNU55" s="66"/>
      <c r="KNV55" s="66"/>
      <c r="KNW55" s="66"/>
      <c r="KNX55" s="66"/>
      <c r="KNY55" s="66"/>
      <c r="KNZ55" s="66"/>
      <c r="KOA55" s="66"/>
      <c r="KOB55" s="66"/>
      <c r="KOC55" s="66"/>
      <c r="KOD55" s="66"/>
      <c r="KOE55" s="66"/>
      <c r="KOF55" s="66"/>
      <c r="KOG55" s="66"/>
      <c r="KOH55" s="66"/>
      <c r="KOI55" s="66"/>
      <c r="KOJ55" s="66"/>
      <c r="KOK55" s="66"/>
      <c r="KOL55" s="66"/>
      <c r="KOM55" s="66"/>
      <c r="KON55" s="66"/>
      <c r="KOO55" s="66"/>
      <c r="KOP55" s="66"/>
      <c r="KOQ55" s="66"/>
      <c r="KOR55" s="66"/>
      <c r="KOS55" s="66"/>
      <c r="KOT55" s="66"/>
      <c r="KOU55" s="66"/>
      <c r="KOV55" s="66"/>
      <c r="KOW55" s="66"/>
      <c r="KOX55" s="66"/>
      <c r="KOY55" s="66"/>
      <c r="KOZ55" s="66"/>
      <c r="KPA55" s="66"/>
      <c r="KPB55" s="66"/>
      <c r="KPC55" s="66"/>
      <c r="KPD55" s="66"/>
      <c r="KPE55" s="66"/>
      <c r="KPF55" s="66"/>
      <c r="KPG55" s="66"/>
      <c r="KPH55" s="66"/>
      <c r="KPI55" s="66"/>
      <c r="KPJ55" s="66"/>
      <c r="KPK55" s="66"/>
      <c r="KPL55" s="66"/>
      <c r="KPM55" s="66"/>
      <c r="KPN55" s="66"/>
      <c r="KPO55" s="66"/>
      <c r="KPP55" s="66"/>
      <c r="KPQ55" s="66"/>
      <c r="KPR55" s="66"/>
      <c r="KPS55" s="66"/>
      <c r="KPT55" s="66"/>
      <c r="KPU55" s="66"/>
      <c r="KPV55" s="66"/>
      <c r="KPW55" s="66"/>
      <c r="KPX55" s="66"/>
      <c r="KPY55" s="66"/>
      <c r="KPZ55" s="66"/>
      <c r="KQA55" s="66"/>
      <c r="KQB55" s="66"/>
      <c r="KQC55" s="66"/>
      <c r="KQD55" s="66"/>
      <c r="KQE55" s="66"/>
      <c r="KQF55" s="66"/>
      <c r="KQG55" s="66"/>
      <c r="KQH55" s="66"/>
      <c r="KQI55" s="66"/>
      <c r="KQJ55" s="66"/>
      <c r="KQK55" s="66"/>
      <c r="KQL55" s="66"/>
      <c r="KQM55" s="66"/>
      <c r="KQN55" s="66"/>
      <c r="KQO55" s="66"/>
      <c r="KQP55" s="66"/>
      <c r="KQQ55" s="66"/>
      <c r="KQR55" s="66"/>
      <c r="KQS55" s="66"/>
      <c r="KQT55" s="66"/>
      <c r="KQU55" s="66"/>
      <c r="KQV55" s="66"/>
      <c r="KQW55" s="66"/>
      <c r="KQX55" s="66"/>
      <c r="KQY55" s="66"/>
      <c r="KQZ55" s="66"/>
      <c r="KRA55" s="66"/>
      <c r="KRB55" s="66"/>
      <c r="KRC55" s="66"/>
      <c r="KRD55" s="66"/>
      <c r="KRE55" s="66"/>
      <c r="KRF55" s="66"/>
      <c r="KRG55" s="66"/>
      <c r="KRH55" s="66"/>
      <c r="KRI55" s="66"/>
      <c r="KRJ55" s="66"/>
      <c r="KRK55" s="66"/>
      <c r="KRL55" s="66"/>
      <c r="KRM55" s="66"/>
      <c r="KRN55" s="66"/>
      <c r="KRO55" s="66"/>
      <c r="KRP55" s="66"/>
      <c r="KRQ55" s="66"/>
      <c r="KRR55" s="66"/>
      <c r="KRS55" s="66"/>
      <c r="KRT55" s="66"/>
      <c r="KRU55" s="66"/>
      <c r="KRV55" s="66"/>
      <c r="KRW55" s="66"/>
      <c r="KRX55" s="66"/>
      <c r="KRY55" s="66"/>
      <c r="KRZ55" s="66"/>
      <c r="KSA55" s="66"/>
      <c r="KSB55" s="66"/>
      <c r="KSC55" s="66"/>
      <c r="KSD55" s="66"/>
      <c r="KSE55" s="66"/>
      <c r="KSF55" s="66"/>
      <c r="KSG55" s="66"/>
      <c r="KSH55" s="66"/>
      <c r="KSI55" s="66"/>
      <c r="KSJ55" s="66"/>
      <c r="KSK55" s="66"/>
      <c r="KSL55" s="66"/>
      <c r="KSM55" s="66"/>
      <c r="KSN55" s="66"/>
      <c r="KSO55" s="66"/>
      <c r="KSP55" s="66"/>
      <c r="KSQ55" s="66"/>
      <c r="KSR55" s="66"/>
      <c r="KSS55" s="66"/>
      <c r="KST55" s="66"/>
      <c r="KSU55" s="66"/>
      <c r="KSV55" s="66"/>
      <c r="KSW55" s="66"/>
      <c r="KSX55" s="66"/>
      <c r="KSY55" s="66"/>
      <c r="KSZ55" s="66"/>
      <c r="KTA55" s="66"/>
      <c r="KTB55" s="66"/>
      <c r="KTC55" s="66"/>
      <c r="KTD55" s="66"/>
      <c r="KTE55" s="66"/>
      <c r="KTF55" s="66"/>
      <c r="KTG55" s="66"/>
      <c r="KTH55" s="66"/>
      <c r="KTI55" s="66"/>
      <c r="KTJ55" s="66"/>
      <c r="KTK55" s="66"/>
      <c r="KTL55" s="66"/>
      <c r="KTM55" s="66"/>
      <c r="KTN55" s="66"/>
      <c r="KTO55" s="66"/>
      <c r="KTP55" s="66"/>
      <c r="KTQ55" s="66"/>
      <c r="KTR55" s="66"/>
      <c r="KTS55" s="66"/>
      <c r="KTT55" s="66"/>
      <c r="KTU55" s="66"/>
      <c r="KTV55" s="66"/>
      <c r="KTW55" s="66"/>
      <c r="KTX55" s="66"/>
      <c r="KTY55" s="66"/>
      <c r="KTZ55" s="66"/>
      <c r="KUA55" s="66"/>
      <c r="KUB55" s="66"/>
      <c r="KUC55" s="66"/>
      <c r="KUD55" s="66"/>
      <c r="KUE55" s="66"/>
      <c r="KUF55" s="66"/>
      <c r="KUG55" s="66"/>
      <c r="KUH55" s="66"/>
      <c r="KUI55" s="66"/>
      <c r="KUJ55" s="66"/>
      <c r="KUK55" s="66"/>
      <c r="KUL55" s="66"/>
      <c r="KUM55" s="66"/>
      <c r="KUN55" s="66"/>
      <c r="KUO55" s="66"/>
      <c r="KUP55" s="66"/>
      <c r="KUQ55" s="66"/>
      <c r="KUR55" s="66"/>
      <c r="KUS55" s="66"/>
      <c r="KUT55" s="66"/>
      <c r="KUU55" s="66"/>
      <c r="KUV55" s="66"/>
      <c r="KUW55" s="66"/>
      <c r="KUX55" s="66"/>
      <c r="KUY55" s="66"/>
      <c r="KUZ55" s="66"/>
      <c r="KVA55" s="66"/>
      <c r="KVB55" s="66"/>
      <c r="KVC55" s="66"/>
      <c r="KVD55" s="66"/>
      <c r="KVE55" s="66"/>
      <c r="KVF55" s="66"/>
      <c r="KVG55" s="66"/>
      <c r="KVH55" s="66"/>
      <c r="KVI55" s="66"/>
      <c r="KVJ55" s="66"/>
      <c r="KVK55" s="66"/>
      <c r="KVL55" s="66"/>
      <c r="KVM55" s="66"/>
      <c r="KVN55" s="66"/>
      <c r="KVO55" s="66"/>
      <c r="KVP55" s="66"/>
      <c r="KVQ55" s="66"/>
      <c r="KVR55" s="66"/>
      <c r="KVS55" s="66"/>
      <c r="KVT55" s="66"/>
      <c r="KVU55" s="66"/>
      <c r="KVV55" s="66"/>
      <c r="KVW55" s="66"/>
      <c r="KVX55" s="66"/>
      <c r="KVY55" s="66"/>
      <c r="KVZ55" s="66"/>
      <c r="KWA55" s="66"/>
      <c r="KWB55" s="66"/>
      <c r="KWC55" s="66"/>
      <c r="KWD55" s="66"/>
      <c r="KWE55" s="66"/>
      <c r="KWF55" s="66"/>
      <c r="KWG55" s="66"/>
      <c r="KWH55" s="66"/>
      <c r="KWI55" s="66"/>
      <c r="KWJ55" s="66"/>
      <c r="KWK55" s="66"/>
      <c r="KWL55" s="66"/>
      <c r="KWM55" s="66"/>
      <c r="KWN55" s="66"/>
      <c r="KWO55" s="66"/>
      <c r="KWP55" s="66"/>
      <c r="KWQ55" s="66"/>
      <c r="KWR55" s="66"/>
      <c r="KWS55" s="66"/>
      <c r="KWT55" s="66"/>
      <c r="KWU55" s="66"/>
      <c r="KWV55" s="66"/>
      <c r="KWW55" s="66"/>
      <c r="KWX55" s="66"/>
      <c r="KWY55" s="66"/>
      <c r="KWZ55" s="66"/>
      <c r="KXA55" s="66"/>
      <c r="KXB55" s="66"/>
      <c r="KXC55" s="66"/>
      <c r="KXD55" s="66"/>
      <c r="KXE55" s="66"/>
      <c r="KXF55" s="66"/>
      <c r="KXG55" s="66"/>
      <c r="KXH55" s="66"/>
      <c r="KXI55" s="66"/>
      <c r="KXJ55" s="66"/>
      <c r="KXK55" s="66"/>
      <c r="KXL55" s="66"/>
      <c r="KXM55" s="66"/>
      <c r="KXN55" s="66"/>
      <c r="KXO55" s="66"/>
      <c r="KXP55" s="66"/>
      <c r="KXQ55" s="66"/>
      <c r="KXR55" s="66"/>
      <c r="KXS55" s="66"/>
      <c r="KXT55" s="66"/>
      <c r="KXU55" s="66"/>
      <c r="KXV55" s="66"/>
      <c r="KXW55" s="66"/>
      <c r="KXX55" s="66"/>
      <c r="KXY55" s="66"/>
      <c r="KXZ55" s="66"/>
      <c r="KYA55" s="66"/>
      <c r="KYB55" s="66"/>
      <c r="KYC55" s="66"/>
      <c r="KYD55" s="66"/>
      <c r="KYE55" s="66"/>
      <c r="KYF55" s="66"/>
      <c r="KYG55" s="66"/>
      <c r="KYH55" s="66"/>
      <c r="KYI55" s="66"/>
      <c r="KYJ55" s="66"/>
      <c r="KYK55" s="66"/>
      <c r="KYL55" s="66"/>
      <c r="KYM55" s="66"/>
      <c r="KYN55" s="66"/>
      <c r="KYO55" s="66"/>
      <c r="KYP55" s="66"/>
      <c r="KYQ55" s="66"/>
      <c r="KYR55" s="66"/>
      <c r="KYS55" s="66"/>
      <c r="KYT55" s="66"/>
      <c r="KYU55" s="66"/>
      <c r="KYV55" s="66"/>
      <c r="KYW55" s="66"/>
      <c r="KYX55" s="66"/>
      <c r="KYY55" s="66"/>
      <c r="KYZ55" s="66"/>
      <c r="KZA55" s="66"/>
      <c r="KZB55" s="66"/>
      <c r="KZC55" s="66"/>
      <c r="KZD55" s="66"/>
      <c r="KZE55" s="66"/>
      <c r="KZF55" s="66"/>
      <c r="KZG55" s="66"/>
      <c r="KZH55" s="66"/>
      <c r="KZI55" s="66"/>
      <c r="KZJ55" s="66"/>
      <c r="KZK55" s="66"/>
      <c r="KZL55" s="66"/>
      <c r="KZM55" s="66"/>
      <c r="KZN55" s="66"/>
      <c r="KZO55" s="66"/>
      <c r="KZP55" s="66"/>
      <c r="KZQ55" s="66"/>
      <c r="KZR55" s="66"/>
      <c r="KZS55" s="66"/>
      <c r="KZT55" s="66"/>
      <c r="KZU55" s="66"/>
      <c r="KZV55" s="66"/>
      <c r="KZW55" s="66"/>
      <c r="KZX55" s="66"/>
      <c r="KZY55" s="66"/>
      <c r="KZZ55" s="66"/>
      <c r="LAA55" s="66"/>
      <c r="LAB55" s="66"/>
      <c r="LAC55" s="66"/>
      <c r="LAD55" s="66"/>
      <c r="LAE55" s="66"/>
      <c r="LAF55" s="66"/>
      <c r="LAG55" s="66"/>
      <c r="LAH55" s="66"/>
      <c r="LAI55" s="66"/>
      <c r="LAJ55" s="66"/>
      <c r="LAK55" s="66"/>
      <c r="LAL55" s="66"/>
      <c r="LAM55" s="66"/>
      <c r="LAN55" s="66"/>
      <c r="LAO55" s="66"/>
      <c r="LAP55" s="66"/>
      <c r="LAQ55" s="66"/>
      <c r="LAR55" s="66"/>
      <c r="LAS55" s="66"/>
      <c r="LAT55" s="66"/>
      <c r="LAU55" s="66"/>
      <c r="LAV55" s="66"/>
      <c r="LAW55" s="66"/>
      <c r="LAX55" s="66"/>
      <c r="LAY55" s="66"/>
      <c r="LAZ55" s="66"/>
      <c r="LBA55" s="66"/>
      <c r="LBB55" s="66"/>
      <c r="LBC55" s="66"/>
      <c r="LBD55" s="66"/>
      <c r="LBE55" s="66"/>
      <c r="LBF55" s="66"/>
      <c r="LBG55" s="66"/>
      <c r="LBH55" s="66"/>
      <c r="LBI55" s="66"/>
      <c r="LBJ55" s="66"/>
      <c r="LBK55" s="66"/>
      <c r="LBL55" s="66"/>
      <c r="LBM55" s="66"/>
      <c r="LBN55" s="66"/>
      <c r="LBO55" s="66"/>
      <c r="LBP55" s="66"/>
      <c r="LBQ55" s="66"/>
      <c r="LBR55" s="66"/>
      <c r="LBS55" s="66"/>
      <c r="LBT55" s="66"/>
      <c r="LBU55" s="66"/>
      <c r="LBV55" s="66"/>
      <c r="LBW55" s="66"/>
      <c r="LBX55" s="66"/>
      <c r="LBY55" s="66"/>
      <c r="LBZ55" s="66"/>
      <c r="LCA55" s="66"/>
      <c r="LCB55" s="66"/>
      <c r="LCC55" s="66"/>
      <c r="LCD55" s="66"/>
      <c r="LCE55" s="66"/>
      <c r="LCF55" s="66"/>
      <c r="LCG55" s="66"/>
      <c r="LCH55" s="66"/>
      <c r="LCI55" s="66"/>
      <c r="LCJ55" s="66"/>
      <c r="LCK55" s="66"/>
      <c r="LCL55" s="66"/>
      <c r="LCM55" s="66"/>
      <c r="LCN55" s="66"/>
      <c r="LCO55" s="66"/>
      <c r="LCP55" s="66"/>
      <c r="LCQ55" s="66"/>
      <c r="LCR55" s="66"/>
      <c r="LCS55" s="66"/>
      <c r="LCT55" s="66"/>
      <c r="LCU55" s="66"/>
      <c r="LCV55" s="66"/>
      <c r="LCW55" s="66"/>
      <c r="LCX55" s="66"/>
      <c r="LCY55" s="66"/>
      <c r="LCZ55" s="66"/>
      <c r="LDA55" s="66"/>
      <c r="LDB55" s="66"/>
      <c r="LDC55" s="66"/>
      <c r="LDD55" s="66"/>
      <c r="LDE55" s="66"/>
      <c r="LDF55" s="66"/>
      <c r="LDG55" s="66"/>
      <c r="LDH55" s="66"/>
      <c r="LDI55" s="66"/>
      <c r="LDJ55" s="66"/>
      <c r="LDK55" s="66"/>
      <c r="LDL55" s="66"/>
      <c r="LDM55" s="66"/>
      <c r="LDN55" s="66"/>
      <c r="LDO55" s="66"/>
      <c r="LDP55" s="66"/>
      <c r="LDQ55" s="66"/>
      <c r="LDR55" s="66"/>
      <c r="LDS55" s="66"/>
      <c r="LDT55" s="66"/>
      <c r="LDU55" s="66"/>
      <c r="LDV55" s="66"/>
      <c r="LDW55" s="66"/>
      <c r="LDX55" s="66"/>
      <c r="LDY55" s="66"/>
      <c r="LDZ55" s="66"/>
      <c r="LEA55" s="66"/>
      <c r="LEB55" s="66"/>
      <c r="LEC55" s="66"/>
      <c r="LED55" s="66"/>
      <c r="LEE55" s="66"/>
      <c r="LEF55" s="66"/>
      <c r="LEG55" s="66"/>
      <c r="LEH55" s="66"/>
      <c r="LEI55" s="66"/>
      <c r="LEJ55" s="66"/>
      <c r="LEK55" s="66"/>
      <c r="LEL55" s="66"/>
      <c r="LEM55" s="66"/>
      <c r="LEN55" s="66"/>
      <c r="LEO55" s="66"/>
      <c r="LEP55" s="66"/>
      <c r="LEQ55" s="66"/>
      <c r="LER55" s="66"/>
      <c r="LES55" s="66"/>
      <c r="LET55" s="66"/>
      <c r="LEU55" s="66"/>
      <c r="LEV55" s="66"/>
      <c r="LEW55" s="66"/>
      <c r="LEX55" s="66"/>
      <c r="LEY55" s="66"/>
      <c r="LEZ55" s="66"/>
      <c r="LFA55" s="66"/>
      <c r="LFB55" s="66"/>
      <c r="LFC55" s="66"/>
      <c r="LFD55" s="66"/>
      <c r="LFE55" s="66"/>
      <c r="LFF55" s="66"/>
      <c r="LFG55" s="66"/>
      <c r="LFH55" s="66"/>
      <c r="LFI55" s="66"/>
      <c r="LFJ55" s="66"/>
      <c r="LFK55" s="66"/>
      <c r="LFL55" s="66"/>
      <c r="LFM55" s="66"/>
      <c r="LFN55" s="66"/>
      <c r="LFO55" s="66"/>
      <c r="LFP55" s="66"/>
      <c r="LFQ55" s="66"/>
      <c r="LFR55" s="66"/>
      <c r="LFS55" s="66"/>
      <c r="LFT55" s="66"/>
      <c r="LFU55" s="66"/>
      <c r="LFV55" s="66"/>
      <c r="LFW55" s="66"/>
      <c r="LFX55" s="66"/>
      <c r="LFY55" s="66"/>
      <c r="LFZ55" s="66"/>
      <c r="LGA55" s="66"/>
      <c r="LGB55" s="66"/>
      <c r="LGC55" s="66"/>
      <c r="LGD55" s="66"/>
      <c r="LGE55" s="66"/>
      <c r="LGF55" s="66"/>
      <c r="LGG55" s="66"/>
      <c r="LGH55" s="66"/>
      <c r="LGI55" s="66"/>
      <c r="LGJ55" s="66"/>
      <c r="LGK55" s="66"/>
      <c r="LGL55" s="66"/>
      <c r="LGM55" s="66"/>
      <c r="LGN55" s="66"/>
      <c r="LGO55" s="66"/>
      <c r="LGP55" s="66"/>
      <c r="LGQ55" s="66"/>
      <c r="LGR55" s="66"/>
      <c r="LGS55" s="66"/>
      <c r="LGT55" s="66"/>
      <c r="LGU55" s="66"/>
      <c r="LGV55" s="66"/>
      <c r="LGW55" s="66"/>
      <c r="LGX55" s="66"/>
      <c r="LGY55" s="66"/>
      <c r="LGZ55" s="66"/>
      <c r="LHA55" s="66"/>
      <c r="LHB55" s="66"/>
      <c r="LHC55" s="66"/>
      <c r="LHD55" s="66"/>
      <c r="LHE55" s="66"/>
      <c r="LHF55" s="66"/>
      <c r="LHG55" s="66"/>
      <c r="LHH55" s="66"/>
      <c r="LHI55" s="66"/>
      <c r="LHJ55" s="66"/>
      <c r="LHK55" s="66"/>
      <c r="LHL55" s="66"/>
      <c r="LHM55" s="66"/>
      <c r="LHN55" s="66"/>
      <c r="LHO55" s="66"/>
      <c r="LHP55" s="66"/>
      <c r="LHQ55" s="66"/>
      <c r="LHR55" s="66"/>
      <c r="LHS55" s="66"/>
      <c r="LHT55" s="66"/>
      <c r="LHU55" s="66"/>
      <c r="LHV55" s="66"/>
      <c r="LHW55" s="66"/>
      <c r="LHX55" s="66"/>
      <c r="LHY55" s="66"/>
      <c r="LHZ55" s="66"/>
      <c r="LIA55" s="66"/>
      <c r="LIB55" s="66"/>
      <c r="LIC55" s="66"/>
      <c r="LID55" s="66"/>
      <c r="LIE55" s="66"/>
      <c r="LIF55" s="66"/>
      <c r="LIG55" s="66"/>
      <c r="LIH55" s="66"/>
      <c r="LII55" s="66"/>
      <c r="LIJ55" s="66"/>
      <c r="LIK55" s="66"/>
      <c r="LIL55" s="66"/>
      <c r="LIM55" s="66"/>
      <c r="LIN55" s="66"/>
      <c r="LIO55" s="66"/>
      <c r="LIP55" s="66"/>
      <c r="LIQ55" s="66"/>
      <c r="LIR55" s="66"/>
      <c r="LIS55" s="66"/>
      <c r="LIT55" s="66"/>
      <c r="LIU55" s="66"/>
      <c r="LIV55" s="66"/>
      <c r="LIW55" s="66"/>
      <c r="LIX55" s="66"/>
      <c r="LIY55" s="66"/>
      <c r="LIZ55" s="66"/>
      <c r="LJA55" s="66"/>
      <c r="LJB55" s="66"/>
      <c r="LJC55" s="66"/>
      <c r="LJD55" s="66"/>
      <c r="LJE55" s="66"/>
      <c r="LJF55" s="66"/>
      <c r="LJG55" s="66"/>
      <c r="LJH55" s="66"/>
      <c r="LJI55" s="66"/>
      <c r="LJJ55" s="66"/>
      <c r="LJK55" s="66"/>
      <c r="LJL55" s="66"/>
      <c r="LJM55" s="66"/>
      <c r="LJN55" s="66"/>
      <c r="LJO55" s="66"/>
      <c r="LJP55" s="66"/>
      <c r="LJQ55" s="66"/>
      <c r="LJR55" s="66"/>
      <c r="LJS55" s="66"/>
      <c r="LJT55" s="66"/>
      <c r="LJU55" s="66"/>
      <c r="LJV55" s="66"/>
      <c r="LJW55" s="66"/>
      <c r="LJX55" s="66"/>
      <c r="LJY55" s="66"/>
      <c r="LJZ55" s="66"/>
      <c r="LKA55" s="66"/>
      <c r="LKB55" s="66"/>
      <c r="LKC55" s="66"/>
      <c r="LKD55" s="66"/>
      <c r="LKE55" s="66"/>
      <c r="LKF55" s="66"/>
      <c r="LKG55" s="66"/>
      <c r="LKH55" s="66"/>
      <c r="LKI55" s="66"/>
      <c r="LKJ55" s="66"/>
      <c r="LKK55" s="66"/>
      <c r="LKL55" s="66"/>
      <c r="LKM55" s="66"/>
      <c r="LKN55" s="66"/>
      <c r="LKO55" s="66"/>
      <c r="LKP55" s="66"/>
      <c r="LKQ55" s="66"/>
      <c r="LKR55" s="66"/>
      <c r="LKS55" s="66"/>
      <c r="LKT55" s="66"/>
      <c r="LKU55" s="66"/>
      <c r="LKV55" s="66"/>
      <c r="LKW55" s="66"/>
      <c r="LKX55" s="66"/>
      <c r="LKY55" s="66"/>
      <c r="LKZ55" s="66"/>
      <c r="LLA55" s="66"/>
      <c r="LLB55" s="66"/>
      <c r="LLC55" s="66"/>
      <c r="LLD55" s="66"/>
      <c r="LLE55" s="66"/>
      <c r="LLF55" s="66"/>
      <c r="LLG55" s="66"/>
      <c r="LLH55" s="66"/>
      <c r="LLI55" s="66"/>
      <c r="LLJ55" s="66"/>
      <c r="LLK55" s="66"/>
      <c r="LLL55" s="66"/>
      <c r="LLM55" s="66"/>
      <c r="LLN55" s="66"/>
      <c r="LLO55" s="66"/>
      <c r="LLP55" s="66"/>
      <c r="LLQ55" s="66"/>
      <c r="LLR55" s="66"/>
      <c r="LLS55" s="66"/>
      <c r="LLT55" s="66"/>
      <c r="LLU55" s="66"/>
      <c r="LLV55" s="66"/>
      <c r="LLW55" s="66"/>
      <c r="LLX55" s="66"/>
      <c r="LLY55" s="66"/>
      <c r="LLZ55" s="66"/>
      <c r="LMA55" s="66"/>
      <c r="LMB55" s="66"/>
      <c r="LMC55" s="66"/>
      <c r="LMD55" s="66"/>
      <c r="LME55" s="66"/>
      <c r="LMF55" s="66"/>
      <c r="LMG55" s="66"/>
      <c r="LMH55" s="66"/>
      <c r="LMI55" s="66"/>
      <c r="LMJ55" s="66"/>
      <c r="LMK55" s="66"/>
      <c r="LML55" s="66"/>
      <c r="LMM55" s="66"/>
      <c r="LMN55" s="66"/>
      <c r="LMO55" s="66"/>
      <c r="LMP55" s="66"/>
      <c r="LMQ55" s="66"/>
      <c r="LMR55" s="66"/>
      <c r="LMS55" s="66"/>
      <c r="LMT55" s="66"/>
      <c r="LMU55" s="66"/>
      <c r="LMV55" s="66"/>
      <c r="LMW55" s="66"/>
      <c r="LMX55" s="66"/>
      <c r="LMY55" s="66"/>
      <c r="LMZ55" s="66"/>
      <c r="LNA55" s="66"/>
      <c r="LNB55" s="66"/>
      <c r="LNC55" s="66"/>
      <c r="LND55" s="66"/>
      <c r="LNE55" s="66"/>
      <c r="LNF55" s="66"/>
      <c r="LNG55" s="66"/>
      <c r="LNH55" s="66"/>
      <c r="LNI55" s="66"/>
      <c r="LNJ55" s="66"/>
      <c r="LNK55" s="66"/>
      <c r="LNL55" s="66"/>
      <c r="LNM55" s="66"/>
      <c r="LNN55" s="66"/>
      <c r="LNO55" s="66"/>
      <c r="LNP55" s="66"/>
      <c r="LNQ55" s="66"/>
      <c r="LNR55" s="66"/>
      <c r="LNS55" s="66"/>
      <c r="LNT55" s="66"/>
      <c r="LNU55" s="66"/>
      <c r="LNV55" s="66"/>
      <c r="LNW55" s="66"/>
      <c r="LNX55" s="66"/>
      <c r="LNY55" s="66"/>
      <c r="LNZ55" s="66"/>
      <c r="LOA55" s="66"/>
      <c r="LOB55" s="66"/>
      <c r="LOC55" s="66"/>
      <c r="LOD55" s="66"/>
      <c r="LOE55" s="66"/>
      <c r="LOF55" s="66"/>
      <c r="LOG55" s="66"/>
      <c r="LOH55" s="66"/>
      <c r="LOI55" s="66"/>
      <c r="LOJ55" s="66"/>
      <c r="LOK55" s="66"/>
      <c r="LOL55" s="66"/>
      <c r="LOM55" s="66"/>
      <c r="LON55" s="66"/>
      <c r="LOO55" s="66"/>
      <c r="LOP55" s="66"/>
      <c r="LOQ55" s="66"/>
      <c r="LOR55" s="66"/>
      <c r="LOS55" s="66"/>
      <c r="LOT55" s="66"/>
      <c r="LOU55" s="66"/>
      <c r="LOV55" s="66"/>
      <c r="LOW55" s="66"/>
      <c r="LOX55" s="66"/>
      <c r="LOY55" s="66"/>
      <c r="LOZ55" s="66"/>
      <c r="LPA55" s="66"/>
      <c r="LPB55" s="66"/>
      <c r="LPC55" s="66"/>
      <c r="LPD55" s="66"/>
      <c r="LPE55" s="66"/>
      <c r="LPF55" s="66"/>
      <c r="LPG55" s="66"/>
      <c r="LPH55" s="66"/>
      <c r="LPI55" s="66"/>
      <c r="LPJ55" s="66"/>
      <c r="LPK55" s="66"/>
      <c r="LPL55" s="66"/>
      <c r="LPM55" s="66"/>
      <c r="LPN55" s="66"/>
      <c r="LPO55" s="66"/>
      <c r="LPP55" s="66"/>
      <c r="LPQ55" s="66"/>
      <c r="LPR55" s="66"/>
      <c r="LPS55" s="66"/>
      <c r="LPT55" s="66"/>
      <c r="LPU55" s="66"/>
      <c r="LPV55" s="66"/>
      <c r="LPW55" s="66"/>
      <c r="LPX55" s="66"/>
      <c r="LPY55" s="66"/>
      <c r="LPZ55" s="66"/>
      <c r="LQA55" s="66"/>
      <c r="LQB55" s="66"/>
      <c r="LQC55" s="66"/>
      <c r="LQD55" s="66"/>
      <c r="LQE55" s="66"/>
      <c r="LQF55" s="66"/>
      <c r="LQG55" s="66"/>
      <c r="LQH55" s="66"/>
      <c r="LQI55" s="66"/>
      <c r="LQJ55" s="66"/>
      <c r="LQK55" s="66"/>
      <c r="LQL55" s="66"/>
      <c r="LQM55" s="66"/>
      <c r="LQN55" s="66"/>
      <c r="LQO55" s="66"/>
      <c r="LQP55" s="66"/>
      <c r="LQQ55" s="66"/>
      <c r="LQR55" s="66"/>
      <c r="LQS55" s="66"/>
      <c r="LQT55" s="66"/>
      <c r="LQU55" s="66"/>
      <c r="LQV55" s="66"/>
      <c r="LQW55" s="66"/>
      <c r="LQX55" s="66"/>
      <c r="LQY55" s="66"/>
      <c r="LQZ55" s="66"/>
      <c r="LRA55" s="66"/>
      <c r="LRB55" s="66"/>
      <c r="LRC55" s="66"/>
      <c r="LRD55" s="66"/>
      <c r="LRE55" s="66"/>
      <c r="LRF55" s="66"/>
      <c r="LRG55" s="66"/>
      <c r="LRH55" s="66"/>
      <c r="LRI55" s="66"/>
      <c r="LRJ55" s="66"/>
      <c r="LRK55" s="66"/>
      <c r="LRL55" s="66"/>
      <c r="LRM55" s="66"/>
      <c r="LRN55" s="66"/>
      <c r="LRO55" s="66"/>
      <c r="LRP55" s="66"/>
      <c r="LRQ55" s="66"/>
      <c r="LRR55" s="66"/>
      <c r="LRS55" s="66"/>
      <c r="LRT55" s="66"/>
      <c r="LRU55" s="66"/>
      <c r="LRV55" s="66"/>
      <c r="LRW55" s="66"/>
      <c r="LRX55" s="66"/>
      <c r="LRY55" s="66"/>
      <c r="LRZ55" s="66"/>
      <c r="LSA55" s="66"/>
      <c r="LSB55" s="66"/>
      <c r="LSC55" s="66"/>
      <c r="LSD55" s="66"/>
      <c r="LSE55" s="66"/>
      <c r="LSF55" s="66"/>
      <c r="LSG55" s="66"/>
      <c r="LSH55" s="66"/>
      <c r="LSI55" s="66"/>
      <c r="LSJ55" s="66"/>
      <c r="LSK55" s="66"/>
      <c r="LSL55" s="66"/>
      <c r="LSM55" s="66"/>
      <c r="LSN55" s="66"/>
      <c r="LSO55" s="66"/>
      <c r="LSP55" s="66"/>
      <c r="LSQ55" s="66"/>
      <c r="LSR55" s="66"/>
      <c r="LSS55" s="66"/>
      <c r="LST55" s="66"/>
      <c r="LSU55" s="66"/>
      <c r="LSV55" s="66"/>
      <c r="LSW55" s="66"/>
      <c r="LSX55" s="66"/>
      <c r="LSY55" s="66"/>
      <c r="LSZ55" s="66"/>
      <c r="LTA55" s="66"/>
      <c r="LTB55" s="66"/>
      <c r="LTC55" s="66"/>
      <c r="LTD55" s="66"/>
      <c r="LTE55" s="66"/>
      <c r="LTF55" s="66"/>
      <c r="LTG55" s="66"/>
      <c r="LTH55" s="66"/>
      <c r="LTI55" s="66"/>
      <c r="LTJ55" s="66"/>
      <c r="LTK55" s="66"/>
      <c r="LTL55" s="66"/>
      <c r="LTM55" s="66"/>
      <c r="LTN55" s="66"/>
      <c r="LTO55" s="66"/>
      <c r="LTP55" s="66"/>
      <c r="LTQ55" s="66"/>
      <c r="LTR55" s="66"/>
      <c r="LTS55" s="66"/>
      <c r="LTT55" s="66"/>
      <c r="LTU55" s="66"/>
      <c r="LTV55" s="66"/>
      <c r="LTW55" s="66"/>
      <c r="LTX55" s="66"/>
      <c r="LTY55" s="66"/>
      <c r="LTZ55" s="66"/>
      <c r="LUA55" s="66"/>
      <c r="LUB55" s="66"/>
      <c r="LUC55" s="66"/>
      <c r="LUD55" s="66"/>
      <c r="LUE55" s="66"/>
      <c r="LUF55" s="66"/>
      <c r="LUG55" s="66"/>
      <c r="LUH55" s="66"/>
      <c r="LUI55" s="66"/>
      <c r="LUJ55" s="66"/>
      <c r="LUK55" s="66"/>
      <c r="LUL55" s="66"/>
      <c r="LUM55" s="66"/>
      <c r="LUN55" s="66"/>
      <c r="LUO55" s="66"/>
      <c r="LUP55" s="66"/>
      <c r="LUQ55" s="66"/>
      <c r="LUR55" s="66"/>
      <c r="LUS55" s="66"/>
      <c r="LUT55" s="66"/>
      <c r="LUU55" s="66"/>
      <c r="LUV55" s="66"/>
      <c r="LUW55" s="66"/>
      <c r="LUX55" s="66"/>
      <c r="LUY55" s="66"/>
      <c r="LUZ55" s="66"/>
      <c r="LVA55" s="66"/>
      <c r="LVB55" s="66"/>
      <c r="LVC55" s="66"/>
      <c r="LVD55" s="66"/>
      <c r="LVE55" s="66"/>
      <c r="LVF55" s="66"/>
      <c r="LVG55" s="66"/>
      <c r="LVH55" s="66"/>
      <c r="LVI55" s="66"/>
      <c r="LVJ55" s="66"/>
      <c r="LVK55" s="66"/>
      <c r="LVL55" s="66"/>
      <c r="LVM55" s="66"/>
      <c r="LVN55" s="66"/>
      <c r="LVO55" s="66"/>
      <c r="LVP55" s="66"/>
      <c r="LVQ55" s="66"/>
      <c r="LVR55" s="66"/>
      <c r="LVS55" s="66"/>
      <c r="LVT55" s="66"/>
      <c r="LVU55" s="66"/>
      <c r="LVV55" s="66"/>
      <c r="LVW55" s="66"/>
      <c r="LVX55" s="66"/>
      <c r="LVY55" s="66"/>
      <c r="LVZ55" s="66"/>
      <c r="LWA55" s="66"/>
      <c r="LWB55" s="66"/>
      <c r="LWC55" s="66"/>
      <c r="LWD55" s="66"/>
      <c r="LWE55" s="66"/>
      <c r="LWF55" s="66"/>
      <c r="LWG55" s="66"/>
      <c r="LWH55" s="66"/>
      <c r="LWI55" s="66"/>
      <c r="LWJ55" s="66"/>
      <c r="LWK55" s="66"/>
      <c r="LWL55" s="66"/>
      <c r="LWM55" s="66"/>
      <c r="LWN55" s="66"/>
      <c r="LWO55" s="66"/>
      <c r="LWP55" s="66"/>
      <c r="LWQ55" s="66"/>
      <c r="LWR55" s="66"/>
      <c r="LWS55" s="66"/>
      <c r="LWT55" s="66"/>
      <c r="LWU55" s="66"/>
      <c r="LWV55" s="66"/>
      <c r="LWW55" s="66"/>
      <c r="LWX55" s="66"/>
      <c r="LWY55" s="66"/>
      <c r="LWZ55" s="66"/>
      <c r="LXA55" s="66"/>
      <c r="LXB55" s="66"/>
      <c r="LXC55" s="66"/>
      <c r="LXD55" s="66"/>
      <c r="LXE55" s="66"/>
      <c r="LXF55" s="66"/>
      <c r="LXG55" s="66"/>
      <c r="LXH55" s="66"/>
      <c r="LXI55" s="66"/>
      <c r="LXJ55" s="66"/>
      <c r="LXK55" s="66"/>
      <c r="LXL55" s="66"/>
      <c r="LXM55" s="66"/>
      <c r="LXN55" s="66"/>
      <c r="LXO55" s="66"/>
      <c r="LXP55" s="66"/>
      <c r="LXQ55" s="66"/>
      <c r="LXR55" s="66"/>
      <c r="LXS55" s="66"/>
      <c r="LXT55" s="66"/>
      <c r="LXU55" s="66"/>
      <c r="LXV55" s="66"/>
      <c r="LXW55" s="66"/>
      <c r="LXX55" s="66"/>
      <c r="LXY55" s="66"/>
      <c r="LXZ55" s="66"/>
      <c r="LYA55" s="66"/>
      <c r="LYB55" s="66"/>
      <c r="LYC55" s="66"/>
      <c r="LYD55" s="66"/>
      <c r="LYE55" s="66"/>
      <c r="LYF55" s="66"/>
      <c r="LYG55" s="66"/>
      <c r="LYH55" s="66"/>
      <c r="LYI55" s="66"/>
      <c r="LYJ55" s="66"/>
      <c r="LYK55" s="66"/>
      <c r="LYL55" s="66"/>
      <c r="LYM55" s="66"/>
      <c r="LYN55" s="66"/>
      <c r="LYO55" s="66"/>
      <c r="LYP55" s="66"/>
      <c r="LYQ55" s="66"/>
      <c r="LYR55" s="66"/>
      <c r="LYS55" s="66"/>
      <c r="LYT55" s="66"/>
      <c r="LYU55" s="66"/>
      <c r="LYV55" s="66"/>
      <c r="LYW55" s="66"/>
      <c r="LYX55" s="66"/>
      <c r="LYY55" s="66"/>
      <c r="LYZ55" s="66"/>
      <c r="LZA55" s="66"/>
      <c r="LZB55" s="66"/>
      <c r="LZC55" s="66"/>
      <c r="LZD55" s="66"/>
      <c r="LZE55" s="66"/>
      <c r="LZF55" s="66"/>
      <c r="LZG55" s="66"/>
      <c r="LZH55" s="66"/>
      <c r="LZI55" s="66"/>
      <c r="LZJ55" s="66"/>
      <c r="LZK55" s="66"/>
      <c r="LZL55" s="66"/>
      <c r="LZM55" s="66"/>
      <c r="LZN55" s="66"/>
      <c r="LZO55" s="66"/>
      <c r="LZP55" s="66"/>
      <c r="LZQ55" s="66"/>
      <c r="LZR55" s="66"/>
      <c r="LZS55" s="66"/>
      <c r="LZT55" s="66"/>
      <c r="LZU55" s="66"/>
      <c r="LZV55" s="66"/>
      <c r="LZW55" s="66"/>
      <c r="LZX55" s="66"/>
      <c r="LZY55" s="66"/>
      <c r="LZZ55" s="66"/>
      <c r="MAA55" s="66"/>
      <c r="MAB55" s="66"/>
      <c r="MAC55" s="66"/>
      <c r="MAD55" s="66"/>
      <c r="MAE55" s="66"/>
      <c r="MAF55" s="66"/>
      <c r="MAG55" s="66"/>
      <c r="MAH55" s="66"/>
      <c r="MAI55" s="66"/>
      <c r="MAJ55" s="66"/>
      <c r="MAK55" s="66"/>
      <c r="MAL55" s="66"/>
      <c r="MAM55" s="66"/>
      <c r="MAN55" s="66"/>
      <c r="MAO55" s="66"/>
      <c r="MAP55" s="66"/>
      <c r="MAQ55" s="66"/>
      <c r="MAR55" s="66"/>
      <c r="MAS55" s="66"/>
      <c r="MAT55" s="66"/>
      <c r="MAU55" s="66"/>
      <c r="MAV55" s="66"/>
      <c r="MAW55" s="66"/>
      <c r="MAX55" s="66"/>
      <c r="MAY55" s="66"/>
      <c r="MAZ55" s="66"/>
      <c r="MBA55" s="66"/>
      <c r="MBB55" s="66"/>
      <c r="MBC55" s="66"/>
      <c r="MBD55" s="66"/>
      <c r="MBE55" s="66"/>
      <c r="MBF55" s="66"/>
      <c r="MBG55" s="66"/>
      <c r="MBH55" s="66"/>
      <c r="MBI55" s="66"/>
      <c r="MBJ55" s="66"/>
      <c r="MBK55" s="66"/>
      <c r="MBL55" s="66"/>
      <c r="MBM55" s="66"/>
      <c r="MBN55" s="66"/>
      <c r="MBO55" s="66"/>
      <c r="MBP55" s="66"/>
      <c r="MBQ55" s="66"/>
      <c r="MBR55" s="66"/>
      <c r="MBS55" s="66"/>
      <c r="MBT55" s="66"/>
      <c r="MBU55" s="66"/>
      <c r="MBV55" s="66"/>
      <c r="MBW55" s="66"/>
      <c r="MBX55" s="66"/>
      <c r="MBY55" s="66"/>
      <c r="MBZ55" s="66"/>
      <c r="MCA55" s="66"/>
      <c r="MCB55" s="66"/>
      <c r="MCC55" s="66"/>
      <c r="MCD55" s="66"/>
      <c r="MCE55" s="66"/>
      <c r="MCF55" s="66"/>
      <c r="MCG55" s="66"/>
      <c r="MCH55" s="66"/>
      <c r="MCI55" s="66"/>
      <c r="MCJ55" s="66"/>
      <c r="MCK55" s="66"/>
      <c r="MCL55" s="66"/>
      <c r="MCM55" s="66"/>
      <c r="MCN55" s="66"/>
      <c r="MCO55" s="66"/>
      <c r="MCP55" s="66"/>
      <c r="MCQ55" s="66"/>
      <c r="MCR55" s="66"/>
      <c r="MCS55" s="66"/>
      <c r="MCT55" s="66"/>
      <c r="MCU55" s="66"/>
      <c r="MCV55" s="66"/>
      <c r="MCW55" s="66"/>
      <c r="MCX55" s="66"/>
      <c r="MCY55" s="66"/>
      <c r="MCZ55" s="66"/>
      <c r="MDA55" s="66"/>
      <c r="MDB55" s="66"/>
      <c r="MDC55" s="66"/>
      <c r="MDD55" s="66"/>
      <c r="MDE55" s="66"/>
      <c r="MDF55" s="66"/>
      <c r="MDG55" s="66"/>
      <c r="MDH55" s="66"/>
      <c r="MDI55" s="66"/>
      <c r="MDJ55" s="66"/>
      <c r="MDK55" s="66"/>
      <c r="MDL55" s="66"/>
      <c r="MDM55" s="66"/>
      <c r="MDN55" s="66"/>
      <c r="MDO55" s="66"/>
      <c r="MDP55" s="66"/>
      <c r="MDQ55" s="66"/>
      <c r="MDR55" s="66"/>
      <c r="MDS55" s="66"/>
      <c r="MDT55" s="66"/>
      <c r="MDU55" s="66"/>
      <c r="MDV55" s="66"/>
      <c r="MDW55" s="66"/>
      <c r="MDX55" s="66"/>
      <c r="MDY55" s="66"/>
      <c r="MDZ55" s="66"/>
      <c r="MEA55" s="66"/>
      <c r="MEB55" s="66"/>
      <c r="MEC55" s="66"/>
      <c r="MED55" s="66"/>
      <c r="MEE55" s="66"/>
      <c r="MEF55" s="66"/>
      <c r="MEG55" s="66"/>
      <c r="MEH55" s="66"/>
      <c r="MEI55" s="66"/>
      <c r="MEJ55" s="66"/>
      <c r="MEK55" s="66"/>
      <c r="MEL55" s="66"/>
      <c r="MEM55" s="66"/>
      <c r="MEN55" s="66"/>
      <c r="MEO55" s="66"/>
      <c r="MEP55" s="66"/>
      <c r="MEQ55" s="66"/>
      <c r="MER55" s="66"/>
      <c r="MES55" s="66"/>
      <c r="MET55" s="66"/>
      <c r="MEU55" s="66"/>
      <c r="MEV55" s="66"/>
      <c r="MEW55" s="66"/>
      <c r="MEX55" s="66"/>
      <c r="MEY55" s="66"/>
      <c r="MEZ55" s="66"/>
      <c r="MFA55" s="66"/>
      <c r="MFB55" s="66"/>
      <c r="MFC55" s="66"/>
      <c r="MFD55" s="66"/>
      <c r="MFE55" s="66"/>
      <c r="MFF55" s="66"/>
      <c r="MFG55" s="66"/>
      <c r="MFH55" s="66"/>
      <c r="MFI55" s="66"/>
      <c r="MFJ55" s="66"/>
      <c r="MFK55" s="66"/>
      <c r="MFL55" s="66"/>
      <c r="MFM55" s="66"/>
      <c r="MFN55" s="66"/>
      <c r="MFO55" s="66"/>
      <c r="MFP55" s="66"/>
      <c r="MFQ55" s="66"/>
      <c r="MFR55" s="66"/>
      <c r="MFS55" s="66"/>
      <c r="MFT55" s="66"/>
      <c r="MFU55" s="66"/>
      <c r="MFV55" s="66"/>
      <c r="MFW55" s="66"/>
      <c r="MFX55" s="66"/>
      <c r="MFY55" s="66"/>
      <c r="MFZ55" s="66"/>
      <c r="MGA55" s="66"/>
      <c r="MGB55" s="66"/>
      <c r="MGC55" s="66"/>
      <c r="MGD55" s="66"/>
      <c r="MGE55" s="66"/>
      <c r="MGF55" s="66"/>
      <c r="MGG55" s="66"/>
      <c r="MGH55" s="66"/>
      <c r="MGI55" s="66"/>
      <c r="MGJ55" s="66"/>
      <c r="MGK55" s="66"/>
      <c r="MGL55" s="66"/>
      <c r="MGM55" s="66"/>
      <c r="MGN55" s="66"/>
      <c r="MGO55" s="66"/>
      <c r="MGP55" s="66"/>
      <c r="MGQ55" s="66"/>
      <c r="MGR55" s="66"/>
      <c r="MGS55" s="66"/>
      <c r="MGT55" s="66"/>
      <c r="MGU55" s="66"/>
      <c r="MGV55" s="66"/>
      <c r="MGW55" s="66"/>
      <c r="MGX55" s="66"/>
      <c r="MGY55" s="66"/>
      <c r="MGZ55" s="66"/>
      <c r="MHA55" s="66"/>
      <c r="MHB55" s="66"/>
      <c r="MHC55" s="66"/>
      <c r="MHD55" s="66"/>
      <c r="MHE55" s="66"/>
      <c r="MHF55" s="66"/>
      <c r="MHG55" s="66"/>
      <c r="MHH55" s="66"/>
      <c r="MHI55" s="66"/>
      <c r="MHJ55" s="66"/>
      <c r="MHK55" s="66"/>
      <c r="MHL55" s="66"/>
      <c r="MHM55" s="66"/>
      <c r="MHN55" s="66"/>
      <c r="MHO55" s="66"/>
      <c r="MHP55" s="66"/>
      <c r="MHQ55" s="66"/>
      <c r="MHR55" s="66"/>
      <c r="MHS55" s="66"/>
      <c r="MHT55" s="66"/>
      <c r="MHU55" s="66"/>
      <c r="MHV55" s="66"/>
      <c r="MHW55" s="66"/>
      <c r="MHX55" s="66"/>
      <c r="MHY55" s="66"/>
      <c r="MHZ55" s="66"/>
      <c r="MIA55" s="66"/>
      <c r="MIB55" s="66"/>
      <c r="MIC55" s="66"/>
      <c r="MID55" s="66"/>
      <c r="MIE55" s="66"/>
      <c r="MIF55" s="66"/>
      <c r="MIG55" s="66"/>
      <c r="MIH55" s="66"/>
      <c r="MII55" s="66"/>
      <c r="MIJ55" s="66"/>
      <c r="MIK55" s="66"/>
      <c r="MIL55" s="66"/>
      <c r="MIM55" s="66"/>
      <c r="MIN55" s="66"/>
      <c r="MIO55" s="66"/>
      <c r="MIP55" s="66"/>
      <c r="MIQ55" s="66"/>
      <c r="MIR55" s="66"/>
      <c r="MIS55" s="66"/>
      <c r="MIT55" s="66"/>
      <c r="MIU55" s="66"/>
      <c r="MIV55" s="66"/>
      <c r="MIW55" s="66"/>
      <c r="MIX55" s="66"/>
      <c r="MIY55" s="66"/>
      <c r="MIZ55" s="66"/>
      <c r="MJA55" s="66"/>
      <c r="MJB55" s="66"/>
      <c r="MJC55" s="66"/>
      <c r="MJD55" s="66"/>
      <c r="MJE55" s="66"/>
      <c r="MJF55" s="66"/>
      <c r="MJG55" s="66"/>
      <c r="MJH55" s="66"/>
      <c r="MJI55" s="66"/>
      <c r="MJJ55" s="66"/>
      <c r="MJK55" s="66"/>
      <c r="MJL55" s="66"/>
      <c r="MJM55" s="66"/>
      <c r="MJN55" s="66"/>
      <c r="MJO55" s="66"/>
      <c r="MJP55" s="66"/>
      <c r="MJQ55" s="66"/>
      <c r="MJR55" s="66"/>
      <c r="MJS55" s="66"/>
      <c r="MJT55" s="66"/>
      <c r="MJU55" s="66"/>
      <c r="MJV55" s="66"/>
      <c r="MJW55" s="66"/>
      <c r="MJX55" s="66"/>
      <c r="MJY55" s="66"/>
      <c r="MJZ55" s="66"/>
      <c r="MKA55" s="66"/>
      <c r="MKB55" s="66"/>
      <c r="MKC55" s="66"/>
      <c r="MKD55" s="66"/>
      <c r="MKE55" s="66"/>
      <c r="MKF55" s="66"/>
      <c r="MKG55" s="66"/>
      <c r="MKH55" s="66"/>
      <c r="MKI55" s="66"/>
      <c r="MKJ55" s="66"/>
      <c r="MKK55" s="66"/>
      <c r="MKL55" s="66"/>
      <c r="MKM55" s="66"/>
      <c r="MKN55" s="66"/>
      <c r="MKO55" s="66"/>
      <c r="MKP55" s="66"/>
      <c r="MKQ55" s="66"/>
      <c r="MKR55" s="66"/>
      <c r="MKS55" s="66"/>
      <c r="MKT55" s="66"/>
      <c r="MKU55" s="66"/>
      <c r="MKV55" s="66"/>
      <c r="MKW55" s="66"/>
      <c r="MKX55" s="66"/>
      <c r="MKY55" s="66"/>
      <c r="MKZ55" s="66"/>
      <c r="MLA55" s="66"/>
      <c r="MLB55" s="66"/>
      <c r="MLC55" s="66"/>
      <c r="MLD55" s="66"/>
      <c r="MLE55" s="66"/>
      <c r="MLF55" s="66"/>
      <c r="MLG55" s="66"/>
      <c r="MLH55" s="66"/>
      <c r="MLI55" s="66"/>
      <c r="MLJ55" s="66"/>
      <c r="MLK55" s="66"/>
      <c r="MLL55" s="66"/>
      <c r="MLM55" s="66"/>
      <c r="MLN55" s="66"/>
      <c r="MLO55" s="66"/>
      <c r="MLP55" s="66"/>
      <c r="MLQ55" s="66"/>
      <c r="MLR55" s="66"/>
      <c r="MLS55" s="66"/>
      <c r="MLT55" s="66"/>
      <c r="MLU55" s="66"/>
      <c r="MLV55" s="66"/>
      <c r="MLW55" s="66"/>
      <c r="MLX55" s="66"/>
      <c r="MLY55" s="66"/>
      <c r="MLZ55" s="66"/>
      <c r="MMA55" s="66"/>
      <c r="MMB55" s="66"/>
      <c r="MMC55" s="66"/>
      <c r="MMD55" s="66"/>
      <c r="MME55" s="66"/>
      <c r="MMF55" s="66"/>
      <c r="MMG55" s="66"/>
      <c r="MMH55" s="66"/>
      <c r="MMI55" s="66"/>
      <c r="MMJ55" s="66"/>
      <c r="MMK55" s="66"/>
      <c r="MML55" s="66"/>
      <c r="MMM55" s="66"/>
      <c r="MMN55" s="66"/>
      <c r="MMO55" s="66"/>
      <c r="MMP55" s="66"/>
      <c r="MMQ55" s="66"/>
      <c r="MMR55" s="66"/>
      <c r="MMS55" s="66"/>
      <c r="MMT55" s="66"/>
      <c r="MMU55" s="66"/>
      <c r="MMV55" s="66"/>
      <c r="MMW55" s="66"/>
      <c r="MMX55" s="66"/>
      <c r="MMY55" s="66"/>
      <c r="MMZ55" s="66"/>
      <c r="MNA55" s="66"/>
      <c r="MNB55" s="66"/>
      <c r="MNC55" s="66"/>
      <c r="MND55" s="66"/>
      <c r="MNE55" s="66"/>
      <c r="MNF55" s="66"/>
      <c r="MNG55" s="66"/>
      <c r="MNH55" s="66"/>
      <c r="MNI55" s="66"/>
      <c r="MNJ55" s="66"/>
      <c r="MNK55" s="66"/>
      <c r="MNL55" s="66"/>
      <c r="MNM55" s="66"/>
      <c r="MNN55" s="66"/>
      <c r="MNO55" s="66"/>
      <c r="MNP55" s="66"/>
      <c r="MNQ55" s="66"/>
      <c r="MNR55" s="66"/>
      <c r="MNS55" s="66"/>
      <c r="MNT55" s="66"/>
      <c r="MNU55" s="66"/>
      <c r="MNV55" s="66"/>
      <c r="MNW55" s="66"/>
      <c r="MNX55" s="66"/>
      <c r="MNY55" s="66"/>
      <c r="MNZ55" s="66"/>
      <c r="MOA55" s="66"/>
      <c r="MOB55" s="66"/>
      <c r="MOC55" s="66"/>
      <c r="MOD55" s="66"/>
      <c r="MOE55" s="66"/>
      <c r="MOF55" s="66"/>
      <c r="MOG55" s="66"/>
      <c r="MOH55" s="66"/>
      <c r="MOI55" s="66"/>
      <c r="MOJ55" s="66"/>
      <c r="MOK55" s="66"/>
      <c r="MOL55" s="66"/>
      <c r="MOM55" s="66"/>
      <c r="MON55" s="66"/>
      <c r="MOO55" s="66"/>
      <c r="MOP55" s="66"/>
      <c r="MOQ55" s="66"/>
      <c r="MOR55" s="66"/>
      <c r="MOS55" s="66"/>
      <c r="MOT55" s="66"/>
      <c r="MOU55" s="66"/>
      <c r="MOV55" s="66"/>
      <c r="MOW55" s="66"/>
      <c r="MOX55" s="66"/>
      <c r="MOY55" s="66"/>
      <c r="MOZ55" s="66"/>
      <c r="MPA55" s="66"/>
      <c r="MPB55" s="66"/>
      <c r="MPC55" s="66"/>
      <c r="MPD55" s="66"/>
      <c r="MPE55" s="66"/>
      <c r="MPF55" s="66"/>
      <c r="MPG55" s="66"/>
      <c r="MPH55" s="66"/>
      <c r="MPI55" s="66"/>
      <c r="MPJ55" s="66"/>
      <c r="MPK55" s="66"/>
      <c r="MPL55" s="66"/>
      <c r="MPM55" s="66"/>
      <c r="MPN55" s="66"/>
      <c r="MPO55" s="66"/>
      <c r="MPP55" s="66"/>
      <c r="MPQ55" s="66"/>
      <c r="MPR55" s="66"/>
      <c r="MPS55" s="66"/>
      <c r="MPT55" s="66"/>
      <c r="MPU55" s="66"/>
      <c r="MPV55" s="66"/>
      <c r="MPW55" s="66"/>
      <c r="MPX55" s="66"/>
      <c r="MPY55" s="66"/>
      <c r="MPZ55" s="66"/>
      <c r="MQA55" s="66"/>
      <c r="MQB55" s="66"/>
      <c r="MQC55" s="66"/>
      <c r="MQD55" s="66"/>
      <c r="MQE55" s="66"/>
      <c r="MQF55" s="66"/>
      <c r="MQG55" s="66"/>
      <c r="MQH55" s="66"/>
      <c r="MQI55" s="66"/>
      <c r="MQJ55" s="66"/>
      <c r="MQK55" s="66"/>
      <c r="MQL55" s="66"/>
      <c r="MQM55" s="66"/>
      <c r="MQN55" s="66"/>
      <c r="MQO55" s="66"/>
      <c r="MQP55" s="66"/>
      <c r="MQQ55" s="66"/>
      <c r="MQR55" s="66"/>
      <c r="MQS55" s="66"/>
      <c r="MQT55" s="66"/>
      <c r="MQU55" s="66"/>
      <c r="MQV55" s="66"/>
      <c r="MQW55" s="66"/>
      <c r="MQX55" s="66"/>
      <c r="MQY55" s="66"/>
      <c r="MQZ55" s="66"/>
      <c r="MRA55" s="66"/>
      <c r="MRB55" s="66"/>
      <c r="MRC55" s="66"/>
      <c r="MRD55" s="66"/>
      <c r="MRE55" s="66"/>
      <c r="MRF55" s="66"/>
      <c r="MRG55" s="66"/>
      <c r="MRH55" s="66"/>
      <c r="MRI55" s="66"/>
      <c r="MRJ55" s="66"/>
      <c r="MRK55" s="66"/>
      <c r="MRL55" s="66"/>
      <c r="MRM55" s="66"/>
      <c r="MRN55" s="66"/>
      <c r="MRO55" s="66"/>
      <c r="MRP55" s="66"/>
      <c r="MRQ55" s="66"/>
      <c r="MRR55" s="66"/>
      <c r="MRS55" s="66"/>
      <c r="MRT55" s="66"/>
      <c r="MRU55" s="66"/>
      <c r="MRV55" s="66"/>
      <c r="MRW55" s="66"/>
      <c r="MRX55" s="66"/>
      <c r="MRY55" s="66"/>
      <c r="MRZ55" s="66"/>
      <c r="MSA55" s="66"/>
      <c r="MSB55" s="66"/>
      <c r="MSC55" s="66"/>
      <c r="MSD55" s="66"/>
      <c r="MSE55" s="66"/>
      <c r="MSF55" s="66"/>
      <c r="MSG55" s="66"/>
      <c r="MSH55" s="66"/>
      <c r="MSI55" s="66"/>
      <c r="MSJ55" s="66"/>
      <c r="MSK55" s="66"/>
      <c r="MSL55" s="66"/>
      <c r="MSM55" s="66"/>
      <c r="MSN55" s="66"/>
      <c r="MSO55" s="66"/>
      <c r="MSP55" s="66"/>
      <c r="MSQ55" s="66"/>
      <c r="MSR55" s="66"/>
      <c r="MSS55" s="66"/>
      <c r="MST55" s="66"/>
      <c r="MSU55" s="66"/>
      <c r="MSV55" s="66"/>
      <c r="MSW55" s="66"/>
      <c r="MSX55" s="66"/>
      <c r="MSY55" s="66"/>
      <c r="MSZ55" s="66"/>
      <c r="MTA55" s="66"/>
      <c r="MTB55" s="66"/>
      <c r="MTC55" s="66"/>
      <c r="MTD55" s="66"/>
      <c r="MTE55" s="66"/>
      <c r="MTF55" s="66"/>
      <c r="MTG55" s="66"/>
      <c r="MTH55" s="66"/>
      <c r="MTI55" s="66"/>
      <c r="MTJ55" s="66"/>
      <c r="MTK55" s="66"/>
      <c r="MTL55" s="66"/>
      <c r="MTM55" s="66"/>
      <c r="MTN55" s="66"/>
      <c r="MTO55" s="66"/>
      <c r="MTP55" s="66"/>
      <c r="MTQ55" s="66"/>
      <c r="MTR55" s="66"/>
      <c r="MTS55" s="66"/>
      <c r="MTT55" s="66"/>
      <c r="MTU55" s="66"/>
      <c r="MTV55" s="66"/>
      <c r="MTW55" s="66"/>
      <c r="MTX55" s="66"/>
      <c r="MTY55" s="66"/>
      <c r="MTZ55" s="66"/>
      <c r="MUA55" s="66"/>
      <c r="MUB55" s="66"/>
      <c r="MUC55" s="66"/>
      <c r="MUD55" s="66"/>
      <c r="MUE55" s="66"/>
      <c r="MUF55" s="66"/>
      <c r="MUG55" s="66"/>
      <c r="MUH55" s="66"/>
      <c r="MUI55" s="66"/>
      <c r="MUJ55" s="66"/>
      <c r="MUK55" s="66"/>
      <c r="MUL55" s="66"/>
      <c r="MUM55" s="66"/>
      <c r="MUN55" s="66"/>
      <c r="MUO55" s="66"/>
      <c r="MUP55" s="66"/>
      <c r="MUQ55" s="66"/>
      <c r="MUR55" s="66"/>
      <c r="MUS55" s="66"/>
      <c r="MUT55" s="66"/>
      <c r="MUU55" s="66"/>
      <c r="MUV55" s="66"/>
      <c r="MUW55" s="66"/>
      <c r="MUX55" s="66"/>
      <c r="MUY55" s="66"/>
      <c r="MUZ55" s="66"/>
      <c r="MVA55" s="66"/>
      <c r="MVB55" s="66"/>
      <c r="MVC55" s="66"/>
      <c r="MVD55" s="66"/>
      <c r="MVE55" s="66"/>
      <c r="MVF55" s="66"/>
      <c r="MVG55" s="66"/>
      <c r="MVH55" s="66"/>
      <c r="MVI55" s="66"/>
      <c r="MVJ55" s="66"/>
      <c r="MVK55" s="66"/>
      <c r="MVL55" s="66"/>
      <c r="MVM55" s="66"/>
      <c r="MVN55" s="66"/>
      <c r="MVO55" s="66"/>
      <c r="MVP55" s="66"/>
      <c r="MVQ55" s="66"/>
      <c r="MVR55" s="66"/>
      <c r="MVS55" s="66"/>
      <c r="MVT55" s="66"/>
      <c r="MVU55" s="66"/>
      <c r="MVV55" s="66"/>
      <c r="MVW55" s="66"/>
      <c r="MVX55" s="66"/>
      <c r="MVY55" s="66"/>
      <c r="MVZ55" s="66"/>
      <c r="MWA55" s="66"/>
      <c r="MWB55" s="66"/>
      <c r="MWC55" s="66"/>
      <c r="MWD55" s="66"/>
      <c r="MWE55" s="66"/>
      <c r="MWF55" s="66"/>
      <c r="MWG55" s="66"/>
      <c r="MWH55" s="66"/>
      <c r="MWI55" s="66"/>
      <c r="MWJ55" s="66"/>
      <c r="MWK55" s="66"/>
      <c r="MWL55" s="66"/>
      <c r="MWM55" s="66"/>
      <c r="MWN55" s="66"/>
      <c r="MWO55" s="66"/>
      <c r="MWP55" s="66"/>
      <c r="MWQ55" s="66"/>
      <c r="MWR55" s="66"/>
      <c r="MWS55" s="66"/>
      <c r="MWT55" s="66"/>
      <c r="MWU55" s="66"/>
      <c r="MWV55" s="66"/>
      <c r="MWW55" s="66"/>
      <c r="MWX55" s="66"/>
      <c r="MWY55" s="66"/>
      <c r="MWZ55" s="66"/>
      <c r="MXA55" s="66"/>
      <c r="MXB55" s="66"/>
      <c r="MXC55" s="66"/>
      <c r="MXD55" s="66"/>
      <c r="MXE55" s="66"/>
      <c r="MXF55" s="66"/>
      <c r="MXG55" s="66"/>
      <c r="MXH55" s="66"/>
      <c r="MXI55" s="66"/>
      <c r="MXJ55" s="66"/>
      <c r="MXK55" s="66"/>
      <c r="MXL55" s="66"/>
      <c r="MXM55" s="66"/>
      <c r="MXN55" s="66"/>
      <c r="MXO55" s="66"/>
      <c r="MXP55" s="66"/>
      <c r="MXQ55" s="66"/>
      <c r="MXR55" s="66"/>
      <c r="MXS55" s="66"/>
      <c r="MXT55" s="66"/>
      <c r="MXU55" s="66"/>
      <c r="MXV55" s="66"/>
      <c r="MXW55" s="66"/>
      <c r="MXX55" s="66"/>
      <c r="MXY55" s="66"/>
      <c r="MXZ55" s="66"/>
      <c r="MYA55" s="66"/>
      <c r="MYB55" s="66"/>
      <c r="MYC55" s="66"/>
      <c r="MYD55" s="66"/>
      <c r="MYE55" s="66"/>
      <c r="MYF55" s="66"/>
      <c r="MYG55" s="66"/>
      <c r="MYH55" s="66"/>
      <c r="MYI55" s="66"/>
      <c r="MYJ55" s="66"/>
      <c r="MYK55" s="66"/>
      <c r="MYL55" s="66"/>
      <c r="MYM55" s="66"/>
      <c r="MYN55" s="66"/>
      <c r="MYO55" s="66"/>
      <c r="MYP55" s="66"/>
      <c r="MYQ55" s="66"/>
      <c r="MYR55" s="66"/>
      <c r="MYS55" s="66"/>
      <c r="MYT55" s="66"/>
      <c r="MYU55" s="66"/>
      <c r="MYV55" s="66"/>
      <c r="MYW55" s="66"/>
      <c r="MYX55" s="66"/>
      <c r="MYY55" s="66"/>
      <c r="MYZ55" s="66"/>
      <c r="MZA55" s="66"/>
      <c r="MZB55" s="66"/>
      <c r="MZC55" s="66"/>
      <c r="MZD55" s="66"/>
      <c r="MZE55" s="66"/>
      <c r="MZF55" s="66"/>
      <c r="MZG55" s="66"/>
      <c r="MZH55" s="66"/>
      <c r="MZI55" s="66"/>
      <c r="MZJ55" s="66"/>
      <c r="MZK55" s="66"/>
      <c r="MZL55" s="66"/>
      <c r="MZM55" s="66"/>
      <c r="MZN55" s="66"/>
      <c r="MZO55" s="66"/>
      <c r="MZP55" s="66"/>
      <c r="MZQ55" s="66"/>
      <c r="MZR55" s="66"/>
      <c r="MZS55" s="66"/>
      <c r="MZT55" s="66"/>
      <c r="MZU55" s="66"/>
      <c r="MZV55" s="66"/>
      <c r="MZW55" s="66"/>
      <c r="MZX55" s="66"/>
      <c r="MZY55" s="66"/>
      <c r="MZZ55" s="66"/>
      <c r="NAA55" s="66"/>
      <c r="NAB55" s="66"/>
      <c r="NAC55" s="66"/>
      <c r="NAD55" s="66"/>
      <c r="NAE55" s="66"/>
      <c r="NAF55" s="66"/>
      <c r="NAG55" s="66"/>
      <c r="NAH55" s="66"/>
      <c r="NAI55" s="66"/>
      <c r="NAJ55" s="66"/>
      <c r="NAK55" s="66"/>
      <c r="NAL55" s="66"/>
      <c r="NAM55" s="66"/>
      <c r="NAN55" s="66"/>
      <c r="NAO55" s="66"/>
      <c r="NAP55" s="66"/>
      <c r="NAQ55" s="66"/>
      <c r="NAR55" s="66"/>
      <c r="NAS55" s="66"/>
      <c r="NAT55" s="66"/>
      <c r="NAU55" s="66"/>
      <c r="NAV55" s="66"/>
      <c r="NAW55" s="66"/>
      <c r="NAX55" s="66"/>
      <c r="NAY55" s="66"/>
      <c r="NAZ55" s="66"/>
      <c r="NBA55" s="66"/>
      <c r="NBB55" s="66"/>
      <c r="NBC55" s="66"/>
      <c r="NBD55" s="66"/>
      <c r="NBE55" s="66"/>
      <c r="NBF55" s="66"/>
      <c r="NBG55" s="66"/>
      <c r="NBH55" s="66"/>
      <c r="NBI55" s="66"/>
      <c r="NBJ55" s="66"/>
      <c r="NBK55" s="66"/>
      <c r="NBL55" s="66"/>
      <c r="NBM55" s="66"/>
      <c r="NBN55" s="66"/>
      <c r="NBO55" s="66"/>
      <c r="NBP55" s="66"/>
      <c r="NBQ55" s="66"/>
      <c r="NBR55" s="66"/>
      <c r="NBS55" s="66"/>
      <c r="NBT55" s="66"/>
      <c r="NBU55" s="66"/>
      <c r="NBV55" s="66"/>
      <c r="NBW55" s="66"/>
      <c r="NBX55" s="66"/>
      <c r="NBY55" s="66"/>
      <c r="NBZ55" s="66"/>
      <c r="NCA55" s="66"/>
      <c r="NCB55" s="66"/>
      <c r="NCC55" s="66"/>
      <c r="NCD55" s="66"/>
      <c r="NCE55" s="66"/>
      <c r="NCF55" s="66"/>
      <c r="NCG55" s="66"/>
      <c r="NCH55" s="66"/>
      <c r="NCI55" s="66"/>
      <c r="NCJ55" s="66"/>
      <c r="NCK55" s="66"/>
      <c r="NCL55" s="66"/>
      <c r="NCM55" s="66"/>
      <c r="NCN55" s="66"/>
      <c r="NCO55" s="66"/>
      <c r="NCP55" s="66"/>
      <c r="NCQ55" s="66"/>
      <c r="NCR55" s="66"/>
      <c r="NCS55" s="66"/>
      <c r="NCT55" s="66"/>
      <c r="NCU55" s="66"/>
      <c r="NCV55" s="66"/>
      <c r="NCW55" s="66"/>
      <c r="NCX55" s="66"/>
      <c r="NCY55" s="66"/>
      <c r="NCZ55" s="66"/>
      <c r="NDA55" s="66"/>
      <c r="NDB55" s="66"/>
      <c r="NDC55" s="66"/>
      <c r="NDD55" s="66"/>
      <c r="NDE55" s="66"/>
      <c r="NDF55" s="66"/>
      <c r="NDG55" s="66"/>
      <c r="NDH55" s="66"/>
      <c r="NDI55" s="66"/>
      <c r="NDJ55" s="66"/>
      <c r="NDK55" s="66"/>
      <c r="NDL55" s="66"/>
      <c r="NDM55" s="66"/>
      <c r="NDN55" s="66"/>
      <c r="NDO55" s="66"/>
      <c r="NDP55" s="66"/>
      <c r="NDQ55" s="66"/>
      <c r="NDR55" s="66"/>
      <c r="NDS55" s="66"/>
      <c r="NDT55" s="66"/>
      <c r="NDU55" s="66"/>
      <c r="NDV55" s="66"/>
      <c r="NDW55" s="66"/>
      <c r="NDX55" s="66"/>
      <c r="NDY55" s="66"/>
      <c r="NDZ55" s="66"/>
      <c r="NEA55" s="66"/>
      <c r="NEB55" s="66"/>
      <c r="NEC55" s="66"/>
      <c r="NED55" s="66"/>
      <c r="NEE55" s="66"/>
      <c r="NEF55" s="66"/>
      <c r="NEG55" s="66"/>
      <c r="NEH55" s="66"/>
      <c r="NEI55" s="66"/>
      <c r="NEJ55" s="66"/>
      <c r="NEK55" s="66"/>
      <c r="NEL55" s="66"/>
      <c r="NEM55" s="66"/>
      <c r="NEN55" s="66"/>
      <c r="NEO55" s="66"/>
      <c r="NEP55" s="66"/>
      <c r="NEQ55" s="66"/>
      <c r="NER55" s="66"/>
      <c r="NES55" s="66"/>
      <c r="NET55" s="66"/>
      <c r="NEU55" s="66"/>
      <c r="NEV55" s="66"/>
      <c r="NEW55" s="66"/>
      <c r="NEX55" s="66"/>
      <c r="NEY55" s="66"/>
      <c r="NEZ55" s="66"/>
      <c r="NFA55" s="66"/>
      <c r="NFB55" s="66"/>
      <c r="NFC55" s="66"/>
      <c r="NFD55" s="66"/>
      <c r="NFE55" s="66"/>
      <c r="NFF55" s="66"/>
      <c r="NFG55" s="66"/>
      <c r="NFH55" s="66"/>
      <c r="NFI55" s="66"/>
      <c r="NFJ55" s="66"/>
      <c r="NFK55" s="66"/>
      <c r="NFL55" s="66"/>
      <c r="NFM55" s="66"/>
      <c r="NFN55" s="66"/>
      <c r="NFO55" s="66"/>
      <c r="NFP55" s="66"/>
      <c r="NFQ55" s="66"/>
      <c r="NFR55" s="66"/>
      <c r="NFS55" s="66"/>
      <c r="NFT55" s="66"/>
      <c r="NFU55" s="66"/>
      <c r="NFV55" s="66"/>
      <c r="NFW55" s="66"/>
      <c r="NFX55" s="66"/>
      <c r="NFY55" s="66"/>
      <c r="NFZ55" s="66"/>
      <c r="NGA55" s="66"/>
      <c r="NGB55" s="66"/>
      <c r="NGC55" s="66"/>
      <c r="NGD55" s="66"/>
      <c r="NGE55" s="66"/>
      <c r="NGF55" s="66"/>
      <c r="NGG55" s="66"/>
      <c r="NGH55" s="66"/>
      <c r="NGI55" s="66"/>
      <c r="NGJ55" s="66"/>
      <c r="NGK55" s="66"/>
      <c r="NGL55" s="66"/>
      <c r="NGM55" s="66"/>
      <c r="NGN55" s="66"/>
      <c r="NGO55" s="66"/>
      <c r="NGP55" s="66"/>
      <c r="NGQ55" s="66"/>
      <c r="NGR55" s="66"/>
      <c r="NGS55" s="66"/>
      <c r="NGT55" s="66"/>
      <c r="NGU55" s="66"/>
      <c r="NGV55" s="66"/>
      <c r="NGW55" s="66"/>
      <c r="NGX55" s="66"/>
      <c r="NGY55" s="66"/>
      <c r="NGZ55" s="66"/>
      <c r="NHA55" s="66"/>
      <c r="NHB55" s="66"/>
      <c r="NHC55" s="66"/>
      <c r="NHD55" s="66"/>
      <c r="NHE55" s="66"/>
      <c r="NHF55" s="66"/>
      <c r="NHG55" s="66"/>
      <c r="NHH55" s="66"/>
      <c r="NHI55" s="66"/>
      <c r="NHJ55" s="66"/>
      <c r="NHK55" s="66"/>
      <c r="NHL55" s="66"/>
      <c r="NHM55" s="66"/>
      <c r="NHN55" s="66"/>
      <c r="NHO55" s="66"/>
      <c r="NHP55" s="66"/>
      <c r="NHQ55" s="66"/>
      <c r="NHR55" s="66"/>
      <c r="NHS55" s="66"/>
      <c r="NHT55" s="66"/>
      <c r="NHU55" s="66"/>
      <c r="NHV55" s="66"/>
      <c r="NHW55" s="66"/>
      <c r="NHX55" s="66"/>
      <c r="NHY55" s="66"/>
      <c r="NHZ55" s="66"/>
      <c r="NIA55" s="66"/>
      <c r="NIB55" s="66"/>
      <c r="NIC55" s="66"/>
      <c r="NID55" s="66"/>
      <c r="NIE55" s="66"/>
      <c r="NIF55" s="66"/>
      <c r="NIG55" s="66"/>
      <c r="NIH55" s="66"/>
      <c r="NII55" s="66"/>
      <c r="NIJ55" s="66"/>
      <c r="NIK55" s="66"/>
      <c r="NIL55" s="66"/>
      <c r="NIM55" s="66"/>
      <c r="NIN55" s="66"/>
      <c r="NIO55" s="66"/>
      <c r="NIP55" s="66"/>
      <c r="NIQ55" s="66"/>
      <c r="NIR55" s="66"/>
      <c r="NIS55" s="66"/>
      <c r="NIT55" s="66"/>
      <c r="NIU55" s="66"/>
      <c r="NIV55" s="66"/>
      <c r="NIW55" s="66"/>
      <c r="NIX55" s="66"/>
      <c r="NIY55" s="66"/>
      <c r="NIZ55" s="66"/>
      <c r="NJA55" s="66"/>
      <c r="NJB55" s="66"/>
      <c r="NJC55" s="66"/>
      <c r="NJD55" s="66"/>
      <c r="NJE55" s="66"/>
      <c r="NJF55" s="66"/>
      <c r="NJG55" s="66"/>
      <c r="NJH55" s="66"/>
      <c r="NJI55" s="66"/>
      <c r="NJJ55" s="66"/>
      <c r="NJK55" s="66"/>
      <c r="NJL55" s="66"/>
      <c r="NJM55" s="66"/>
      <c r="NJN55" s="66"/>
      <c r="NJO55" s="66"/>
      <c r="NJP55" s="66"/>
      <c r="NJQ55" s="66"/>
      <c r="NJR55" s="66"/>
      <c r="NJS55" s="66"/>
      <c r="NJT55" s="66"/>
      <c r="NJU55" s="66"/>
      <c r="NJV55" s="66"/>
      <c r="NJW55" s="66"/>
      <c r="NJX55" s="66"/>
      <c r="NJY55" s="66"/>
      <c r="NJZ55" s="66"/>
      <c r="NKA55" s="66"/>
      <c r="NKB55" s="66"/>
      <c r="NKC55" s="66"/>
      <c r="NKD55" s="66"/>
      <c r="NKE55" s="66"/>
      <c r="NKF55" s="66"/>
      <c r="NKG55" s="66"/>
      <c r="NKH55" s="66"/>
      <c r="NKI55" s="66"/>
      <c r="NKJ55" s="66"/>
      <c r="NKK55" s="66"/>
      <c r="NKL55" s="66"/>
      <c r="NKM55" s="66"/>
      <c r="NKN55" s="66"/>
      <c r="NKO55" s="66"/>
      <c r="NKP55" s="66"/>
      <c r="NKQ55" s="66"/>
      <c r="NKR55" s="66"/>
      <c r="NKS55" s="66"/>
      <c r="NKT55" s="66"/>
      <c r="NKU55" s="66"/>
      <c r="NKV55" s="66"/>
      <c r="NKW55" s="66"/>
      <c r="NKX55" s="66"/>
      <c r="NKY55" s="66"/>
      <c r="NKZ55" s="66"/>
      <c r="NLA55" s="66"/>
      <c r="NLB55" s="66"/>
      <c r="NLC55" s="66"/>
      <c r="NLD55" s="66"/>
      <c r="NLE55" s="66"/>
      <c r="NLF55" s="66"/>
      <c r="NLG55" s="66"/>
      <c r="NLH55" s="66"/>
      <c r="NLI55" s="66"/>
      <c r="NLJ55" s="66"/>
      <c r="NLK55" s="66"/>
      <c r="NLL55" s="66"/>
      <c r="NLM55" s="66"/>
      <c r="NLN55" s="66"/>
      <c r="NLO55" s="66"/>
      <c r="NLP55" s="66"/>
      <c r="NLQ55" s="66"/>
      <c r="NLR55" s="66"/>
      <c r="NLS55" s="66"/>
      <c r="NLT55" s="66"/>
      <c r="NLU55" s="66"/>
      <c r="NLV55" s="66"/>
      <c r="NLW55" s="66"/>
      <c r="NLX55" s="66"/>
      <c r="NLY55" s="66"/>
      <c r="NLZ55" s="66"/>
      <c r="NMA55" s="66"/>
      <c r="NMB55" s="66"/>
      <c r="NMC55" s="66"/>
      <c r="NMD55" s="66"/>
      <c r="NME55" s="66"/>
      <c r="NMF55" s="66"/>
      <c r="NMG55" s="66"/>
      <c r="NMH55" s="66"/>
      <c r="NMI55" s="66"/>
      <c r="NMJ55" s="66"/>
      <c r="NMK55" s="66"/>
      <c r="NML55" s="66"/>
      <c r="NMM55" s="66"/>
      <c r="NMN55" s="66"/>
      <c r="NMO55" s="66"/>
      <c r="NMP55" s="66"/>
      <c r="NMQ55" s="66"/>
      <c r="NMR55" s="66"/>
      <c r="NMS55" s="66"/>
      <c r="NMT55" s="66"/>
      <c r="NMU55" s="66"/>
      <c r="NMV55" s="66"/>
      <c r="NMW55" s="66"/>
      <c r="NMX55" s="66"/>
      <c r="NMY55" s="66"/>
      <c r="NMZ55" s="66"/>
      <c r="NNA55" s="66"/>
      <c r="NNB55" s="66"/>
      <c r="NNC55" s="66"/>
      <c r="NND55" s="66"/>
      <c r="NNE55" s="66"/>
      <c r="NNF55" s="66"/>
      <c r="NNG55" s="66"/>
      <c r="NNH55" s="66"/>
      <c r="NNI55" s="66"/>
      <c r="NNJ55" s="66"/>
      <c r="NNK55" s="66"/>
      <c r="NNL55" s="66"/>
      <c r="NNM55" s="66"/>
      <c r="NNN55" s="66"/>
      <c r="NNO55" s="66"/>
      <c r="NNP55" s="66"/>
      <c r="NNQ55" s="66"/>
      <c r="NNR55" s="66"/>
      <c r="NNS55" s="66"/>
      <c r="NNT55" s="66"/>
      <c r="NNU55" s="66"/>
      <c r="NNV55" s="66"/>
      <c r="NNW55" s="66"/>
      <c r="NNX55" s="66"/>
      <c r="NNY55" s="66"/>
      <c r="NNZ55" s="66"/>
      <c r="NOA55" s="66"/>
      <c r="NOB55" s="66"/>
      <c r="NOC55" s="66"/>
      <c r="NOD55" s="66"/>
      <c r="NOE55" s="66"/>
      <c r="NOF55" s="66"/>
      <c r="NOG55" s="66"/>
      <c r="NOH55" s="66"/>
      <c r="NOI55" s="66"/>
      <c r="NOJ55" s="66"/>
      <c r="NOK55" s="66"/>
      <c r="NOL55" s="66"/>
      <c r="NOM55" s="66"/>
      <c r="NON55" s="66"/>
      <c r="NOO55" s="66"/>
      <c r="NOP55" s="66"/>
      <c r="NOQ55" s="66"/>
      <c r="NOR55" s="66"/>
      <c r="NOS55" s="66"/>
      <c r="NOT55" s="66"/>
      <c r="NOU55" s="66"/>
      <c r="NOV55" s="66"/>
      <c r="NOW55" s="66"/>
      <c r="NOX55" s="66"/>
      <c r="NOY55" s="66"/>
      <c r="NOZ55" s="66"/>
      <c r="NPA55" s="66"/>
      <c r="NPB55" s="66"/>
      <c r="NPC55" s="66"/>
      <c r="NPD55" s="66"/>
      <c r="NPE55" s="66"/>
      <c r="NPF55" s="66"/>
      <c r="NPG55" s="66"/>
      <c r="NPH55" s="66"/>
      <c r="NPI55" s="66"/>
      <c r="NPJ55" s="66"/>
      <c r="NPK55" s="66"/>
      <c r="NPL55" s="66"/>
      <c r="NPM55" s="66"/>
      <c r="NPN55" s="66"/>
      <c r="NPO55" s="66"/>
      <c r="NPP55" s="66"/>
      <c r="NPQ55" s="66"/>
      <c r="NPR55" s="66"/>
      <c r="NPS55" s="66"/>
      <c r="NPT55" s="66"/>
      <c r="NPU55" s="66"/>
      <c r="NPV55" s="66"/>
      <c r="NPW55" s="66"/>
      <c r="NPX55" s="66"/>
      <c r="NPY55" s="66"/>
      <c r="NPZ55" s="66"/>
      <c r="NQA55" s="66"/>
      <c r="NQB55" s="66"/>
      <c r="NQC55" s="66"/>
      <c r="NQD55" s="66"/>
      <c r="NQE55" s="66"/>
      <c r="NQF55" s="66"/>
      <c r="NQG55" s="66"/>
      <c r="NQH55" s="66"/>
      <c r="NQI55" s="66"/>
      <c r="NQJ55" s="66"/>
      <c r="NQK55" s="66"/>
      <c r="NQL55" s="66"/>
      <c r="NQM55" s="66"/>
      <c r="NQN55" s="66"/>
      <c r="NQO55" s="66"/>
      <c r="NQP55" s="66"/>
      <c r="NQQ55" s="66"/>
      <c r="NQR55" s="66"/>
      <c r="NQS55" s="66"/>
      <c r="NQT55" s="66"/>
      <c r="NQU55" s="66"/>
      <c r="NQV55" s="66"/>
      <c r="NQW55" s="66"/>
      <c r="NQX55" s="66"/>
      <c r="NQY55" s="66"/>
      <c r="NQZ55" s="66"/>
      <c r="NRA55" s="66"/>
      <c r="NRB55" s="66"/>
      <c r="NRC55" s="66"/>
      <c r="NRD55" s="66"/>
      <c r="NRE55" s="66"/>
      <c r="NRF55" s="66"/>
      <c r="NRG55" s="66"/>
      <c r="NRH55" s="66"/>
      <c r="NRI55" s="66"/>
      <c r="NRJ55" s="66"/>
      <c r="NRK55" s="66"/>
      <c r="NRL55" s="66"/>
      <c r="NRM55" s="66"/>
      <c r="NRN55" s="66"/>
      <c r="NRO55" s="66"/>
      <c r="NRP55" s="66"/>
      <c r="NRQ55" s="66"/>
      <c r="NRR55" s="66"/>
      <c r="NRS55" s="66"/>
      <c r="NRT55" s="66"/>
      <c r="NRU55" s="66"/>
      <c r="NRV55" s="66"/>
      <c r="NRW55" s="66"/>
      <c r="NRX55" s="66"/>
      <c r="NRY55" s="66"/>
      <c r="NRZ55" s="66"/>
      <c r="NSA55" s="66"/>
      <c r="NSB55" s="66"/>
      <c r="NSC55" s="66"/>
      <c r="NSD55" s="66"/>
      <c r="NSE55" s="66"/>
      <c r="NSF55" s="66"/>
      <c r="NSG55" s="66"/>
      <c r="NSH55" s="66"/>
      <c r="NSI55" s="66"/>
      <c r="NSJ55" s="66"/>
      <c r="NSK55" s="66"/>
      <c r="NSL55" s="66"/>
      <c r="NSM55" s="66"/>
      <c r="NSN55" s="66"/>
      <c r="NSO55" s="66"/>
      <c r="NSP55" s="66"/>
      <c r="NSQ55" s="66"/>
      <c r="NSR55" s="66"/>
      <c r="NSS55" s="66"/>
      <c r="NST55" s="66"/>
      <c r="NSU55" s="66"/>
      <c r="NSV55" s="66"/>
      <c r="NSW55" s="66"/>
      <c r="NSX55" s="66"/>
      <c r="NSY55" s="66"/>
      <c r="NSZ55" s="66"/>
      <c r="NTA55" s="66"/>
      <c r="NTB55" s="66"/>
      <c r="NTC55" s="66"/>
      <c r="NTD55" s="66"/>
      <c r="NTE55" s="66"/>
      <c r="NTF55" s="66"/>
      <c r="NTG55" s="66"/>
      <c r="NTH55" s="66"/>
      <c r="NTI55" s="66"/>
      <c r="NTJ55" s="66"/>
      <c r="NTK55" s="66"/>
      <c r="NTL55" s="66"/>
      <c r="NTM55" s="66"/>
      <c r="NTN55" s="66"/>
      <c r="NTO55" s="66"/>
      <c r="NTP55" s="66"/>
      <c r="NTQ55" s="66"/>
      <c r="NTR55" s="66"/>
      <c r="NTS55" s="66"/>
      <c r="NTT55" s="66"/>
      <c r="NTU55" s="66"/>
      <c r="NTV55" s="66"/>
      <c r="NTW55" s="66"/>
      <c r="NTX55" s="66"/>
      <c r="NTY55" s="66"/>
      <c r="NTZ55" s="66"/>
      <c r="NUA55" s="66"/>
      <c r="NUB55" s="66"/>
      <c r="NUC55" s="66"/>
      <c r="NUD55" s="66"/>
      <c r="NUE55" s="66"/>
      <c r="NUF55" s="66"/>
      <c r="NUG55" s="66"/>
      <c r="NUH55" s="66"/>
      <c r="NUI55" s="66"/>
      <c r="NUJ55" s="66"/>
      <c r="NUK55" s="66"/>
      <c r="NUL55" s="66"/>
      <c r="NUM55" s="66"/>
      <c r="NUN55" s="66"/>
      <c r="NUO55" s="66"/>
      <c r="NUP55" s="66"/>
      <c r="NUQ55" s="66"/>
      <c r="NUR55" s="66"/>
      <c r="NUS55" s="66"/>
      <c r="NUT55" s="66"/>
      <c r="NUU55" s="66"/>
      <c r="NUV55" s="66"/>
      <c r="NUW55" s="66"/>
      <c r="NUX55" s="66"/>
      <c r="NUY55" s="66"/>
      <c r="NUZ55" s="66"/>
      <c r="NVA55" s="66"/>
      <c r="NVB55" s="66"/>
      <c r="NVC55" s="66"/>
      <c r="NVD55" s="66"/>
      <c r="NVE55" s="66"/>
      <c r="NVF55" s="66"/>
      <c r="NVG55" s="66"/>
      <c r="NVH55" s="66"/>
      <c r="NVI55" s="66"/>
      <c r="NVJ55" s="66"/>
      <c r="NVK55" s="66"/>
      <c r="NVL55" s="66"/>
      <c r="NVM55" s="66"/>
      <c r="NVN55" s="66"/>
      <c r="NVO55" s="66"/>
      <c r="NVP55" s="66"/>
      <c r="NVQ55" s="66"/>
      <c r="NVR55" s="66"/>
      <c r="NVS55" s="66"/>
      <c r="NVT55" s="66"/>
      <c r="NVU55" s="66"/>
      <c r="NVV55" s="66"/>
      <c r="NVW55" s="66"/>
      <c r="NVX55" s="66"/>
      <c r="NVY55" s="66"/>
      <c r="NVZ55" s="66"/>
      <c r="NWA55" s="66"/>
      <c r="NWB55" s="66"/>
      <c r="NWC55" s="66"/>
      <c r="NWD55" s="66"/>
      <c r="NWE55" s="66"/>
      <c r="NWF55" s="66"/>
      <c r="NWG55" s="66"/>
      <c r="NWH55" s="66"/>
      <c r="NWI55" s="66"/>
      <c r="NWJ55" s="66"/>
      <c r="NWK55" s="66"/>
      <c r="NWL55" s="66"/>
      <c r="NWM55" s="66"/>
      <c r="NWN55" s="66"/>
      <c r="NWO55" s="66"/>
      <c r="NWP55" s="66"/>
      <c r="NWQ55" s="66"/>
      <c r="NWR55" s="66"/>
      <c r="NWS55" s="66"/>
      <c r="NWT55" s="66"/>
      <c r="NWU55" s="66"/>
      <c r="NWV55" s="66"/>
      <c r="NWW55" s="66"/>
      <c r="NWX55" s="66"/>
      <c r="NWY55" s="66"/>
      <c r="NWZ55" s="66"/>
      <c r="NXA55" s="66"/>
      <c r="NXB55" s="66"/>
      <c r="NXC55" s="66"/>
      <c r="NXD55" s="66"/>
      <c r="NXE55" s="66"/>
      <c r="NXF55" s="66"/>
      <c r="NXG55" s="66"/>
      <c r="NXH55" s="66"/>
      <c r="NXI55" s="66"/>
      <c r="NXJ55" s="66"/>
      <c r="NXK55" s="66"/>
      <c r="NXL55" s="66"/>
      <c r="NXM55" s="66"/>
      <c r="NXN55" s="66"/>
      <c r="NXO55" s="66"/>
      <c r="NXP55" s="66"/>
      <c r="NXQ55" s="66"/>
      <c r="NXR55" s="66"/>
      <c r="NXS55" s="66"/>
      <c r="NXT55" s="66"/>
      <c r="NXU55" s="66"/>
      <c r="NXV55" s="66"/>
      <c r="NXW55" s="66"/>
      <c r="NXX55" s="66"/>
      <c r="NXY55" s="66"/>
      <c r="NXZ55" s="66"/>
      <c r="NYA55" s="66"/>
      <c r="NYB55" s="66"/>
      <c r="NYC55" s="66"/>
      <c r="NYD55" s="66"/>
      <c r="NYE55" s="66"/>
      <c r="NYF55" s="66"/>
      <c r="NYG55" s="66"/>
      <c r="NYH55" s="66"/>
      <c r="NYI55" s="66"/>
      <c r="NYJ55" s="66"/>
      <c r="NYK55" s="66"/>
      <c r="NYL55" s="66"/>
      <c r="NYM55" s="66"/>
      <c r="NYN55" s="66"/>
      <c r="NYO55" s="66"/>
      <c r="NYP55" s="66"/>
      <c r="NYQ55" s="66"/>
      <c r="NYR55" s="66"/>
      <c r="NYS55" s="66"/>
      <c r="NYT55" s="66"/>
      <c r="NYU55" s="66"/>
      <c r="NYV55" s="66"/>
      <c r="NYW55" s="66"/>
      <c r="NYX55" s="66"/>
      <c r="NYY55" s="66"/>
      <c r="NYZ55" s="66"/>
      <c r="NZA55" s="66"/>
      <c r="NZB55" s="66"/>
      <c r="NZC55" s="66"/>
      <c r="NZD55" s="66"/>
      <c r="NZE55" s="66"/>
      <c r="NZF55" s="66"/>
      <c r="NZG55" s="66"/>
      <c r="NZH55" s="66"/>
      <c r="NZI55" s="66"/>
      <c r="NZJ55" s="66"/>
      <c r="NZK55" s="66"/>
      <c r="NZL55" s="66"/>
      <c r="NZM55" s="66"/>
      <c r="NZN55" s="66"/>
      <c r="NZO55" s="66"/>
      <c r="NZP55" s="66"/>
      <c r="NZQ55" s="66"/>
      <c r="NZR55" s="66"/>
      <c r="NZS55" s="66"/>
      <c r="NZT55" s="66"/>
      <c r="NZU55" s="66"/>
      <c r="NZV55" s="66"/>
      <c r="NZW55" s="66"/>
      <c r="NZX55" s="66"/>
      <c r="NZY55" s="66"/>
      <c r="NZZ55" s="66"/>
      <c r="OAA55" s="66"/>
      <c r="OAB55" s="66"/>
      <c r="OAC55" s="66"/>
      <c r="OAD55" s="66"/>
      <c r="OAE55" s="66"/>
      <c r="OAF55" s="66"/>
      <c r="OAG55" s="66"/>
      <c r="OAH55" s="66"/>
      <c r="OAI55" s="66"/>
      <c r="OAJ55" s="66"/>
      <c r="OAK55" s="66"/>
      <c r="OAL55" s="66"/>
      <c r="OAM55" s="66"/>
      <c r="OAN55" s="66"/>
      <c r="OAO55" s="66"/>
      <c r="OAP55" s="66"/>
      <c r="OAQ55" s="66"/>
      <c r="OAR55" s="66"/>
      <c r="OAS55" s="66"/>
      <c r="OAT55" s="66"/>
      <c r="OAU55" s="66"/>
      <c r="OAV55" s="66"/>
      <c r="OAW55" s="66"/>
      <c r="OAX55" s="66"/>
      <c r="OAY55" s="66"/>
      <c r="OAZ55" s="66"/>
      <c r="OBA55" s="66"/>
      <c r="OBB55" s="66"/>
      <c r="OBC55" s="66"/>
      <c r="OBD55" s="66"/>
      <c r="OBE55" s="66"/>
      <c r="OBF55" s="66"/>
      <c r="OBG55" s="66"/>
      <c r="OBH55" s="66"/>
      <c r="OBI55" s="66"/>
      <c r="OBJ55" s="66"/>
      <c r="OBK55" s="66"/>
      <c r="OBL55" s="66"/>
      <c r="OBM55" s="66"/>
      <c r="OBN55" s="66"/>
      <c r="OBO55" s="66"/>
      <c r="OBP55" s="66"/>
      <c r="OBQ55" s="66"/>
      <c r="OBR55" s="66"/>
      <c r="OBS55" s="66"/>
      <c r="OBT55" s="66"/>
      <c r="OBU55" s="66"/>
      <c r="OBV55" s="66"/>
      <c r="OBW55" s="66"/>
      <c r="OBX55" s="66"/>
      <c r="OBY55" s="66"/>
      <c r="OBZ55" s="66"/>
      <c r="OCA55" s="66"/>
      <c r="OCB55" s="66"/>
      <c r="OCC55" s="66"/>
      <c r="OCD55" s="66"/>
      <c r="OCE55" s="66"/>
      <c r="OCF55" s="66"/>
      <c r="OCG55" s="66"/>
      <c r="OCH55" s="66"/>
      <c r="OCI55" s="66"/>
      <c r="OCJ55" s="66"/>
      <c r="OCK55" s="66"/>
      <c r="OCL55" s="66"/>
      <c r="OCM55" s="66"/>
      <c r="OCN55" s="66"/>
      <c r="OCO55" s="66"/>
      <c r="OCP55" s="66"/>
      <c r="OCQ55" s="66"/>
      <c r="OCR55" s="66"/>
      <c r="OCS55" s="66"/>
      <c r="OCT55" s="66"/>
      <c r="OCU55" s="66"/>
      <c r="OCV55" s="66"/>
      <c r="OCW55" s="66"/>
      <c r="OCX55" s="66"/>
      <c r="OCY55" s="66"/>
      <c r="OCZ55" s="66"/>
      <c r="ODA55" s="66"/>
      <c r="ODB55" s="66"/>
      <c r="ODC55" s="66"/>
      <c r="ODD55" s="66"/>
      <c r="ODE55" s="66"/>
      <c r="ODF55" s="66"/>
      <c r="ODG55" s="66"/>
      <c r="ODH55" s="66"/>
      <c r="ODI55" s="66"/>
      <c r="ODJ55" s="66"/>
      <c r="ODK55" s="66"/>
      <c r="ODL55" s="66"/>
      <c r="ODM55" s="66"/>
      <c r="ODN55" s="66"/>
      <c r="ODO55" s="66"/>
      <c r="ODP55" s="66"/>
      <c r="ODQ55" s="66"/>
      <c r="ODR55" s="66"/>
      <c r="ODS55" s="66"/>
      <c r="ODT55" s="66"/>
      <c r="ODU55" s="66"/>
      <c r="ODV55" s="66"/>
      <c r="ODW55" s="66"/>
      <c r="ODX55" s="66"/>
      <c r="ODY55" s="66"/>
      <c r="ODZ55" s="66"/>
      <c r="OEA55" s="66"/>
      <c r="OEB55" s="66"/>
      <c r="OEC55" s="66"/>
      <c r="OED55" s="66"/>
      <c r="OEE55" s="66"/>
      <c r="OEF55" s="66"/>
      <c r="OEG55" s="66"/>
      <c r="OEH55" s="66"/>
      <c r="OEI55" s="66"/>
      <c r="OEJ55" s="66"/>
      <c r="OEK55" s="66"/>
      <c r="OEL55" s="66"/>
      <c r="OEM55" s="66"/>
      <c r="OEN55" s="66"/>
      <c r="OEO55" s="66"/>
      <c r="OEP55" s="66"/>
      <c r="OEQ55" s="66"/>
      <c r="OER55" s="66"/>
      <c r="OES55" s="66"/>
      <c r="OET55" s="66"/>
      <c r="OEU55" s="66"/>
      <c r="OEV55" s="66"/>
      <c r="OEW55" s="66"/>
      <c r="OEX55" s="66"/>
      <c r="OEY55" s="66"/>
      <c r="OEZ55" s="66"/>
      <c r="OFA55" s="66"/>
      <c r="OFB55" s="66"/>
      <c r="OFC55" s="66"/>
      <c r="OFD55" s="66"/>
      <c r="OFE55" s="66"/>
      <c r="OFF55" s="66"/>
      <c r="OFG55" s="66"/>
      <c r="OFH55" s="66"/>
      <c r="OFI55" s="66"/>
      <c r="OFJ55" s="66"/>
      <c r="OFK55" s="66"/>
      <c r="OFL55" s="66"/>
      <c r="OFM55" s="66"/>
      <c r="OFN55" s="66"/>
      <c r="OFO55" s="66"/>
      <c r="OFP55" s="66"/>
      <c r="OFQ55" s="66"/>
      <c r="OFR55" s="66"/>
      <c r="OFS55" s="66"/>
      <c r="OFT55" s="66"/>
      <c r="OFU55" s="66"/>
      <c r="OFV55" s="66"/>
      <c r="OFW55" s="66"/>
      <c r="OFX55" s="66"/>
      <c r="OFY55" s="66"/>
      <c r="OFZ55" s="66"/>
      <c r="OGA55" s="66"/>
      <c r="OGB55" s="66"/>
      <c r="OGC55" s="66"/>
      <c r="OGD55" s="66"/>
      <c r="OGE55" s="66"/>
      <c r="OGF55" s="66"/>
      <c r="OGG55" s="66"/>
      <c r="OGH55" s="66"/>
      <c r="OGI55" s="66"/>
      <c r="OGJ55" s="66"/>
      <c r="OGK55" s="66"/>
      <c r="OGL55" s="66"/>
      <c r="OGM55" s="66"/>
      <c r="OGN55" s="66"/>
      <c r="OGO55" s="66"/>
      <c r="OGP55" s="66"/>
      <c r="OGQ55" s="66"/>
      <c r="OGR55" s="66"/>
      <c r="OGS55" s="66"/>
      <c r="OGT55" s="66"/>
      <c r="OGU55" s="66"/>
      <c r="OGV55" s="66"/>
      <c r="OGW55" s="66"/>
      <c r="OGX55" s="66"/>
      <c r="OGY55" s="66"/>
      <c r="OGZ55" s="66"/>
      <c r="OHA55" s="66"/>
      <c r="OHB55" s="66"/>
      <c r="OHC55" s="66"/>
      <c r="OHD55" s="66"/>
      <c r="OHE55" s="66"/>
      <c r="OHF55" s="66"/>
      <c r="OHG55" s="66"/>
      <c r="OHH55" s="66"/>
      <c r="OHI55" s="66"/>
      <c r="OHJ55" s="66"/>
      <c r="OHK55" s="66"/>
      <c r="OHL55" s="66"/>
      <c r="OHM55" s="66"/>
      <c r="OHN55" s="66"/>
      <c r="OHO55" s="66"/>
      <c r="OHP55" s="66"/>
      <c r="OHQ55" s="66"/>
      <c r="OHR55" s="66"/>
      <c r="OHS55" s="66"/>
      <c r="OHT55" s="66"/>
      <c r="OHU55" s="66"/>
      <c r="OHV55" s="66"/>
      <c r="OHW55" s="66"/>
      <c r="OHX55" s="66"/>
      <c r="OHY55" s="66"/>
      <c r="OHZ55" s="66"/>
      <c r="OIA55" s="66"/>
      <c r="OIB55" s="66"/>
      <c r="OIC55" s="66"/>
      <c r="OID55" s="66"/>
      <c r="OIE55" s="66"/>
      <c r="OIF55" s="66"/>
      <c r="OIG55" s="66"/>
      <c r="OIH55" s="66"/>
      <c r="OII55" s="66"/>
      <c r="OIJ55" s="66"/>
      <c r="OIK55" s="66"/>
      <c r="OIL55" s="66"/>
      <c r="OIM55" s="66"/>
      <c r="OIN55" s="66"/>
      <c r="OIO55" s="66"/>
      <c r="OIP55" s="66"/>
      <c r="OIQ55" s="66"/>
      <c r="OIR55" s="66"/>
      <c r="OIS55" s="66"/>
      <c r="OIT55" s="66"/>
      <c r="OIU55" s="66"/>
      <c r="OIV55" s="66"/>
      <c r="OIW55" s="66"/>
      <c r="OIX55" s="66"/>
      <c r="OIY55" s="66"/>
      <c r="OIZ55" s="66"/>
      <c r="OJA55" s="66"/>
      <c r="OJB55" s="66"/>
      <c r="OJC55" s="66"/>
      <c r="OJD55" s="66"/>
      <c r="OJE55" s="66"/>
      <c r="OJF55" s="66"/>
      <c r="OJG55" s="66"/>
      <c r="OJH55" s="66"/>
      <c r="OJI55" s="66"/>
      <c r="OJJ55" s="66"/>
      <c r="OJK55" s="66"/>
      <c r="OJL55" s="66"/>
      <c r="OJM55" s="66"/>
      <c r="OJN55" s="66"/>
      <c r="OJO55" s="66"/>
      <c r="OJP55" s="66"/>
      <c r="OJQ55" s="66"/>
      <c r="OJR55" s="66"/>
      <c r="OJS55" s="66"/>
      <c r="OJT55" s="66"/>
      <c r="OJU55" s="66"/>
      <c r="OJV55" s="66"/>
      <c r="OJW55" s="66"/>
      <c r="OJX55" s="66"/>
      <c r="OJY55" s="66"/>
      <c r="OJZ55" s="66"/>
      <c r="OKA55" s="66"/>
      <c r="OKB55" s="66"/>
      <c r="OKC55" s="66"/>
      <c r="OKD55" s="66"/>
      <c r="OKE55" s="66"/>
      <c r="OKF55" s="66"/>
      <c r="OKG55" s="66"/>
      <c r="OKH55" s="66"/>
      <c r="OKI55" s="66"/>
      <c r="OKJ55" s="66"/>
      <c r="OKK55" s="66"/>
      <c r="OKL55" s="66"/>
      <c r="OKM55" s="66"/>
      <c r="OKN55" s="66"/>
      <c r="OKO55" s="66"/>
      <c r="OKP55" s="66"/>
      <c r="OKQ55" s="66"/>
      <c r="OKR55" s="66"/>
      <c r="OKS55" s="66"/>
      <c r="OKT55" s="66"/>
      <c r="OKU55" s="66"/>
      <c r="OKV55" s="66"/>
      <c r="OKW55" s="66"/>
      <c r="OKX55" s="66"/>
      <c r="OKY55" s="66"/>
      <c r="OKZ55" s="66"/>
      <c r="OLA55" s="66"/>
      <c r="OLB55" s="66"/>
      <c r="OLC55" s="66"/>
      <c r="OLD55" s="66"/>
      <c r="OLE55" s="66"/>
      <c r="OLF55" s="66"/>
      <c r="OLG55" s="66"/>
      <c r="OLH55" s="66"/>
      <c r="OLI55" s="66"/>
      <c r="OLJ55" s="66"/>
      <c r="OLK55" s="66"/>
      <c r="OLL55" s="66"/>
      <c r="OLM55" s="66"/>
      <c r="OLN55" s="66"/>
      <c r="OLO55" s="66"/>
      <c r="OLP55" s="66"/>
      <c r="OLQ55" s="66"/>
      <c r="OLR55" s="66"/>
      <c r="OLS55" s="66"/>
      <c r="OLT55" s="66"/>
      <c r="OLU55" s="66"/>
      <c r="OLV55" s="66"/>
      <c r="OLW55" s="66"/>
      <c r="OLX55" s="66"/>
      <c r="OLY55" s="66"/>
      <c r="OLZ55" s="66"/>
      <c r="OMA55" s="66"/>
      <c r="OMB55" s="66"/>
      <c r="OMC55" s="66"/>
      <c r="OMD55" s="66"/>
      <c r="OME55" s="66"/>
      <c r="OMF55" s="66"/>
      <c r="OMG55" s="66"/>
      <c r="OMH55" s="66"/>
      <c r="OMI55" s="66"/>
      <c r="OMJ55" s="66"/>
      <c r="OMK55" s="66"/>
      <c r="OML55" s="66"/>
      <c r="OMM55" s="66"/>
      <c r="OMN55" s="66"/>
      <c r="OMO55" s="66"/>
      <c r="OMP55" s="66"/>
      <c r="OMQ55" s="66"/>
      <c r="OMR55" s="66"/>
      <c r="OMS55" s="66"/>
      <c r="OMT55" s="66"/>
      <c r="OMU55" s="66"/>
      <c r="OMV55" s="66"/>
      <c r="OMW55" s="66"/>
      <c r="OMX55" s="66"/>
      <c r="OMY55" s="66"/>
      <c r="OMZ55" s="66"/>
      <c r="ONA55" s="66"/>
      <c r="ONB55" s="66"/>
      <c r="ONC55" s="66"/>
      <c r="OND55" s="66"/>
      <c r="ONE55" s="66"/>
      <c r="ONF55" s="66"/>
      <c r="ONG55" s="66"/>
      <c r="ONH55" s="66"/>
      <c r="ONI55" s="66"/>
      <c r="ONJ55" s="66"/>
      <c r="ONK55" s="66"/>
      <c r="ONL55" s="66"/>
      <c r="ONM55" s="66"/>
      <c r="ONN55" s="66"/>
      <c r="ONO55" s="66"/>
      <c r="ONP55" s="66"/>
      <c r="ONQ55" s="66"/>
      <c r="ONR55" s="66"/>
      <c r="ONS55" s="66"/>
      <c r="ONT55" s="66"/>
      <c r="ONU55" s="66"/>
      <c r="ONV55" s="66"/>
      <c r="ONW55" s="66"/>
      <c r="ONX55" s="66"/>
      <c r="ONY55" s="66"/>
      <c r="ONZ55" s="66"/>
      <c r="OOA55" s="66"/>
      <c r="OOB55" s="66"/>
      <c r="OOC55" s="66"/>
      <c r="OOD55" s="66"/>
      <c r="OOE55" s="66"/>
      <c r="OOF55" s="66"/>
      <c r="OOG55" s="66"/>
      <c r="OOH55" s="66"/>
      <c r="OOI55" s="66"/>
      <c r="OOJ55" s="66"/>
      <c r="OOK55" s="66"/>
      <c r="OOL55" s="66"/>
      <c r="OOM55" s="66"/>
      <c r="OON55" s="66"/>
      <c r="OOO55" s="66"/>
      <c r="OOP55" s="66"/>
      <c r="OOQ55" s="66"/>
      <c r="OOR55" s="66"/>
      <c r="OOS55" s="66"/>
      <c r="OOT55" s="66"/>
      <c r="OOU55" s="66"/>
      <c r="OOV55" s="66"/>
      <c r="OOW55" s="66"/>
      <c r="OOX55" s="66"/>
      <c r="OOY55" s="66"/>
      <c r="OOZ55" s="66"/>
      <c r="OPA55" s="66"/>
      <c r="OPB55" s="66"/>
      <c r="OPC55" s="66"/>
      <c r="OPD55" s="66"/>
      <c r="OPE55" s="66"/>
      <c r="OPF55" s="66"/>
      <c r="OPG55" s="66"/>
      <c r="OPH55" s="66"/>
      <c r="OPI55" s="66"/>
      <c r="OPJ55" s="66"/>
      <c r="OPK55" s="66"/>
      <c r="OPL55" s="66"/>
      <c r="OPM55" s="66"/>
      <c r="OPN55" s="66"/>
      <c r="OPO55" s="66"/>
      <c r="OPP55" s="66"/>
      <c r="OPQ55" s="66"/>
      <c r="OPR55" s="66"/>
      <c r="OPS55" s="66"/>
      <c r="OPT55" s="66"/>
      <c r="OPU55" s="66"/>
      <c r="OPV55" s="66"/>
      <c r="OPW55" s="66"/>
      <c r="OPX55" s="66"/>
      <c r="OPY55" s="66"/>
      <c r="OPZ55" s="66"/>
      <c r="OQA55" s="66"/>
      <c r="OQB55" s="66"/>
      <c r="OQC55" s="66"/>
      <c r="OQD55" s="66"/>
      <c r="OQE55" s="66"/>
      <c r="OQF55" s="66"/>
      <c r="OQG55" s="66"/>
      <c r="OQH55" s="66"/>
      <c r="OQI55" s="66"/>
      <c r="OQJ55" s="66"/>
      <c r="OQK55" s="66"/>
      <c r="OQL55" s="66"/>
      <c r="OQM55" s="66"/>
      <c r="OQN55" s="66"/>
      <c r="OQO55" s="66"/>
      <c r="OQP55" s="66"/>
      <c r="OQQ55" s="66"/>
      <c r="OQR55" s="66"/>
      <c r="OQS55" s="66"/>
      <c r="OQT55" s="66"/>
      <c r="OQU55" s="66"/>
      <c r="OQV55" s="66"/>
      <c r="OQW55" s="66"/>
      <c r="OQX55" s="66"/>
      <c r="OQY55" s="66"/>
      <c r="OQZ55" s="66"/>
      <c r="ORA55" s="66"/>
      <c r="ORB55" s="66"/>
      <c r="ORC55" s="66"/>
      <c r="ORD55" s="66"/>
      <c r="ORE55" s="66"/>
      <c r="ORF55" s="66"/>
      <c r="ORG55" s="66"/>
      <c r="ORH55" s="66"/>
      <c r="ORI55" s="66"/>
      <c r="ORJ55" s="66"/>
      <c r="ORK55" s="66"/>
      <c r="ORL55" s="66"/>
      <c r="ORM55" s="66"/>
      <c r="ORN55" s="66"/>
      <c r="ORO55" s="66"/>
      <c r="ORP55" s="66"/>
      <c r="ORQ55" s="66"/>
      <c r="ORR55" s="66"/>
      <c r="ORS55" s="66"/>
      <c r="ORT55" s="66"/>
      <c r="ORU55" s="66"/>
      <c r="ORV55" s="66"/>
      <c r="ORW55" s="66"/>
      <c r="ORX55" s="66"/>
      <c r="ORY55" s="66"/>
      <c r="ORZ55" s="66"/>
      <c r="OSA55" s="66"/>
      <c r="OSB55" s="66"/>
      <c r="OSC55" s="66"/>
      <c r="OSD55" s="66"/>
      <c r="OSE55" s="66"/>
      <c r="OSF55" s="66"/>
      <c r="OSG55" s="66"/>
      <c r="OSH55" s="66"/>
      <c r="OSI55" s="66"/>
      <c r="OSJ55" s="66"/>
      <c r="OSK55" s="66"/>
      <c r="OSL55" s="66"/>
      <c r="OSM55" s="66"/>
      <c r="OSN55" s="66"/>
      <c r="OSO55" s="66"/>
      <c r="OSP55" s="66"/>
      <c r="OSQ55" s="66"/>
      <c r="OSR55" s="66"/>
      <c r="OSS55" s="66"/>
      <c r="OST55" s="66"/>
      <c r="OSU55" s="66"/>
      <c r="OSV55" s="66"/>
      <c r="OSW55" s="66"/>
      <c r="OSX55" s="66"/>
      <c r="OSY55" s="66"/>
      <c r="OSZ55" s="66"/>
      <c r="OTA55" s="66"/>
      <c r="OTB55" s="66"/>
      <c r="OTC55" s="66"/>
      <c r="OTD55" s="66"/>
      <c r="OTE55" s="66"/>
      <c r="OTF55" s="66"/>
      <c r="OTG55" s="66"/>
      <c r="OTH55" s="66"/>
      <c r="OTI55" s="66"/>
      <c r="OTJ55" s="66"/>
      <c r="OTK55" s="66"/>
      <c r="OTL55" s="66"/>
      <c r="OTM55" s="66"/>
      <c r="OTN55" s="66"/>
      <c r="OTO55" s="66"/>
      <c r="OTP55" s="66"/>
      <c r="OTQ55" s="66"/>
      <c r="OTR55" s="66"/>
      <c r="OTS55" s="66"/>
      <c r="OTT55" s="66"/>
      <c r="OTU55" s="66"/>
      <c r="OTV55" s="66"/>
      <c r="OTW55" s="66"/>
      <c r="OTX55" s="66"/>
      <c r="OTY55" s="66"/>
      <c r="OTZ55" s="66"/>
      <c r="OUA55" s="66"/>
      <c r="OUB55" s="66"/>
      <c r="OUC55" s="66"/>
      <c r="OUD55" s="66"/>
      <c r="OUE55" s="66"/>
      <c r="OUF55" s="66"/>
      <c r="OUG55" s="66"/>
      <c r="OUH55" s="66"/>
      <c r="OUI55" s="66"/>
      <c r="OUJ55" s="66"/>
      <c r="OUK55" s="66"/>
      <c r="OUL55" s="66"/>
      <c r="OUM55" s="66"/>
      <c r="OUN55" s="66"/>
      <c r="OUO55" s="66"/>
      <c r="OUP55" s="66"/>
      <c r="OUQ55" s="66"/>
      <c r="OUR55" s="66"/>
      <c r="OUS55" s="66"/>
      <c r="OUT55" s="66"/>
      <c r="OUU55" s="66"/>
      <c r="OUV55" s="66"/>
      <c r="OUW55" s="66"/>
      <c r="OUX55" s="66"/>
      <c r="OUY55" s="66"/>
      <c r="OUZ55" s="66"/>
      <c r="OVA55" s="66"/>
      <c r="OVB55" s="66"/>
      <c r="OVC55" s="66"/>
      <c r="OVD55" s="66"/>
      <c r="OVE55" s="66"/>
      <c r="OVF55" s="66"/>
      <c r="OVG55" s="66"/>
      <c r="OVH55" s="66"/>
      <c r="OVI55" s="66"/>
      <c r="OVJ55" s="66"/>
      <c r="OVK55" s="66"/>
      <c r="OVL55" s="66"/>
      <c r="OVM55" s="66"/>
      <c r="OVN55" s="66"/>
      <c r="OVO55" s="66"/>
      <c r="OVP55" s="66"/>
      <c r="OVQ55" s="66"/>
      <c r="OVR55" s="66"/>
      <c r="OVS55" s="66"/>
      <c r="OVT55" s="66"/>
      <c r="OVU55" s="66"/>
      <c r="OVV55" s="66"/>
      <c r="OVW55" s="66"/>
      <c r="OVX55" s="66"/>
      <c r="OVY55" s="66"/>
      <c r="OVZ55" s="66"/>
      <c r="OWA55" s="66"/>
      <c r="OWB55" s="66"/>
      <c r="OWC55" s="66"/>
      <c r="OWD55" s="66"/>
      <c r="OWE55" s="66"/>
      <c r="OWF55" s="66"/>
      <c r="OWG55" s="66"/>
      <c r="OWH55" s="66"/>
      <c r="OWI55" s="66"/>
      <c r="OWJ55" s="66"/>
      <c r="OWK55" s="66"/>
      <c r="OWL55" s="66"/>
      <c r="OWM55" s="66"/>
      <c r="OWN55" s="66"/>
      <c r="OWO55" s="66"/>
      <c r="OWP55" s="66"/>
      <c r="OWQ55" s="66"/>
      <c r="OWR55" s="66"/>
      <c r="OWS55" s="66"/>
      <c r="OWT55" s="66"/>
      <c r="OWU55" s="66"/>
      <c r="OWV55" s="66"/>
      <c r="OWW55" s="66"/>
      <c r="OWX55" s="66"/>
      <c r="OWY55" s="66"/>
      <c r="OWZ55" s="66"/>
      <c r="OXA55" s="66"/>
      <c r="OXB55" s="66"/>
      <c r="OXC55" s="66"/>
      <c r="OXD55" s="66"/>
      <c r="OXE55" s="66"/>
      <c r="OXF55" s="66"/>
      <c r="OXG55" s="66"/>
      <c r="OXH55" s="66"/>
      <c r="OXI55" s="66"/>
      <c r="OXJ55" s="66"/>
      <c r="OXK55" s="66"/>
      <c r="OXL55" s="66"/>
      <c r="OXM55" s="66"/>
      <c r="OXN55" s="66"/>
      <c r="OXO55" s="66"/>
      <c r="OXP55" s="66"/>
      <c r="OXQ55" s="66"/>
      <c r="OXR55" s="66"/>
      <c r="OXS55" s="66"/>
      <c r="OXT55" s="66"/>
      <c r="OXU55" s="66"/>
      <c r="OXV55" s="66"/>
      <c r="OXW55" s="66"/>
      <c r="OXX55" s="66"/>
      <c r="OXY55" s="66"/>
      <c r="OXZ55" s="66"/>
      <c r="OYA55" s="66"/>
      <c r="OYB55" s="66"/>
      <c r="OYC55" s="66"/>
      <c r="OYD55" s="66"/>
      <c r="OYE55" s="66"/>
      <c r="OYF55" s="66"/>
      <c r="OYG55" s="66"/>
      <c r="OYH55" s="66"/>
      <c r="OYI55" s="66"/>
      <c r="OYJ55" s="66"/>
      <c r="OYK55" s="66"/>
      <c r="OYL55" s="66"/>
      <c r="OYM55" s="66"/>
      <c r="OYN55" s="66"/>
      <c r="OYO55" s="66"/>
      <c r="OYP55" s="66"/>
      <c r="OYQ55" s="66"/>
      <c r="OYR55" s="66"/>
      <c r="OYS55" s="66"/>
      <c r="OYT55" s="66"/>
      <c r="OYU55" s="66"/>
      <c r="OYV55" s="66"/>
      <c r="OYW55" s="66"/>
      <c r="OYX55" s="66"/>
      <c r="OYY55" s="66"/>
      <c r="OYZ55" s="66"/>
      <c r="OZA55" s="66"/>
      <c r="OZB55" s="66"/>
      <c r="OZC55" s="66"/>
      <c r="OZD55" s="66"/>
      <c r="OZE55" s="66"/>
      <c r="OZF55" s="66"/>
      <c r="OZG55" s="66"/>
      <c r="OZH55" s="66"/>
      <c r="OZI55" s="66"/>
      <c r="OZJ55" s="66"/>
      <c r="OZK55" s="66"/>
      <c r="OZL55" s="66"/>
      <c r="OZM55" s="66"/>
      <c r="OZN55" s="66"/>
      <c r="OZO55" s="66"/>
      <c r="OZP55" s="66"/>
      <c r="OZQ55" s="66"/>
      <c r="OZR55" s="66"/>
      <c r="OZS55" s="66"/>
      <c r="OZT55" s="66"/>
      <c r="OZU55" s="66"/>
      <c r="OZV55" s="66"/>
      <c r="OZW55" s="66"/>
      <c r="OZX55" s="66"/>
      <c r="OZY55" s="66"/>
      <c r="OZZ55" s="66"/>
      <c r="PAA55" s="66"/>
      <c r="PAB55" s="66"/>
      <c r="PAC55" s="66"/>
      <c r="PAD55" s="66"/>
      <c r="PAE55" s="66"/>
      <c r="PAF55" s="66"/>
      <c r="PAG55" s="66"/>
      <c r="PAH55" s="66"/>
      <c r="PAI55" s="66"/>
      <c r="PAJ55" s="66"/>
      <c r="PAK55" s="66"/>
      <c r="PAL55" s="66"/>
      <c r="PAM55" s="66"/>
      <c r="PAN55" s="66"/>
      <c r="PAO55" s="66"/>
      <c r="PAP55" s="66"/>
      <c r="PAQ55" s="66"/>
      <c r="PAR55" s="66"/>
      <c r="PAS55" s="66"/>
      <c r="PAT55" s="66"/>
      <c r="PAU55" s="66"/>
      <c r="PAV55" s="66"/>
      <c r="PAW55" s="66"/>
      <c r="PAX55" s="66"/>
      <c r="PAY55" s="66"/>
      <c r="PAZ55" s="66"/>
      <c r="PBA55" s="66"/>
      <c r="PBB55" s="66"/>
      <c r="PBC55" s="66"/>
      <c r="PBD55" s="66"/>
      <c r="PBE55" s="66"/>
      <c r="PBF55" s="66"/>
      <c r="PBG55" s="66"/>
      <c r="PBH55" s="66"/>
      <c r="PBI55" s="66"/>
      <c r="PBJ55" s="66"/>
      <c r="PBK55" s="66"/>
      <c r="PBL55" s="66"/>
      <c r="PBM55" s="66"/>
      <c r="PBN55" s="66"/>
      <c r="PBO55" s="66"/>
      <c r="PBP55" s="66"/>
      <c r="PBQ55" s="66"/>
      <c r="PBR55" s="66"/>
      <c r="PBS55" s="66"/>
      <c r="PBT55" s="66"/>
      <c r="PBU55" s="66"/>
      <c r="PBV55" s="66"/>
      <c r="PBW55" s="66"/>
      <c r="PBX55" s="66"/>
      <c r="PBY55" s="66"/>
      <c r="PBZ55" s="66"/>
      <c r="PCA55" s="66"/>
      <c r="PCB55" s="66"/>
      <c r="PCC55" s="66"/>
      <c r="PCD55" s="66"/>
      <c r="PCE55" s="66"/>
      <c r="PCF55" s="66"/>
      <c r="PCG55" s="66"/>
      <c r="PCH55" s="66"/>
      <c r="PCI55" s="66"/>
      <c r="PCJ55" s="66"/>
      <c r="PCK55" s="66"/>
      <c r="PCL55" s="66"/>
      <c r="PCM55" s="66"/>
      <c r="PCN55" s="66"/>
      <c r="PCO55" s="66"/>
      <c r="PCP55" s="66"/>
      <c r="PCQ55" s="66"/>
      <c r="PCR55" s="66"/>
      <c r="PCS55" s="66"/>
      <c r="PCT55" s="66"/>
      <c r="PCU55" s="66"/>
      <c r="PCV55" s="66"/>
      <c r="PCW55" s="66"/>
      <c r="PCX55" s="66"/>
      <c r="PCY55" s="66"/>
      <c r="PCZ55" s="66"/>
      <c r="PDA55" s="66"/>
      <c r="PDB55" s="66"/>
      <c r="PDC55" s="66"/>
      <c r="PDD55" s="66"/>
      <c r="PDE55" s="66"/>
      <c r="PDF55" s="66"/>
      <c r="PDG55" s="66"/>
      <c r="PDH55" s="66"/>
      <c r="PDI55" s="66"/>
      <c r="PDJ55" s="66"/>
      <c r="PDK55" s="66"/>
      <c r="PDL55" s="66"/>
      <c r="PDM55" s="66"/>
      <c r="PDN55" s="66"/>
      <c r="PDO55" s="66"/>
      <c r="PDP55" s="66"/>
      <c r="PDQ55" s="66"/>
      <c r="PDR55" s="66"/>
      <c r="PDS55" s="66"/>
      <c r="PDT55" s="66"/>
      <c r="PDU55" s="66"/>
      <c r="PDV55" s="66"/>
      <c r="PDW55" s="66"/>
      <c r="PDX55" s="66"/>
      <c r="PDY55" s="66"/>
      <c r="PDZ55" s="66"/>
      <c r="PEA55" s="66"/>
      <c r="PEB55" s="66"/>
      <c r="PEC55" s="66"/>
      <c r="PED55" s="66"/>
      <c r="PEE55" s="66"/>
      <c r="PEF55" s="66"/>
      <c r="PEG55" s="66"/>
      <c r="PEH55" s="66"/>
      <c r="PEI55" s="66"/>
      <c r="PEJ55" s="66"/>
      <c r="PEK55" s="66"/>
      <c r="PEL55" s="66"/>
      <c r="PEM55" s="66"/>
      <c r="PEN55" s="66"/>
      <c r="PEO55" s="66"/>
      <c r="PEP55" s="66"/>
      <c r="PEQ55" s="66"/>
      <c r="PER55" s="66"/>
      <c r="PES55" s="66"/>
      <c r="PET55" s="66"/>
      <c r="PEU55" s="66"/>
      <c r="PEV55" s="66"/>
      <c r="PEW55" s="66"/>
      <c r="PEX55" s="66"/>
      <c r="PEY55" s="66"/>
      <c r="PEZ55" s="66"/>
      <c r="PFA55" s="66"/>
      <c r="PFB55" s="66"/>
      <c r="PFC55" s="66"/>
      <c r="PFD55" s="66"/>
      <c r="PFE55" s="66"/>
      <c r="PFF55" s="66"/>
      <c r="PFG55" s="66"/>
      <c r="PFH55" s="66"/>
      <c r="PFI55" s="66"/>
      <c r="PFJ55" s="66"/>
      <c r="PFK55" s="66"/>
      <c r="PFL55" s="66"/>
      <c r="PFM55" s="66"/>
      <c r="PFN55" s="66"/>
      <c r="PFO55" s="66"/>
      <c r="PFP55" s="66"/>
      <c r="PFQ55" s="66"/>
      <c r="PFR55" s="66"/>
      <c r="PFS55" s="66"/>
      <c r="PFT55" s="66"/>
      <c r="PFU55" s="66"/>
      <c r="PFV55" s="66"/>
      <c r="PFW55" s="66"/>
      <c r="PFX55" s="66"/>
      <c r="PFY55" s="66"/>
      <c r="PFZ55" s="66"/>
      <c r="PGA55" s="66"/>
      <c r="PGB55" s="66"/>
      <c r="PGC55" s="66"/>
      <c r="PGD55" s="66"/>
      <c r="PGE55" s="66"/>
      <c r="PGF55" s="66"/>
      <c r="PGG55" s="66"/>
      <c r="PGH55" s="66"/>
      <c r="PGI55" s="66"/>
      <c r="PGJ55" s="66"/>
      <c r="PGK55" s="66"/>
      <c r="PGL55" s="66"/>
      <c r="PGM55" s="66"/>
      <c r="PGN55" s="66"/>
      <c r="PGO55" s="66"/>
      <c r="PGP55" s="66"/>
      <c r="PGQ55" s="66"/>
      <c r="PGR55" s="66"/>
      <c r="PGS55" s="66"/>
      <c r="PGT55" s="66"/>
      <c r="PGU55" s="66"/>
      <c r="PGV55" s="66"/>
      <c r="PGW55" s="66"/>
      <c r="PGX55" s="66"/>
      <c r="PGY55" s="66"/>
      <c r="PGZ55" s="66"/>
      <c r="PHA55" s="66"/>
      <c r="PHB55" s="66"/>
      <c r="PHC55" s="66"/>
      <c r="PHD55" s="66"/>
      <c r="PHE55" s="66"/>
      <c r="PHF55" s="66"/>
      <c r="PHG55" s="66"/>
      <c r="PHH55" s="66"/>
      <c r="PHI55" s="66"/>
      <c r="PHJ55" s="66"/>
      <c r="PHK55" s="66"/>
      <c r="PHL55" s="66"/>
      <c r="PHM55" s="66"/>
      <c r="PHN55" s="66"/>
      <c r="PHO55" s="66"/>
      <c r="PHP55" s="66"/>
      <c r="PHQ55" s="66"/>
      <c r="PHR55" s="66"/>
      <c r="PHS55" s="66"/>
      <c r="PHT55" s="66"/>
      <c r="PHU55" s="66"/>
      <c r="PHV55" s="66"/>
      <c r="PHW55" s="66"/>
      <c r="PHX55" s="66"/>
      <c r="PHY55" s="66"/>
      <c r="PHZ55" s="66"/>
      <c r="PIA55" s="66"/>
      <c r="PIB55" s="66"/>
      <c r="PIC55" s="66"/>
      <c r="PID55" s="66"/>
      <c r="PIE55" s="66"/>
      <c r="PIF55" s="66"/>
      <c r="PIG55" s="66"/>
      <c r="PIH55" s="66"/>
      <c r="PII55" s="66"/>
      <c r="PIJ55" s="66"/>
      <c r="PIK55" s="66"/>
      <c r="PIL55" s="66"/>
      <c r="PIM55" s="66"/>
      <c r="PIN55" s="66"/>
      <c r="PIO55" s="66"/>
      <c r="PIP55" s="66"/>
      <c r="PIQ55" s="66"/>
      <c r="PIR55" s="66"/>
      <c r="PIS55" s="66"/>
      <c r="PIT55" s="66"/>
      <c r="PIU55" s="66"/>
      <c r="PIV55" s="66"/>
      <c r="PIW55" s="66"/>
      <c r="PIX55" s="66"/>
      <c r="PIY55" s="66"/>
      <c r="PIZ55" s="66"/>
      <c r="PJA55" s="66"/>
      <c r="PJB55" s="66"/>
      <c r="PJC55" s="66"/>
      <c r="PJD55" s="66"/>
      <c r="PJE55" s="66"/>
      <c r="PJF55" s="66"/>
      <c r="PJG55" s="66"/>
      <c r="PJH55" s="66"/>
      <c r="PJI55" s="66"/>
      <c r="PJJ55" s="66"/>
      <c r="PJK55" s="66"/>
      <c r="PJL55" s="66"/>
      <c r="PJM55" s="66"/>
      <c r="PJN55" s="66"/>
      <c r="PJO55" s="66"/>
      <c r="PJP55" s="66"/>
      <c r="PJQ55" s="66"/>
      <c r="PJR55" s="66"/>
      <c r="PJS55" s="66"/>
      <c r="PJT55" s="66"/>
      <c r="PJU55" s="66"/>
      <c r="PJV55" s="66"/>
      <c r="PJW55" s="66"/>
      <c r="PJX55" s="66"/>
      <c r="PJY55" s="66"/>
      <c r="PJZ55" s="66"/>
      <c r="PKA55" s="66"/>
      <c r="PKB55" s="66"/>
      <c r="PKC55" s="66"/>
      <c r="PKD55" s="66"/>
      <c r="PKE55" s="66"/>
      <c r="PKF55" s="66"/>
      <c r="PKG55" s="66"/>
      <c r="PKH55" s="66"/>
      <c r="PKI55" s="66"/>
      <c r="PKJ55" s="66"/>
      <c r="PKK55" s="66"/>
      <c r="PKL55" s="66"/>
      <c r="PKM55" s="66"/>
      <c r="PKN55" s="66"/>
      <c r="PKO55" s="66"/>
      <c r="PKP55" s="66"/>
      <c r="PKQ55" s="66"/>
      <c r="PKR55" s="66"/>
      <c r="PKS55" s="66"/>
      <c r="PKT55" s="66"/>
      <c r="PKU55" s="66"/>
      <c r="PKV55" s="66"/>
      <c r="PKW55" s="66"/>
      <c r="PKX55" s="66"/>
      <c r="PKY55" s="66"/>
      <c r="PKZ55" s="66"/>
      <c r="PLA55" s="66"/>
      <c r="PLB55" s="66"/>
      <c r="PLC55" s="66"/>
      <c r="PLD55" s="66"/>
      <c r="PLE55" s="66"/>
      <c r="PLF55" s="66"/>
      <c r="PLG55" s="66"/>
      <c r="PLH55" s="66"/>
      <c r="PLI55" s="66"/>
      <c r="PLJ55" s="66"/>
      <c r="PLK55" s="66"/>
      <c r="PLL55" s="66"/>
      <c r="PLM55" s="66"/>
      <c r="PLN55" s="66"/>
      <c r="PLO55" s="66"/>
      <c r="PLP55" s="66"/>
      <c r="PLQ55" s="66"/>
      <c r="PLR55" s="66"/>
      <c r="PLS55" s="66"/>
      <c r="PLT55" s="66"/>
      <c r="PLU55" s="66"/>
      <c r="PLV55" s="66"/>
      <c r="PLW55" s="66"/>
      <c r="PLX55" s="66"/>
      <c r="PLY55" s="66"/>
      <c r="PLZ55" s="66"/>
      <c r="PMA55" s="66"/>
      <c r="PMB55" s="66"/>
      <c r="PMC55" s="66"/>
      <c r="PMD55" s="66"/>
      <c r="PME55" s="66"/>
      <c r="PMF55" s="66"/>
      <c r="PMG55" s="66"/>
      <c r="PMH55" s="66"/>
      <c r="PMI55" s="66"/>
      <c r="PMJ55" s="66"/>
      <c r="PMK55" s="66"/>
      <c r="PML55" s="66"/>
      <c r="PMM55" s="66"/>
      <c r="PMN55" s="66"/>
      <c r="PMO55" s="66"/>
      <c r="PMP55" s="66"/>
      <c r="PMQ55" s="66"/>
      <c r="PMR55" s="66"/>
      <c r="PMS55" s="66"/>
      <c r="PMT55" s="66"/>
      <c r="PMU55" s="66"/>
      <c r="PMV55" s="66"/>
      <c r="PMW55" s="66"/>
      <c r="PMX55" s="66"/>
      <c r="PMY55" s="66"/>
      <c r="PMZ55" s="66"/>
      <c r="PNA55" s="66"/>
      <c r="PNB55" s="66"/>
      <c r="PNC55" s="66"/>
      <c r="PND55" s="66"/>
      <c r="PNE55" s="66"/>
      <c r="PNF55" s="66"/>
      <c r="PNG55" s="66"/>
      <c r="PNH55" s="66"/>
      <c r="PNI55" s="66"/>
      <c r="PNJ55" s="66"/>
      <c r="PNK55" s="66"/>
      <c r="PNL55" s="66"/>
      <c r="PNM55" s="66"/>
      <c r="PNN55" s="66"/>
      <c r="PNO55" s="66"/>
      <c r="PNP55" s="66"/>
      <c r="PNQ55" s="66"/>
      <c r="PNR55" s="66"/>
      <c r="PNS55" s="66"/>
      <c r="PNT55" s="66"/>
      <c r="PNU55" s="66"/>
      <c r="PNV55" s="66"/>
      <c r="PNW55" s="66"/>
      <c r="PNX55" s="66"/>
      <c r="PNY55" s="66"/>
      <c r="PNZ55" s="66"/>
      <c r="POA55" s="66"/>
      <c r="POB55" s="66"/>
      <c r="POC55" s="66"/>
      <c r="POD55" s="66"/>
      <c r="POE55" s="66"/>
      <c r="POF55" s="66"/>
      <c r="POG55" s="66"/>
      <c r="POH55" s="66"/>
      <c r="POI55" s="66"/>
      <c r="POJ55" s="66"/>
      <c r="POK55" s="66"/>
      <c r="POL55" s="66"/>
      <c r="POM55" s="66"/>
      <c r="PON55" s="66"/>
      <c r="POO55" s="66"/>
      <c r="POP55" s="66"/>
      <c r="POQ55" s="66"/>
      <c r="POR55" s="66"/>
      <c r="POS55" s="66"/>
      <c r="POT55" s="66"/>
      <c r="POU55" s="66"/>
      <c r="POV55" s="66"/>
      <c r="POW55" s="66"/>
      <c r="POX55" s="66"/>
      <c r="POY55" s="66"/>
      <c r="POZ55" s="66"/>
      <c r="PPA55" s="66"/>
      <c r="PPB55" s="66"/>
      <c r="PPC55" s="66"/>
      <c r="PPD55" s="66"/>
      <c r="PPE55" s="66"/>
      <c r="PPF55" s="66"/>
      <c r="PPG55" s="66"/>
      <c r="PPH55" s="66"/>
      <c r="PPI55" s="66"/>
      <c r="PPJ55" s="66"/>
      <c r="PPK55" s="66"/>
      <c r="PPL55" s="66"/>
      <c r="PPM55" s="66"/>
      <c r="PPN55" s="66"/>
      <c r="PPO55" s="66"/>
      <c r="PPP55" s="66"/>
      <c r="PPQ55" s="66"/>
      <c r="PPR55" s="66"/>
      <c r="PPS55" s="66"/>
      <c r="PPT55" s="66"/>
      <c r="PPU55" s="66"/>
      <c r="PPV55" s="66"/>
      <c r="PPW55" s="66"/>
      <c r="PPX55" s="66"/>
      <c r="PPY55" s="66"/>
      <c r="PPZ55" s="66"/>
      <c r="PQA55" s="66"/>
      <c r="PQB55" s="66"/>
      <c r="PQC55" s="66"/>
      <c r="PQD55" s="66"/>
      <c r="PQE55" s="66"/>
      <c r="PQF55" s="66"/>
      <c r="PQG55" s="66"/>
      <c r="PQH55" s="66"/>
      <c r="PQI55" s="66"/>
      <c r="PQJ55" s="66"/>
      <c r="PQK55" s="66"/>
      <c r="PQL55" s="66"/>
      <c r="PQM55" s="66"/>
      <c r="PQN55" s="66"/>
      <c r="PQO55" s="66"/>
      <c r="PQP55" s="66"/>
      <c r="PQQ55" s="66"/>
      <c r="PQR55" s="66"/>
      <c r="PQS55" s="66"/>
      <c r="PQT55" s="66"/>
      <c r="PQU55" s="66"/>
      <c r="PQV55" s="66"/>
      <c r="PQW55" s="66"/>
      <c r="PQX55" s="66"/>
      <c r="PQY55" s="66"/>
      <c r="PQZ55" s="66"/>
      <c r="PRA55" s="66"/>
      <c r="PRB55" s="66"/>
      <c r="PRC55" s="66"/>
      <c r="PRD55" s="66"/>
      <c r="PRE55" s="66"/>
      <c r="PRF55" s="66"/>
      <c r="PRG55" s="66"/>
      <c r="PRH55" s="66"/>
      <c r="PRI55" s="66"/>
      <c r="PRJ55" s="66"/>
      <c r="PRK55" s="66"/>
      <c r="PRL55" s="66"/>
      <c r="PRM55" s="66"/>
      <c r="PRN55" s="66"/>
      <c r="PRO55" s="66"/>
      <c r="PRP55" s="66"/>
      <c r="PRQ55" s="66"/>
      <c r="PRR55" s="66"/>
      <c r="PRS55" s="66"/>
      <c r="PRT55" s="66"/>
      <c r="PRU55" s="66"/>
      <c r="PRV55" s="66"/>
      <c r="PRW55" s="66"/>
      <c r="PRX55" s="66"/>
      <c r="PRY55" s="66"/>
      <c r="PRZ55" s="66"/>
      <c r="PSA55" s="66"/>
      <c r="PSB55" s="66"/>
      <c r="PSC55" s="66"/>
      <c r="PSD55" s="66"/>
      <c r="PSE55" s="66"/>
      <c r="PSF55" s="66"/>
      <c r="PSG55" s="66"/>
      <c r="PSH55" s="66"/>
      <c r="PSI55" s="66"/>
      <c r="PSJ55" s="66"/>
      <c r="PSK55" s="66"/>
      <c r="PSL55" s="66"/>
      <c r="PSM55" s="66"/>
      <c r="PSN55" s="66"/>
      <c r="PSO55" s="66"/>
      <c r="PSP55" s="66"/>
      <c r="PSQ55" s="66"/>
      <c r="PSR55" s="66"/>
      <c r="PSS55" s="66"/>
      <c r="PST55" s="66"/>
      <c r="PSU55" s="66"/>
      <c r="PSV55" s="66"/>
      <c r="PSW55" s="66"/>
      <c r="PSX55" s="66"/>
      <c r="PSY55" s="66"/>
      <c r="PSZ55" s="66"/>
      <c r="PTA55" s="66"/>
      <c r="PTB55" s="66"/>
      <c r="PTC55" s="66"/>
      <c r="PTD55" s="66"/>
      <c r="PTE55" s="66"/>
      <c r="PTF55" s="66"/>
      <c r="PTG55" s="66"/>
      <c r="PTH55" s="66"/>
      <c r="PTI55" s="66"/>
      <c r="PTJ55" s="66"/>
      <c r="PTK55" s="66"/>
      <c r="PTL55" s="66"/>
      <c r="PTM55" s="66"/>
      <c r="PTN55" s="66"/>
      <c r="PTO55" s="66"/>
      <c r="PTP55" s="66"/>
      <c r="PTQ55" s="66"/>
      <c r="PTR55" s="66"/>
      <c r="PTS55" s="66"/>
      <c r="PTT55" s="66"/>
      <c r="PTU55" s="66"/>
      <c r="PTV55" s="66"/>
      <c r="PTW55" s="66"/>
      <c r="PTX55" s="66"/>
      <c r="PTY55" s="66"/>
      <c r="PTZ55" s="66"/>
      <c r="PUA55" s="66"/>
      <c r="PUB55" s="66"/>
      <c r="PUC55" s="66"/>
      <c r="PUD55" s="66"/>
      <c r="PUE55" s="66"/>
      <c r="PUF55" s="66"/>
      <c r="PUG55" s="66"/>
      <c r="PUH55" s="66"/>
      <c r="PUI55" s="66"/>
      <c r="PUJ55" s="66"/>
      <c r="PUK55" s="66"/>
      <c r="PUL55" s="66"/>
      <c r="PUM55" s="66"/>
      <c r="PUN55" s="66"/>
      <c r="PUO55" s="66"/>
      <c r="PUP55" s="66"/>
      <c r="PUQ55" s="66"/>
      <c r="PUR55" s="66"/>
      <c r="PUS55" s="66"/>
      <c r="PUT55" s="66"/>
      <c r="PUU55" s="66"/>
      <c r="PUV55" s="66"/>
      <c r="PUW55" s="66"/>
      <c r="PUX55" s="66"/>
      <c r="PUY55" s="66"/>
      <c r="PUZ55" s="66"/>
      <c r="PVA55" s="66"/>
      <c r="PVB55" s="66"/>
      <c r="PVC55" s="66"/>
      <c r="PVD55" s="66"/>
      <c r="PVE55" s="66"/>
      <c r="PVF55" s="66"/>
      <c r="PVG55" s="66"/>
      <c r="PVH55" s="66"/>
      <c r="PVI55" s="66"/>
      <c r="PVJ55" s="66"/>
      <c r="PVK55" s="66"/>
      <c r="PVL55" s="66"/>
      <c r="PVM55" s="66"/>
      <c r="PVN55" s="66"/>
      <c r="PVO55" s="66"/>
      <c r="PVP55" s="66"/>
      <c r="PVQ55" s="66"/>
      <c r="PVR55" s="66"/>
      <c r="PVS55" s="66"/>
      <c r="PVT55" s="66"/>
      <c r="PVU55" s="66"/>
      <c r="PVV55" s="66"/>
      <c r="PVW55" s="66"/>
      <c r="PVX55" s="66"/>
      <c r="PVY55" s="66"/>
      <c r="PVZ55" s="66"/>
      <c r="PWA55" s="66"/>
      <c r="PWB55" s="66"/>
      <c r="PWC55" s="66"/>
      <c r="PWD55" s="66"/>
      <c r="PWE55" s="66"/>
      <c r="PWF55" s="66"/>
      <c r="PWG55" s="66"/>
      <c r="PWH55" s="66"/>
      <c r="PWI55" s="66"/>
      <c r="PWJ55" s="66"/>
      <c r="PWK55" s="66"/>
      <c r="PWL55" s="66"/>
      <c r="PWM55" s="66"/>
      <c r="PWN55" s="66"/>
      <c r="PWO55" s="66"/>
      <c r="PWP55" s="66"/>
      <c r="PWQ55" s="66"/>
      <c r="PWR55" s="66"/>
      <c r="PWS55" s="66"/>
      <c r="PWT55" s="66"/>
      <c r="PWU55" s="66"/>
      <c r="PWV55" s="66"/>
      <c r="PWW55" s="66"/>
      <c r="PWX55" s="66"/>
      <c r="PWY55" s="66"/>
      <c r="PWZ55" s="66"/>
      <c r="PXA55" s="66"/>
      <c r="PXB55" s="66"/>
      <c r="PXC55" s="66"/>
      <c r="PXD55" s="66"/>
      <c r="PXE55" s="66"/>
      <c r="PXF55" s="66"/>
      <c r="PXG55" s="66"/>
      <c r="PXH55" s="66"/>
      <c r="PXI55" s="66"/>
      <c r="PXJ55" s="66"/>
      <c r="PXK55" s="66"/>
      <c r="PXL55" s="66"/>
      <c r="PXM55" s="66"/>
      <c r="PXN55" s="66"/>
      <c r="PXO55" s="66"/>
      <c r="PXP55" s="66"/>
      <c r="PXQ55" s="66"/>
      <c r="PXR55" s="66"/>
      <c r="PXS55" s="66"/>
      <c r="PXT55" s="66"/>
      <c r="PXU55" s="66"/>
      <c r="PXV55" s="66"/>
      <c r="PXW55" s="66"/>
      <c r="PXX55" s="66"/>
      <c r="PXY55" s="66"/>
      <c r="PXZ55" s="66"/>
      <c r="PYA55" s="66"/>
      <c r="PYB55" s="66"/>
      <c r="PYC55" s="66"/>
      <c r="PYD55" s="66"/>
      <c r="PYE55" s="66"/>
      <c r="PYF55" s="66"/>
      <c r="PYG55" s="66"/>
      <c r="PYH55" s="66"/>
      <c r="PYI55" s="66"/>
      <c r="PYJ55" s="66"/>
      <c r="PYK55" s="66"/>
      <c r="PYL55" s="66"/>
      <c r="PYM55" s="66"/>
      <c r="PYN55" s="66"/>
      <c r="PYO55" s="66"/>
      <c r="PYP55" s="66"/>
      <c r="PYQ55" s="66"/>
      <c r="PYR55" s="66"/>
      <c r="PYS55" s="66"/>
      <c r="PYT55" s="66"/>
      <c r="PYU55" s="66"/>
      <c r="PYV55" s="66"/>
      <c r="PYW55" s="66"/>
      <c r="PYX55" s="66"/>
      <c r="PYY55" s="66"/>
      <c r="PYZ55" s="66"/>
      <c r="PZA55" s="66"/>
      <c r="PZB55" s="66"/>
      <c r="PZC55" s="66"/>
      <c r="PZD55" s="66"/>
      <c r="PZE55" s="66"/>
      <c r="PZF55" s="66"/>
      <c r="PZG55" s="66"/>
      <c r="PZH55" s="66"/>
      <c r="PZI55" s="66"/>
      <c r="PZJ55" s="66"/>
      <c r="PZK55" s="66"/>
      <c r="PZL55" s="66"/>
      <c r="PZM55" s="66"/>
      <c r="PZN55" s="66"/>
      <c r="PZO55" s="66"/>
      <c r="PZP55" s="66"/>
      <c r="PZQ55" s="66"/>
      <c r="PZR55" s="66"/>
      <c r="PZS55" s="66"/>
      <c r="PZT55" s="66"/>
      <c r="PZU55" s="66"/>
      <c r="PZV55" s="66"/>
      <c r="PZW55" s="66"/>
      <c r="PZX55" s="66"/>
      <c r="PZY55" s="66"/>
      <c r="PZZ55" s="66"/>
      <c r="QAA55" s="66"/>
      <c r="QAB55" s="66"/>
      <c r="QAC55" s="66"/>
      <c r="QAD55" s="66"/>
      <c r="QAE55" s="66"/>
      <c r="QAF55" s="66"/>
      <c r="QAG55" s="66"/>
      <c r="QAH55" s="66"/>
      <c r="QAI55" s="66"/>
      <c r="QAJ55" s="66"/>
      <c r="QAK55" s="66"/>
      <c r="QAL55" s="66"/>
      <c r="QAM55" s="66"/>
      <c r="QAN55" s="66"/>
      <c r="QAO55" s="66"/>
      <c r="QAP55" s="66"/>
      <c r="QAQ55" s="66"/>
      <c r="QAR55" s="66"/>
      <c r="QAS55" s="66"/>
      <c r="QAT55" s="66"/>
      <c r="QAU55" s="66"/>
      <c r="QAV55" s="66"/>
      <c r="QAW55" s="66"/>
      <c r="QAX55" s="66"/>
      <c r="QAY55" s="66"/>
      <c r="QAZ55" s="66"/>
      <c r="QBA55" s="66"/>
      <c r="QBB55" s="66"/>
      <c r="QBC55" s="66"/>
      <c r="QBD55" s="66"/>
      <c r="QBE55" s="66"/>
      <c r="QBF55" s="66"/>
      <c r="QBG55" s="66"/>
      <c r="QBH55" s="66"/>
      <c r="QBI55" s="66"/>
      <c r="QBJ55" s="66"/>
      <c r="QBK55" s="66"/>
      <c r="QBL55" s="66"/>
      <c r="QBM55" s="66"/>
      <c r="QBN55" s="66"/>
      <c r="QBO55" s="66"/>
      <c r="QBP55" s="66"/>
      <c r="QBQ55" s="66"/>
      <c r="QBR55" s="66"/>
      <c r="QBS55" s="66"/>
      <c r="QBT55" s="66"/>
      <c r="QBU55" s="66"/>
      <c r="QBV55" s="66"/>
      <c r="QBW55" s="66"/>
      <c r="QBX55" s="66"/>
      <c r="QBY55" s="66"/>
      <c r="QBZ55" s="66"/>
      <c r="QCA55" s="66"/>
      <c r="QCB55" s="66"/>
      <c r="QCC55" s="66"/>
      <c r="QCD55" s="66"/>
      <c r="QCE55" s="66"/>
      <c r="QCF55" s="66"/>
      <c r="QCG55" s="66"/>
      <c r="QCH55" s="66"/>
      <c r="QCI55" s="66"/>
      <c r="QCJ55" s="66"/>
      <c r="QCK55" s="66"/>
      <c r="QCL55" s="66"/>
      <c r="QCM55" s="66"/>
      <c r="QCN55" s="66"/>
      <c r="QCO55" s="66"/>
      <c r="QCP55" s="66"/>
      <c r="QCQ55" s="66"/>
      <c r="QCR55" s="66"/>
      <c r="QCS55" s="66"/>
      <c r="QCT55" s="66"/>
      <c r="QCU55" s="66"/>
      <c r="QCV55" s="66"/>
      <c r="QCW55" s="66"/>
      <c r="QCX55" s="66"/>
      <c r="QCY55" s="66"/>
      <c r="QCZ55" s="66"/>
      <c r="QDA55" s="66"/>
      <c r="QDB55" s="66"/>
      <c r="QDC55" s="66"/>
      <c r="QDD55" s="66"/>
      <c r="QDE55" s="66"/>
      <c r="QDF55" s="66"/>
      <c r="QDG55" s="66"/>
      <c r="QDH55" s="66"/>
      <c r="QDI55" s="66"/>
      <c r="QDJ55" s="66"/>
      <c r="QDK55" s="66"/>
      <c r="QDL55" s="66"/>
      <c r="QDM55" s="66"/>
      <c r="QDN55" s="66"/>
      <c r="QDO55" s="66"/>
      <c r="QDP55" s="66"/>
      <c r="QDQ55" s="66"/>
      <c r="QDR55" s="66"/>
      <c r="QDS55" s="66"/>
      <c r="QDT55" s="66"/>
      <c r="QDU55" s="66"/>
      <c r="QDV55" s="66"/>
      <c r="QDW55" s="66"/>
      <c r="QDX55" s="66"/>
      <c r="QDY55" s="66"/>
      <c r="QDZ55" s="66"/>
      <c r="QEA55" s="66"/>
      <c r="QEB55" s="66"/>
      <c r="QEC55" s="66"/>
      <c r="QED55" s="66"/>
      <c r="QEE55" s="66"/>
      <c r="QEF55" s="66"/>
      <c r="QEG55" s="66"/>
      <c r="QEH55" s="66"/>
      <c r="QEI55" s="66"/>
      <c r="QEJ55" s="66"/>
      <c r="QEK55" s="66"/>
      <c r="QEL55" s="66"/>
      <c r="QEM55" s="66"/>
      <c r="QEN55" s="66"/>
      <c r="QEO55" s="66"/>
      <c r="QEP55" s="66"/>
      <c r="QEQ55" s="66"/>
      <c r="QER55" s="66"/>
      <c r="QES55" s="66"/>
      <c r="QET55" s="66"/>
      <c r="QEU55" s="66"/>
      <c r="QEV55" s="66"/>
      <c r="QEW55" s="66"/>
      <c r="QEX55" s="66"/>
      <c r="QEY55" s="66"/>
      <c r="QEZ55" s="66"/>
      <c r="QFA55" s="66"/>
      <c r="QFB55" s="66"/>
      <c r="QFC55" s="66"/>
      <c r="QFD55" s="66"/>
      <c r="QFE55" s="66"/>
      <c r="QFF55" s="66"/>
      <c r="QFG55" s="66"/>
      <c r="QFH55" s="66"/>
      <c r="QFI55" s="66"/>
      <c r="QFJ55" s="66"/>
      <c r="QFK55" s="66"/>
      <c r="QFL55" s="66"/>
      <c r="QFM55" s="66"/>
      <c r="QFN55" s="66"/>
      <c r="QFO55" s="66"/>
      <c r="QFP55" s="66"/>
      <c r="QFQ55" s="66"/>
      <c r="QFR55" s="66"/>
      <c r="QFS55" s="66"/>
      <c r="QFT55" s="66"/>
      <c r="QFU55" s="66"/>
      <c r="QFV55" s="66"/>
      <c r="QFW55" s="66"/>
      <c r="QFX55" s="66"/>
      <c r="QFY55" s="66"/>
      <c r="QFZ55" s="66"/>
      <c r="QGA55" s="66"/>
      <c r="QGB55" s="66"/>
      <c r="QGC55" s="66"/>
      <c r="QGD55" s="66"/>
      <c r="QGE55" s="66"/>
      <c r="QGF55" s="66"/>
      <c r="QGG55" s="66"/>
      <c r="QGH55" s="66"/>
      <c r="QGI55" s="66"/>
      <c r="QGJ55" s="66"/>
      <c r="QGK55" s="66"/>
      <c r="QGL55" s="66"/>
      <c r="QGM55" s="66"/>
      <c r="QGN55" s="66"/>
      <c r="QGO55" s="66"/>
      <c r="QGP55" s="66"/>
      <c r="QGQ55" s="66"/>
      <c r="QGR55" s="66"/>
      <c r="QGS55" s="66"/>
      <c r="QGT55" s="66"/>
      <c r="QGU55" s="66"/>
      <c r="QGV55" s="66"/>
      <c r="QGW55" s="66"/>
      <c r="QGX55" s="66"/>
      <c r="QGY55" s="66"/>
      <c r="QGZ55" s="66"/>
      <c r="QHA55" s="66"/>
      <c r="QHB55" s="66"/>
      <c r="QHC55" s="66"/>
      <c r="QHD55" s="66"/>
      <c r="QHE55" s="66"/>
      <c r="QHF55" s="66"/>
      <c r="QHG55" s="66"/>
      <c r="QHH55" s="66"/>
      <c r="QHI55" s="66"/>
      <c r="QHJ55" s="66"/>
      <c r="QHK55" s="66"/>
      <c r="QHL55" s="66"/>
      <c r="QHM55" s="66"/>
      <c r="QHN55" s="66"/>
      <c r="QHO55" s="66"/>
      <c r="QHP55" s="66"/>
      <c r="QHQ55" s="66"/>
      <c r="QHR55" s="66"/>
      <c r="QHS55" s="66"/>
      <c r="QHT55" s="66"/>
      <c r="QHU55" s="66"/>
      <c r="QHV55" s="66"/>
      <c r="QHW55" s="66"/>
      <c r="QHX55" s="66"/>
      <c r="QHY55" s="66"/>
      <c r="QHZ55" s="66"/>
      <c r="QIA55" s="66"/>
      <c r="QIB55" s="66"/>
      <c r="QIC55" s="66"/>
      <c r="QID55" s="66"/>
      <c r="QIE55" s="66"/>
      <c r="QIF55" s="66"/>
      <c r="QIG55" s="66"/>
      <c r="QIH55" s="66"/>
      <c r="QII55" s="66"/>
      <c r="QIJ55" s="66"/>
      <c r="QIK55" s="66"/>
      <c r="QIL55" s="66"/>
      <c r="QIM55" s="66"/>
      <c r="QIN55" s="66"/>
      <c r="QIO55" s="66"/>
      <c r="QIP55" s="66"/>
      <c r="QIQ55" s="66"/>
      <c r="QIR55" s="66"/>
      <c r="QIS55" s="66"/>
      <c r="QIT55" s="66"/>
      <c r="QIU55" s="66"/>
      <c r="QIV55" s="66"/>
      <c r="QIW55" s="66"/>
      <c r="QIX55" s="66"/>
      <c r="QIY55" s="66"/>
      <c r="QIZ55" s="66"/>
      <c r="QJA55" s="66"/>
      <c r="QJB55" s="66"/>
      <c r="QJC55" s="66"/>
      <c r="QJD55" s="66"/>
      <c r="QJE55" s="66"/>
      <c r="QJF55" s="66"/>
      <c r="QJG55" s="66"/>
      <c r="QJH55" s="66"/>
      <c r="QJI55" s="66"/>
      <c r="QJJ55" s="66"/>
      <c r="QJK55" s="66"/>
      <c r="QJL55" s="66"/>
      <c r="QJM55" s="66"/>
      <c r="QJN55" s="66"/>
      <c r="QJO55" s="66"/>
      <c r="QJP55" s="66"/>
      <c r="QJQ55" s="66"/>
      <c r="QJR55" s="66"/>
      <c r="QJS55" s="66"/>
      <c r="QJT55" s="66"/>
      <c r="QJU55" s="66"/>
      <c r="QJV55" s="66"/>
      <c r="QJW55" s="66"/>
      <c r="QJX55" s="66"/>
      <c r="QJY55" s="66"/>
      <c r="QJZ55" s="66"/>
      <c r="QKA55" s="66"/>
      <c r="QKB55" s="66"/>
      <c r="QKC55" s="66"/>
      <c r="QKD55" s="66"/>
      <c r="QKE55" s="66"/>
      <c r="QKF55" s="66"/>
      <c r="QKG55" s="66"/>
      <c r="QKH55" s="66"/>
      <c r="QKI55" s="66"/>
      <c r="QKJ55" s="66"/>
      <c r="QKK55" s="66"/>
      <c r="QKL55" s="66"/>
      <c r="QKM55" s="66"/>
      <c r="QKN55" s="66"/>
      <c r="QKO55" s="66"/>
      <c r="QKP55" s="66"/>
      <c r="QKQ55" s="66"/>
      <c r="QKR55" s="66"/>
      <c r="QKS55" s="66"/>
      <c r="QKT55" s="66"/>
      <c r="QKU55" s="66"/>
      <c r="QKV55" s="66"/>
      <c r="QKW55" s="66"/>
      <c r="QKX55" s="66"/>
      <c r="QKY55" s="66"/>
      <c r="QKZ55" s="66"/>
      <c r="QLA55" s="66"/>
      <c r="QLB55" s="66"/>
      <c r="QLC55" s="66"/>
      <c r="QLD55" s="66"/>
      <c r="QLE55" s="66"/>
      <c r="QLF55" s="66"/>
      <c r="QLG55" s="66"/>
      <c r="QLH55" s="66"/>
      <c r="QLI55" s="66"/>
      <c r="QLJ55" s="66"/>
      <c r="QLK55" s="66"/>
      <c r="QLL55" s="66"/>
      <c r="QLM55" s="66"/>
      <c r="QLN55" s="66"/>
      <c r="QLO55" s="66"/>
      <c r="QLP55" s="66"/>
      <c r="QLQ55" s="66"/>
      <c r="QLR55" s="66"/>
      <c r="QLS55" s="66"/>
      <c r="QLT55" s="66"/>
      <c r="QLU55" s="66"/>
      <c r="QLV55" s="66"/>
      <c r="QLW55" s="66"/>
      <c r="QLX55" s="66"/>
      <c r="QLY55" s="66"/>
      <c r="QLZ55" s="66"/>
      <c r="QMA55" s="66"/>
      <c r="QMB55" s="66"/>
      <c r="QMC55" s="66"/>
      <c r="QMD55" s="66"/>
      <c r="QME55" s="66"/>
      <c r="QMF55" s="66"/>
      <c r="QMG55" s="66"/>
      <c r="QMH55" s="66"/>
      <c r="QMI55" s="66"/>
      <c r="QMJ55" s="66"/>
      <c r="QMK55" s="66"/>
      <c r="QML55" s="66"/>
      <c r="QMM55" s="66"/>
      <c r="QMN55" s="66"/>
      <c r="QMO55" s="66"/>
      <c r="QMP55" s="66"/>
      <c r="QMQ55" s="66"/>
      <c r="QMR55" s="66"/>
      <c r="QMS55" s="66"/>
      <c r="QMT55" s="66"/>
      <c r="QMU55" s="66"/>
      <c r="QMV55" s="66"/>
      <c r="QMW55" s="66"/>
      <c r="QMX55" s="66"/>
      <c r="QMY55" s="66"/>
      <c r="QMZ55" s="66"/>
      <c r="QNA55" s="66"/>
      <c r="QNB55" s="66"/>
      <c r="QNC55" s="66"/>
      <c r="QND55" s="66"/>
      <c r="QNE55" s="66"/>
      <c r="QNF55" s="66"/>
      <c r="QNG55" s="66"/>
      <c r="QNH55" s="66"/>
      <c r="QNI55" s="66"/>
      <c r="QNJ55" s="66"/>
      <c r="QNK55" s="66"/>
      <c r="QNL55" s="66"/>
      <c r="QNM55" s="66"/>
      <c r="QNN55" s="66"/>
      <c r="QNO55" s="66"/>
      <c r="QNP55" s="66"/>
      <c r="QNQ55" s="66"/>
      <c r="QNR55" s="66"/>
      <c r="QNS55" s="66"/>
      <c r="QNT55" s="66"/>
      <c r="QNU55" s="66"/>
      <c r="QNV55" s="66"/>
      <c r="QNW55" s="66"/>
      <c r="QNX55" s="66"/>
      <c r="QNY55" s="66"/>
      <c r="QNZ55" s="66"/>
      <c r="QOA55" s="66"/>
      <c r="QOB55" s="66"/>
      <c r="QOC55" s="66"/>
      <c r="QOD55" s="66"/>
      <c r="QOE55" s="66"/>
      <c r="QOF55" s="66"/>
      <c r="QOG55" s="66"/>
      <c r="QOH55" s="66"/>
      <c r="QOI55" s="66"/>
      <c r="QOJ55" s="66"/>
      <c r="QOK55" s="66"/>
      <c r="QOL55" s="66"/>
      <c r="QOM55" s="66"/>
      <c r="QON55" s="66"/>
      <c r="QOO55" s="66"/>
      <c r="QOP55" s="66"/>
      <c r="QOQ55" s="66"/>
      <c r="QOR55" s="66"/>
      <c r="QOS55" s="66"/>
      <c r="QOT55" s="66"/>
      <c r="QOU55" s="66"/>
      <c r="QOV55" s="66"/>
      <c r="QOW55" s="66"/>
      <c r="QOX55" s="66"/>
      <c r="QOY55" s="66"/>
      <c r="QOZ55" s="66"/>
      <c r="QPA55" s="66"/>
      <c r="QPB55" s="66"/>
      <c r="QPC55" s="66"/>
      <c r="QPD55" s="66"/>
      <c r="QPE55" s="66"/>
      <c r="QPF55" s="66"/>
      <c r="QPG55" s="66"/>
      <c r="QPH55" s="66"/>
      <c r="QPI55" s="66"/>
      <c r="QPJ55" s="66"/>
      <c r="QPK55" s="66"/>
      <c r="QPL55" s="66"/>
      <c r="QPM55" s="66"/>
      <c r="QPN55" s="66"/>
      <c r="QPO55" s="66"/>
      <c r="QPP55" s="66"/>
      <c r="QPQ55" s="66"/>
      <c r="QPR55" s="66"/>
      <c r="QPS55" s="66"/>
      <c r="QPT55" s="66"/>
      <c r="QPU55" s="66"/>
      <c r="QPV55" s="66"/>
      <c r="QPW55" s="66"/>
      <c r="QPX55" s="66"/>
      <c r="QPY55" s="66"/>
      <c r="QPZ55" s="66"/>
      <c r="QQA55" s="66"/>
      <c r="QQB55" s="66"/>
      <c r="QQC55" s="66"/>
      <c r="QQD55" s="66"/>
      <c r="QQE55" s="66"/>
      <c r="QQF55" s="66"/>
      <c r="QQG55" s="66"/>
      <c r="QQH55" s="66"/>
      <c r="QQI55" s="66"/>
      <c r="QQJ55" s="66"/>
      <c r="QQK55" s="66"/>
      <c r="QQL55" s="66"/>
      <c r="QQM55" s="66"/>
      <c r="QQN55" s="66"/>
      <c r="QQO55" s="66"/>
      <c r="QQP55" s="66"/>
      <c r="QQQ55" s="66"/>
      <c r="QQR55" s="66"/>
      <c r="QQS55" s="66"/>
      <c r="QQT55" s="66"/>
      <c r="QQU55" s="66"/>
      <c r="QQV55" s="66"/>
      <c r="QQW55" s="66"/>
      <c r="QQX55" s="66"/>
      <c r="QQY55" s="66"/>
      <c r="QQZ55" s="66"/>
      <c r="QRA55" s="66"/>
      <c r="QRB55" s="66"/>
      <c r="QRC55" s="66"/>
      <c r="QRD55" s="66"/>
      <c r="QRE55" s="66"/>
      <c r="QRF55" s="66"/>
      <c r="QRG55" s="66"/>
      <c r="QRH55" s="66"/>
      <c r="QRI55" s="66"/>
      <c r="QRJ55" s="66"/>
      <c r="QRK55" s="66"/>
      <c r="QRL55" s="66"/>
      <c r="QRM55" s="66"/>
      <c r="QRN55" s="66"/>
      <c r="QRO55" s="66"/>
      <c r="QRP55" s="66"/>
      <c r="QRQ55" s="66"/>
      <c r="QRR55" s="66"/>
      <c r="QRS55" s="66"/>
      <c r="QRT55" s="66"/>
      <c r="QRU55" s="66"/>
      <c r="QRV55" s="66"/>
      <c r="QRW55" s="66"/>
      <c r="QRX55" s="66"/>
      <c r="QRY55" s="66"/>
      <c r="QRZ55" s="66"/>
      <c r="QSA55" s="66"/>
      <c r="QSB55" s="66"/>
      <c r="QSC55" s="66"/>
      <c r="QSD55" s="66"/>
      <c r="QSE55" s="66"/>
      <c r="QSF55" s="66"/>
      <c r="QSG55" s="66"/>
      <c r="QSH55" s="66"/>
      <c r="QSI55" s="66"/>
      <c r="QSJ55" s="66"/>
      <c r="QSK55" s="66"/>
      <c r="QSL55" s="66"/>
      <c r="QSM55" s="66"/>
      <c r="QSN55" s="66"/>
      <c r="QSO55" s="66"/>
      <c r="QSP55" s="66"/>
      <c r="QSQ55" s="66"/>
      <c r="QSR55" s="66"/>
      <c r="QSS55" s="66"/>
      <c r="QST55" s="66"/>
      <c r="QSU55" s="66"/>
      <c r="QSV55" s="66"/>
      <c r="QSW55" s="66"/>
      <c r="QSX55" s="66"/>
      <c r="QSY55" s="66"/>
      <c r="QSZ55" s="66"/>
      <c r="QTA55" s="66"/>
      <c r="QTB55" s="66"/>
      <c r="QTC55" s="66"/>
      <c r="QTD55" s="66"/>
      <c r="QTE55" s="66"/>
      <c r="QTF55" s="66"/>
      <c r="QTG55" s="66"/>
      <c r="QTH55" s="66"/>
      <c r="QTI55" s="66"/>
      <c r="QTJ55" s="66"/>
      <c r="QTK55" s="66"/>
      <c r="QTL55" s="66"/>
      <c r="QTM55" s="66"/>
      <c r="QTN55" s="66"/>
      <c r="QTO55" s="66"/>
      <c r="QTP55" s="66"/>
      <c r="QTQ55" s="66"/>
      <c r="QTR55" s="66"/>
      <c r="QTS55" s="66"/>
      <c r="QTT55" s="66"/>
      <c r="QTU55" s="66"/>
      <c r="QTV55" s="66"/>
      <c r="QTW55" s="66"/>
      <c r="QTX55" s="66"/>
      <c r="QTY55" s="66"/>
      <c r="QTZ55" s="66"/>
      <c r="QUA55" s="66"/>
      <c r="QUB55" s="66"/>
      <c r="QUC55" s="66"/>
      <c r="QUD55" s="66"/>
      <c r="QUE55" s="66"/>
      <c r="QUF55" s="66"/>
      <c r="QUG55" s="66"/>
      <c r="QUH55" s="66"/>
      <c r="QUI55" s="66"/>
      <c r="QUJ55" s="66"/>
      <c r="QUK55" s="66"/>
      <c r="QUL55" s="66"/>
      <c r="QUM55" s="66"/>
      <c r="QUN55" s="66"/>
      <c r="QUO55" s="66"/>
      <c r="QUP55" s="66"/>
      <c r="QUQ55" s="66"/>
      <c r="QUR55" s="66"/>
      <c r="QUS55" s="66"/>
      <c r="QUT55" s="66"/>
      <c r="QUU55" s="66"/>
      <c r="QUV55" s="66"/>
      <c r="QUW55" s="66"/>
      <c r="QUX55" s="66"/>
      <c r="QUY55" s="66"/>
      <c r="QUZ55" s="66"/>
      <c r="QVA55" s="66"/>
      <c r="QVB55" s="66"/>
      <c r="QVC55" s="66"/>
      <c r="QVD55" s="66"/>
      <c r="QVE55" s="66"/>
      <c r="QVF55" s="66"/>
      <c r="QVG55" s="66"/>
      <c r="QVH55" s="66"/>
      <c r="QVI55" s="66"/>
      <c r="QVJ55" s="66"/>
      <c r="QVK55" s="66"/>
      <c r="QVL55" s="66"/>
      <c r="QVM55" s="66"/>
      <c r="QVN55" s="66"/>
      <c r="QVO55" s="66"/>
      <c r="QVP55" s="66"/>
      <c r="QVQ55" s="66"/>
      <c r="QVR55" s="66"/>
      <c r="QVS55" s="66"/>
      <c r="QVT55" s="66"/>
      <c r="QVU55" s="66"/>
      <c r="QVV55" s="66"/>
      <c r="QVW55" s="66"/>
      <c r="QVX55" s="66"/>
      <c r="QVY55" s="66"/>
      <c r="QVZ55" s="66"/>
      <c r="QWA55" s="66"/>
      <c r="QWB55" s="66"/>
      <c r="QWC55" s="66"/>
      <c r="QWD55" s="66"/>
      <c r="QWE55" s="66"/>
      <c r="QWF55" s="66"/>
      <c r="QWG55" s="66"/>
      <c r="QWH55" s="66"/>
      <c r="QWI55" s="66"/>
      <c r="QWJ55" s="66"/>
      <c r="QWK55" s="66"/>
      <c r="QWL55" s="66"/>
      <c r="QWM55" s="66"/>
      <c r="QWN55" s="66"/>
      <c r="QWO55" s="66"/>
      <c r="QWP55" s="66"/>
      <c r="QWQ55" s="66"/>
      <c r="QWR55" s="66"/>
      <c r="QWS55" s="66"/>
      <c r="QWT55" s="66"/>
      <c r="QWU55" s="66"/>
      <c r="QWV55" s="66"/>
      <c r="QWW55" s="66"/>
      <c r="QWX55" s="66"/>
      <c r="QWY55" s="66"/>
      <c r="QWZ55" s="66"/>
      <c r="QXA55" s="66"/>
      <c r="QXB55" s="66"/>
      <c r="QXC55" s="66"/>
      <c r="QXD55" s="66"/>
      <c r="QXE55" s="66"/>
      <c r="QXF55" s="66"/>
      <c r="QXG55" s="66"/>
      <c r="QXH55" s="66"/>
      <c r="QXI55" s="66"/>
      <c r="QXJ55" s="66"/>
      <c r="QXK55" s="66"/>
      <c r="QXL55" s="66"/>
      <c r="QXM55" s="66"/>
      <c r="QXN55" s="66"/>
      <c r="QXO55" s="66"/>
      <c r="QXP55" s="66"/>
      <c r="QXQ55" s="66"/>
      <c r="QXR55" s="66"/>
      <c r="QXS55" s="66"/>
      <c r="QXT55" s="66"/>
      <c r="QXU55" s="66"/>
      <c r="QXV55" s="66"/>
      <c r="QXW55" s="66"/>
      <c r="QXX55" s="66"/>
      <c r="QXY55" s="66"/>
      <c r="QXZ55" s="66"/>
      <c r="QYA55" s="66"/>
      <c r="QYB55" s="66"/>
      <c r="QYC55" s="66"/>
      <c r="QYD55" s="66"/>
      <c r="QYE55" s="66"/>
      <c r="QYF55" s="66"/>
      <c r="QYG55" s="66"/>
      <c r="QYH55" s="66"/>
      <c r="QYI55" s="66"/>
      <c r="QYJ55" s="66"/>
      <c r="QYK55" s="66"/>
      <c r="QYL55" s="66"/>
      <c r="QYM55" s="66"/>
      <c r="QYN55" s="66"/>
      <c r="QYO55" s="66"/>
      <c r="QYP55" s="66"/>
      <c r="QYQ55" s="66"/>
      <c r="QYR55" s="66"/>
      <c r="QYS55" s="66"/>
      <c r="QYT55" s="66"/>
      <c r="QYU55" s="66"/>
      <c r="QYV55" s="66"/>
      <c r="QYW55" s="66"/>
      <c r="QYX55" s="66"/>
      <c r="QYY55" s="66"/>
      <c r="QYZ55" s="66"/>
      <c r="QZA55" s="66"/>
      <c r="QZB55" s="66"/>
      <c r="QZC55" s="66"/>
      <c r="QZD55" s="66"/>
      <c r="QZE55" s="66"/>
      <c r="QZF55" s="66"/>
      <c r="QZG55" s="66"/>
      <c r="QZH55" s="66"/>
      <c r="QZI55" s="66"/>
      <c r="QZJ55" s="66"/>
      <c r="QZK55" s="66"/>
      <c r="QZL55" s="66"/>
      <c r="QZM55" s="66"/>
      <c r="QZN55" s="66"/>
      <c r="QZO55" s="66"/>
      <c r="QZP55" s="66"/>
      <c r="QZQ55" s="66"/>
      <c r="QZR55" s="66"/>
      <c r="QZS55" s="66"/>
      <c r="QZT55" s="66"/>
      <c r="QZU55" s="66"/>
      <c r="QZV55" s="66"/>
      <c r="QZW55" s="66"/>
      <c r="QZX55" s="66"/>
      <c r="QZY55" s="66"/>
      <c r="QZZ55" s="66"/>
      <c r="RAA55" s="66"/>
      <c r="RAB55" s="66"/>
      <c r="RAC55" s="66"/>
      <c r="RAD55" s="66"/>
      <c r="RAE55" s="66"/>
      <c r="RAF55" s="66"/>
      <c r="RAG55" s="66"/>
      <c r="RAH55" s="66"/>
      <c r="RAI55" s="66"/>
      <c r="RAJ55" s="66"/>
      <c r="RAK55" s="66"/>
      <c r="RAL55" s="66"/>
      <c r="RAM55" s="66"/>
      <c r="RAN55" s="66"/>
      <c r="RAO55" s="66"/>
      <c r="RAP55" s="66"/>
      <c r="RAQ55" s="66"/>
      <c r="RAR55" s="66"/>
      <c r="RAS55" s="66"/>
      <c r="RAT55" s="66"/>
      <c r="RAU55" s="66"/>
      <c r="RAV55" s="66"/>
      <c r="RAW55" s="66"/>
      <c r="RAX55" s="66"/>
      <c r="RAY55" s="66"/>
      <c r="RAZ55" s="66"/>
      <c r="RBA55" s="66"/>
      <c r="RBB55" s="66"/>
      <c r="RBC55" s="66"/>
      <c r="RBD55" s="66"/>
      <c r="RBE55" s="66"/>
      <c r="RBF55" s="66"/>
      <c r="RBG55" s="66"/>
      <c r="RBH55" s="66"/>
      <c r="RBI55" s="66"/>
      <c r="RBJ55" s="66"/>
      <c r="RBK55" s="66"/>
      <c r="RBL55" s="66"/>
      <c r="RBM55" s="66"/>
      <c r="RBN55" s="66"/>
      <c r="RBO55" s="66"/>
      <c r="RBP55" s="66"/>
      <c r="RBQ55" s="66"/>
      <c r="RBR55" s="66"/>
      <c r="RBS55" s="66"/>
      <c r="RBT55" s="66"/>
      <c r="RBU55" s="66"/>
      <c r="RBV55" s="66"/>
      <c r="RBW55" s="66"/>
      <c r="RBX55" s="66"/>
      <c r="RBY55" s="66"/>
      <c r="RBZ55" s="66"/>
      <c r="RCA55" s="66"/>
      <c r="RCB55" s="66"/>
      <c r="RCC55" s="66"/>
      <c r="RCD55" s="66"/>
      <c r="RCE55" s="66"/>
      <c r="RCF55" s="66"/>
      <c r="RCG55" s="66"/>
      <c r="RCH55" s="66"/>
      <c r="RCI55" s="66"/>
      <c r="RCJ55" s="66"/>
      <c r="RCK55" s="66"/>
      <c r="RCL55" s="66"/>
      <c r="RCM55" s="66"/>
      <c r="RCN55" s="66"/>
      <c r="RCO55" s="66"/>
      <c r="RCP55" s="66"/>
      <c r="RCQ55" s="66"/>
      <c r="RCR55" s="66"/>
      <c r="RCS55" s="66"/>
      <c r="RCT55" s="66"/>
      <c r="RCU55" s="66"/>
      <c r="RCV55" s="66"/>
      <c r="RCW55" s="66"/>
      <c r="RCX55" s="66"/>
      <c r="RCY55" s="66"/>
      <c r="RCZ55" s="66"/>
      <c r="RDA55" s="66"/>
      <c r="RDB55" s="66"/>
      <c r="RDC55" s="66"/>
      <c r="RDD55" s="66"/>
      <c r="RDE55" s="66"/>
      <c r="RDF55" s="66"/>
      <c r="RDG55" s="66"/>
      <c r="RDH55" s="66"/>
      <c r="RDI55" s="66"/>
      <c r="RDJ55" s="66"/>
      <c r="RDK55" s="66"/>
      <c r="RDL55" s="66"/>
      <c r="RDM55" s="66"/>
      <c r="RDN55" s="66"/>
      <c r="RDO55" s="66"/>
      <c r="RDP55" s="66"/>
      <c r="RDQ55" s="66"/>
      <c r="RDR55" s="66"/>
      <c r="RDS55" s="66"/>
      <c r="RDT55" s="66"/>
      <c r="RDU55" s="66"/>
      <c r="RDV55" s="66"/>
      <c r="RDW55" s="66"/>
      <c r="RDX55" s="66"/>
      <c r="RDY55" s="66"/>
      <c r="RDZ55" s="66"/>
      <c r="REA55" s="66"/>
      <c r="REB55" s="66"/>
      <c r="REC55" s="66"/>
      <c r="RED55" s="66"/>
      <c r="REE55" s="66"/>
      <c r="REF55" s="66"/>
      <c r="REG55" s="66"/>
      <c r="REH55" s="66"/>
      <c r="REI55" s="66"/>
      <c r="REJ55" s="66"/>
      <c r="REK55" s="66"/>
      <c r="REL55" s="66"/>
      <c r="REM55" s="66"/>
      <c r="REN55" s="66"/>
      <c r="REO55" s="66"/>
      <c r="REP55" s="66"/>
      <c r="REQ55" s="66"/>
      <c r="RER55" s="66"/>
      <c r="RES55" s="66"/>
      <c r="RET55" s="66"/>
      <c r="REU55" s="66"/>
      <c r="REV55" s="66"/>
      <c r="REW55" s="66"/>
      <c r="REX55" s="66"/>
      <c r="REY55" s="66"/>
      <c r="REZ55" s="66"/>
      <c r="RFA55" s="66"/>
      <c r="RFB55" s="66"/>
      <c r="RFC55" s="66"/>
      <c r="RFD55" s="66"/>
      <c r="RFE55" s="66"/>
      <c r="RFF55" s="66"/>
      <c r="RFG55" s="66"/>
      <c r="RFH55" s="66"/>
      <c r="RFI55" s="66"/>
      <c r="RFJ55" s="66"/>
      <c r="RFK55" s="66"/>
      <c r="RFL55" s="66"/>
      <c r="RFM55" s="66"/>
      <c r="RFN55" s="66"/>
      <c r="RFO55" s="66"/>
      <c r="RFP55" s="66"/>
      <c r="RFQ55" s="66"/>
      <c r="RFR55" s="66"/>
      <c r="RFS55" s="66"/>
      <c r="RFT55" s="66"/>
      <c r="RFU55" s="66"/>
      <c r="RFV55" s="66"/>
      <c r="RFW55" s="66"/>
      <c r="RFX55" s="66"/>
      <c r="RFY55" s="66"/>
      <c r="RFZ55" s="66"/>
      <c r="RGA55" s="66"/>
      <c r="RGB55" s="66"/>
      <c r="RGC55" s="66"/>
      <c r="RGD55" s="66"/>
      <c r="RGE55" s="66"/>
      <c r="RGF55" s="66"/>
      <c r="RGG55" s="66"/>
      <c r="RGH55" s="66"/>
      <c r="RGI55" s="66"/>
      <c r="RGJ55" s="66"/>
      <c r="RGK55" s="66"/>
      <c r="RGL55" s="66"/>
      <c r="RGM55" s="66"/>
      <c r="RGN55" s="66"/>
      <c r="RGO55" s="66"/>
      <c r="RGP55" s="66"/>
      <c r="RGQ55" s="66"/>
      <c r="RGR55" s="66"/>
      <c r="RGS55" s="66"/>
      <c r="RGT55" s="66"/>
      <c r="RGU55" s="66"/>
      <c r="RGV55" s="66"/>
      <c r="RGW55" s="66"/>
      <c r="RGX55" s="66"/>
      <c r="RGY55" s="66"/>
      <c r="RGZ55" s="66"/>
      <c r="RHA55" s="66"/>
      <c r="RHB55" s="66"/>
      <c r="RHC55" s="66"/>
      <c r="RHD55" s="66"/>
      <c r="RHE55" s="66"/>
      <c r="RHF55" s="66"/>
      <c r="RHG55" s="66"/>
      <c r="RHH55" s="66"/>
      <c r="RHI55" s="66"/>
      <c r="RHJ55" s="66"/>
      <c r="RHK55" s="66"/>
      <c r="RHL55" s="66"/>
      <c r="RHM55" s="66"/>
      <c r="RHN55" s="66"/>
      <c r="RHO55" s="66"/>
      <c r="RHP55" s="66"/>
      <c r="RHQ55" s="66"/>
      <c r="RHR55" s="66"/>
      <c r="RHS55" s="66"/>
      <c r="RHT55" s="66"/>
      <c r="RHU55" s="66"/>
      <c r="RHV55" s="66"/>
      <c r="RHW55" s="66"/>
      <c r="RHX55" s="66"/>
      <c r="RHY55" s="66"/>
      <c r="RHZ55" s="66"/>
      <c r="RIA55" s="66"/>
      <c r="RIB55" s="66"/>
      <c r="RIC55" s="66"/>
      <c r="RID55" s="66"/>
      <c r="RIE55" s="66"/>
      <c r="RIF55" s="66"/>
      <c r="RIG55" s="66"/>
      <c r="RIH55" s="66"/>
      <c r="RII55" s="66"/>
      <c r="RIJ55" s="66"/>
      <c r="RIK55" s="66"/>
      <c r="RIL55" s="66"/>
      <c r="RIM55" s="66"/>
      <c r="RIN55" s="66"/>
      <c r="RIO55" s="66"/>
      <c r="RIP55" s="66"/>
      <c r="RIQ55" s="66"/>
      <c r="RIR55" s="66"/>
      <c r="RIS55" s="66"/>
      <c r="RIT55" s="66"/>
      <c r="RIU55" s="66"/>
      <c r="RIV55" s="66"/>
      <c r="RIW55" s="66"/>
      <c r="RIX55" s="66"/>
      <c r="RIY55" s="66"/>
      <c r="RIZ55" s="66"/>
      <c r="RJA55" s="66"/>
      <c r="RJB55" s="66"/>
      <c r="RJC55" s="66"/>
      <c r="RJD55" s="66"/>
      <c r="RJE55" s="66"/>
      <c r="RJF55" s="66"/>
      <c r="RJG55" s="66"/>
      <c r="RJH55" s="66"/>
      <c r="RJI55" s="66"/>
      <c r="RJJ55" s="66"/>
      <c r="RJK55" s="66"/>
      <c r="RJL55" s="66"/>
      <c r="RJM55" s="66"/>
      <c r="RJN55" s="66"/>
      <c r="RJO55" s="66"/>
      <c r="RJP55" s="66"/>
      <c r="RJQ55" s="66"/>
      <c r="RJR55" s="66"/>
      <c r="RJS55" s="66"/>
      <c r="RJT55" s="66"/>
      <c r="RJU55" s="66"/>
      <c r="RJV55" s="66"/>
      <c r="RJW55" s="66"/>
      <c r="RJX55" s="66"/>
      <c r="RJY55" s="66"/>
      <c r="RJZ55" s="66"/>
      <c r="RKA55" s="66"/>
      <c r="RKB55" s="66"/>
      <c r="RKC55" s="66"/>
      <c r="RKD55" s="66"/>
      <c r="RKE55" s="66"/>
      <c r="RKF55" s="66"/>
      <c r="RKG55" s="66"/>
      <c r="RKH55" s="66"/>
      <c r="RKI55" s="66"/>
      <c r="RKJ55" s="66"/>
      <c r="RKK55" s="66"/>
      <c r="RKL55" s="66"/>
      <c r="RKM55" s="66"/>
      <c r="RKN55" s="66"/>
      <c r="RKO55" s="66"/>
      <c r="RKP55" s="66"/>
      <c r="RKQ55" s="66"/>
      <c r="RKR55" s="66"/>
      <c r="RKS55" s="66"/>
      <c r="RKT55" s="66"/>
      <c r="RKU55" s="66"/>
      <c r="RKV55" s="66"/>
      <c r="RKW55" s="66"/>
      <c r="RKX55" s="66"/>
      <c r="RKY55" s="66"/>
      <c r="RKZ55" s="66"/>
      <c r="RLA55" s="66"/>
      <c r="RLB55" s="66"/>
      <c r="RLC55" s="66"/>
      <c r="RLD55" s="66"/>
      <c r="RLE55" s="66"/>
      <c r="RLF55" s="66"/>
      <c r="RLG55" s="66"/>
      <c r="RLH55" s="66"/>
      <c r="RLI55" s="66"/>
      <c r="RLJ55" s="66"/>
      <c r="RLK55" s="66"/>
      <c r="RLL55" s="66"/>
      <c r="RLM55" s="66"/>
      <c r="RLN55" s="66"/>
      <c r="RLO55" s="66"/>
      <c r="RLP55" s="66"/>
      <c r="RLQ55" s="66"/>
      <c r="RLR55" s="66"/>
      <c r="RLS55" s="66"/>
      <c r="RLT55" s="66"/>
      <c r="RLU55" s="66"/>
      <c r="RLV55" s="66"/>
      <c r="RLW55" s="66"/>
      <c r="RLX55" s="66"/>
      <c r="RLY55" s="66"/>
      <c r="RLZ55" s="66"/>
      <c r="RMA55" s="66"/>
      <c r="RMB55" s="66"/>
      <c r="RMC55" s="66"/>
      <c r="RMD55" s="66"/>
      <c r="RME55" s="66"/>
      <c r="RMF55" s="66"/>
      <c r="RMG55" s="66"/>
      <c r="RMH55" s="66"/>
      <c r="RMI55" s="66"/>
      <c r="RMJ55" s="66"/>
      <c r="RMK55" s="66"/>
      <c r="RML55" s="66"/>
      <c r="RMM55" s="66"/>
      <c r="RMN55" s="66"/>
      <c r="RMO55" s="66"/>
      <c r="RMP55" s="66"/>
      <c r="RMQ55" s="66"/>
      <c r="RMR55" s="66"/>
      <c r="RMS55" s="66"/>
      <c r="RMT55" s="66"/>
      <c r="RMU55" s="66"/>
      <c r="RMV55" s="66"/>
      <c r="RMW55" s="66"/>
      <c r="RMX55" s="66"/>
      <c r="RMY55" s="66"/>
      <c r="RMZ55" s="66"/>
      <c r="RNA55" s="66"/>
      <c r="RNB55" s="66"/>
      <c r="RNC55" s="66"/>
      <c r="RND55" s="66"/>
      <c r="RNE55" s="66"/>
      <c r="RNF55" s="66"/>
      <c r="RNG55" s="66"/>
      <c r="RNH55" s="66"/>
      <c r="RNI55" s="66"/>
      <c r="RNJ55" s="66"/>
      <c r="RNK55" s="66"/>
      <c r="RNL55" s="66"/>
      <c r="RNM55" s="66"/>
      <c r="RNN55" s="66"/>
      <c r="RNO55" s="66"/>
      <c r="RNP55" s="66"/>
      <c r="RNQ55" s="66"/>
      <c r="RNR55" s="66"/>
      <c r="RNS55" s="66"/>
      <c r="RNT55" s="66"/>
      <c r="RNU55" s="66"/>
      <c r="RNV55" s="66"/>
      <c r="RNW55" s="66"/>
      <c r="RNX55" s="66"/>
      <c r="RNY55" s="66"/>
      <c r="RNZ55" s="66"/>
      <c r="ROA55" s="66"/>
      <c r="ROB55" s="66"/>
      <c r="ROC55" s="66"/>
      <c r="ROD55" s="66"/>
      <c r="ROE55" s="66"/>
      <c r="ROF55" s="66"/>
      <c r="ROG55" s="66"/>
      <c r="ROH55" s="66"/>
      <c r="ROI55" s="66"/>
      <c r="ROJ55" s="66"/>
      <c r="ROK55" s="66"/>
      <c r="ROL55" s="66"/>
      <c r="ROM55" s="66"/>
      <c r="RON55" s="66"/>
      <c r="ROO55" s="66"/>
      <c r="ROP55" s="66"/>
      <c r="ROQ55" s="66"/>
      <c r="ROR55" s="66"/>
      <c r="ROS55" s="66"/>
      <c r="ROT55" s="66"/>
      <c r="ROU55" s="66"/>
      <c r="ROV55" s="66"/>
      <c r="ROW55" s="66"/>
      <c r="ROX55" s="66"/>
      <c r="ROY55" s="66"/>
      <c r="ROZ55" s="66"/>
      <c r="RPA55" s="66"/>
      <c r="RPB55" s="66"/>
      <c r="RPC55" s="66"/>
      <c r="RPD55" s="66"/>
      <c r="RPE55" s="66"/>
      <c r="RPF55" s="66"/>
      <c r="RPG55" s="66"/>
      <c r="RPH55" s="66"/>
      <c r="RPI55" s="66"/>
      <c r="RPJ55" s="66"/>
      <c r="RPK55" s="66"/>
      <c r="RPL55" s="66"/>
      <c r="RPM55" s="66"/>
      <c r="RPN55" s="66"/>
      <c r="RPO55" s="66"/>
      <c r="RPP55" s="66"/>
      <c r="RPQ55" s="66"/>
      <c r="RPR55" s="66"/>
      <c r="RPS55" s="66"/>
      <c r="RPT55" s="66"/>
      <c r="RPU55" s="66"/>
      <c r="RPV55" s="66"/>
      <c r="RPW55" s="66"/>
      <c r="RPX55" s="66"/>
      <c r="RPY55" s="66"/>
      <c r="RPZ55" s="66"/>
      <c r="RQA55" s="66"/>
      <c r="RQB55" s="66"/>
      <c r="RQC55" s="66"/>
      <c r="RQD55" s="66"/>
      <c r="RQE55" s="66"/>
      <c r="RQF55" s="66"/>
      <c r="RQG55" s="66"/>
      <c r="RQH55" s="66"/>
      <c r="RQI55" s="66"/>
      <c r="RQJ55" s="66"/>
      <c r="RQK55" s="66"/>
      <c r="RQL55" s="66"/>
      <c r="RQM55" s="66"/>
      <c r="RQN55" s="66"/>
      <c r="RQO55" s="66"/>
      <c r="RQP55" s="66"/>
      <c r="RQQ55" s="66"/>
      <c r="RQR55" s="66"/>
      <c r="RQS55" s="66"/>
      <c r="RQT55" s="66"/>
      <c r="RQU55" s="66"/>
      <c r="RQV55" s="66"/>
      <c r="RQW55" s="66"/>
      <c r="RQX55" s="66"/>
      <c r="RQY55" s="66"/>
      <c r="RQZ55" s="66"/>
      <c r="RRA55" s="66"/>
      <c r="RRB55" s="66"/>
      <c r="RRC55" s="66"/>
      <c r="RRD55" s="66"/>
      <c r="RRE55" s="66"/>
      <c r="RRF55" s="66"/>
      <c r="RRG55" s="66"/>
      <c r="RRH55" s="66"/>
      <c r="RRI55" s="66"/>
      <c r="RRJ55" s="66"/>
      <c r="RRK55" s="66"/>
      <c r="RRL55" s="66"/>
      <c r="RRM55" s="66"/>
      <c r="RRN55" s="66"/>
      <c r="RRO55" s="66"/>
      <c r="RRP55" s="66"/>
      <c r="RRQ55" s="66"/>
      <c r="RRR55" s="66"/>
      <c r="RRS55" s="66"/>
      <c r="RRT55" s="66"/>
      <c r="RRU55" s="66"/>
      <c r="RRV55" s="66"/>
      <c r="RRW55" s="66"/>
      <c r="RRX55" s="66"/>
      <c r="RRY55" s="66"/>
      <c r="RRZ55" s="66"/>
      <c r="RSA55" s="66"/>
      <c r="RSB55" s="66"/>
      <c r="RSC55" s="66"/>
      <c r="RSD55" s="66"/>
      <c r="RSE55" s="66"/>
      <c r="RSF55" s="66"/>
      <c r="RSG55" s="66"/>
      <c r="RSH55" s="66"/>
      <c r="RSI55" s="66"/>
      <c r="RSJ55" s="66"/>
      <c r="RSK55" s="66"/>
      <c r="RSL55" s="66"/>
      <c r="RSM55" s="66"/>
      <c r="RSN55" s="66"/>
      <c r="RSO55" s="66"/>
      <c r="RSP55" s="66"/>
      <c r="RSQ55" s="66"/>
      <c r="RSR55" s="66"/>
      <c r="RSS55" s="66"/>
      <c r="RST55" s="66"/>
      <c r="RSU55" s="66"/>
      <c r="RSV55" s="66"/>
      <c r="RSW55" s="66"/>
      <c r="RSX55" s="66"/>
      <c r="RSY55" s="66"/>
      <c r="RSZ55" s="66"/>
      <c r="RTA55" s="66"/>
      <c r="RTB55" s="66"/>
      <c r="RTC55" s="66"/>
      <c r="RTD55" s="66"/>
      <c r="RTE55" s="66"/>
      <c r="RTF55" s="66"/>
      <c r="RTG55" s="66"/>
      <c r="RTH55" s="66"/>
      <c r="RTI55" s="66"/>
      <c r="RTJ55" s="66"/>
      <c r="RTK55" s="66"/>
      <c r="RTL55" s="66"/>
      <c r="RTM55" s="66"/>
      <c r="RTN55" s="66"/>
      <c r="RTO55" s="66"/>
      <c r="RTP55" s="66"/>
      <c r="RTQ55" s="66"/>
      <c r="RTR55" s="66"/>
      <c r="RTS55" s="66"/>
      <c r="RTT55" s="66"/>
      <c r="RTU55" s="66"/>
      <c r="RTV55" s="66"/>
      <c r="RTW55" s="66"/>
      <c r="RTX55" s="66"/>
      <c r="RTY55" s="66"/>
      <c r="RTZ55" s="66"/>
      <c r="RUA55" s="66"/>
      <c r="RUB55" s="66"/>
      <c r="RUC55" s="66"/>
      <c r="RUD55" s="66"/>
      <c r="RUE55" s="66"/>
      <c r="RUF55" s="66"/>
      <c r="RUG55" s="66"/>
      <c r="RUH55" s="66"/>
      <c r="RUI55" s="66"/>
      <c r="RUJ55" s="66"/>
      <c r="RUK55" s="66"/>
      <c r="RUL55" s="66"/>
      <c r="RUM55" s="66"/>
      <c r="RUN55" s="66"/>
      <c r="RUO55" s="66"/>
      <c r="RUP55" s="66"/>
      <c r="RUQ55" s="66"/>
      <c r="RUR55" s="66"/>
      <c r="RUS55" s="66"/>
      <c r="RUT55" s="66"/>
      <c r="RUU55" s="66"/>
      <c r="RUV55" s="66"/>
      <c r="RUW55" s="66"/>
      <c r="RUX55" s="66"/>
      <c r="RUY55" s="66"/>
      <c r="RUZ55" s="66"/>
      <c r="RVA55" s="66"/>
      <c r="RVB55" s="66"/>
      <c r="RVC55" s="66"/>
      <c r="RVD55" s="66"/>
      <c r="RVE55" s="66"/>
      <c r="RVF55" s="66"/>
      <c r="RVG55" s="66"/>
      <c r="RVH55" s="66"/>
      <c r="RVI55" s="66"/>
      <c r="RVJ55" s="66"/>
      <c r="RVK55" s="66"/>
      <c r="RVL55" s="66"/>
      <c r="RVM55" s="66"/>
      <c r="RVN55" s="66"/>
      <c r="RVO55" s="66"/>
      <c r="RVP55" s="66"/>
      <c r="RVQ55" s="66"/>
      <c r="RVR55" s="66"/>
      <c r="RVS55" s="66"/>
      <c r="RVT55" s="66"/>
      <c r="RVU55" s="66"/>
      <c r="RVV55" s="66"/>
      <c r="RVW55" s="66"/>
      <c r="RVX55" s="66"/>
      <c r="RVY55" s="66"/>
      <c r="RVZ55" s="66"/>
      <c r="RWA55" s="66"/>
      <c r="RWB55" s="66"/>
      <c r="RWC55" s="66"/>
      <c r="RWD55" s="66"/>
      <c r="RWE55" s="66"/>
      <c r="RWF55" s="66"/>
      <c r="RWG55" s="66"/>
      <c r="RWH55" s="66"/>
      <c r="RWI55" s="66"/>
      <c r="RWJ55" s="66"/>
      <c r="RWK55" s="66"/>
      <c r="RWL55" s="66"/>
      <c r="RWM55" s="66"/>
      <c r="RWN55" s="66"/>
      <c r="RWO55" s="66"/>
      <c r="RWP55" s="66"/>
      <c r="RWQ55" s="66"/>
      <c r="RWR55" s="66"/>
      <c r="RWS55" s="66"/>
      <c r="RWT55" s="66"/>
      <c r="RWU55" s="66"/>
      <c r="RWV55" s="66"/>
      <c r="RWW55" s="66"/>
      <c r="RWX55" s="66"/>
      <c r="RWY55" s="66"/>
      <c r="RWZ55" s="66"/>
      <c r="RXA55" s="66"/>
      <c r="RXB55" s="66"/>
      <c r="RXC55" s="66"/>
      <c r="RXD55" s="66"/>
      <c r="RXE55" s="66"/>
      <c r="RXF55" s="66"/>
      <c r="RXG55" s="66"/>
      <c r="RXH55" s="66"/>
      <c r="RXI55" s="66"/>
      <c r="RXJ55" s="66"/>
      <c r="RXK55" s="66"/>
      <c r="RXL55" s="66"/>
      <c r="RXM55" s="66"/>
      <c r="RXN55" s="66"/>
      <c r="RXO55" s="66"/>
      <c r="RXP55" s="66"/>
      <c r="RXQ55" s="66"/>
      <c r="RXR55" s="66"/>
      <c r="RXS55" s="66"/>
      <c r="RXT55" s="66"/>
      <c r="RXU55" s="66"/>
      <c r="RXV55" s="66"/>
      <c r="RXW55" s="66"/>
      <c r="RXX55" s="66"/>
      <c r="RXY55" s="66"/>
      <c r="RXZ55" s="66"/>
      <c r="RYA55" s="66"/>
      <c r="RYB55" s="66"/>
      <c r="RYC55" s="66"/>
      <c r="RYD55" s="66"/>
      <c r="RYE55" s="66"/>
      <c r="RYF55" s="66"/>
      <c r="RYG55" s="66"/>
      <c r="RYH55" s="66"/>
      <c r="RYI55" s="66"/>
      <c r="RYJ55" s="66"/>
      <c r="RYK55" s="66"/>
      <c r="RYL55" s="66"/>
      <c r="RYM55" s="66"/>
      <c r="RYN55" s="66"/>
      <c r="RYO55" s="66"/>
      <c r="RYP55" s="66"/>
      <c r="RYQ55" s="66"/>
      <c r="RYR55" s="66"/>
      <c r="RYS55" s="66"/>
      <c r="RYT55" s="66"/>
      <c r="RYU55" s="66"/>
      <c r="RYV55" s="66"/>
      <c r="RYW55" s="66"/>
      <c r="RYX55" s="66"/>
      <c r="RYY55" s="66"/>
      <c r="RYZ55" s="66"/>
      <c r="RZA55" s="66"/>
      <c r="RZB55" s="66"/>
      <c r="RZC55" s="66"/>
      <c r="RZD55" s="66"/>
      <c r="RZE55" s="66"/>
      <c r="RZF55" s="66"/>
      <c r="RZG55" s="66"/>
      <c r="RZH55" s="66"/>
      <c r="RZI55" s="66"/>
      <c r="RZJ55" s="66"/>
      <c r="RZK55" s="66"/>
      <c r="RZL55" s="66"/>
      <c r="RZM55" s="66"/>
      <c r="RZN55" s="66"/>
      <c r="RZO55" s="66"/>
      <c r="RZP55" s="66"/>
      <c r="RZQ55" s="66"/>
      <c r="RZR55" s="66"/>
      <c r="RZS55" s="66"/>
      <c r="RZT55" s="66"/>
      <c r="RZU55" s="66"/>
      <c r="RZV55" s="66"/>
      <c r="RZW55" s="66"/>
      <c r="RZX55" s="66"/>
      <c r="RZY55" s="66"/>
      <c r="RZZ55" s="66"/>
      <c r="SAA55" s="66"/>
      <c r="SAB55" s="66"/>
      <c r="SAC55" s="66"/>
      <c r="SAD55" s="66"/>
      <c r="SAE55" s="66"/>
      <c r="SAF55" s="66"/>
      <c r="SAG55" s="66"/>
      <c r="SAH55" s="66"/>
      <c r="SAI55" s="66"/>
      <c r="SAJ55" s="66"/>
      <c r="SAK55" s="66"/>
      <c r="SAL55" s="66"/>
      <c r="SAM55" s="66"/>
      <c r="SAN55" s="66"/>
      <c r="SAO55" s="66"/>
      <c r="SAP55" s="66"/>
      <c r="SAQ55" s="66"/>
      <c r="SAR55" s="66"/>
      <c r="SAS55" s="66"/>
      <c r="SAT55" s="66"/>
      <c r="SAU55" s="66"/>
      <c r="SAV55" s="66"/>
      <c r="SAW55" s="66"/>
      <c r="SAX55" s="66"/>
      <c r="SAY55" s="66"/>
      <c r="SAZ55" s="66"/>
      <c r="SBA55" s="66"/>
      <c r="SBB55" s="66"/>
      <c r="SBC55" s="66"/>
      <c r="SBD55" s="66"/>
      <c r="SBE55" s="66"/>
      <c r="SBF55" s="66"/>
      <c r="SBG55" s="66"/>
      <c r="SBH55" s="66"/>
      <c r="SBI55" s="66"/>
      <c r="SBJ55" s="66"/>
      <c r="SBK55" s="66"/>
      <c r="SBL55" s="66"/>
      <c r="SBM55" s="66"/>
      <c r="SBN55" s="66"/>
      <c r="SBO55" s="66"/>
      <c r="SBP55" s="66"/>
      <c r="SBQ55" s="66"/>
      <c r="SBR55" s="66"/>
      <c r="SBS55" s="66"/>
      <c r="SBT55" s="66"/>
      <c r="SBU55" s="66"/>
      <c r="SBV55" s="66"/>
      <c r="SBW55" s="66"/>
      <c r="SBX55" s="66"/>
      <c r="SBY55" s="66"/>
      <c r="SBZ55" s="66"/>
      <c r="SCA55" s="66"/>
      <c r="SCB55" s="66"/>
      <c r="SCC55" s="66"/>
      <c r="SCD55" s="66"/>
      <c r="SCE55" s="66"/>
      <c r="SCF55" s="66"/>
      <c r="SCG55" s="66"/>
      <c r="SCH55" s="66"/>
      <c r="SCI55" s="66"/>
      <c r="SCJ55" s="66"/>
      <c r="SCK55" s="66"/>
      <c r="SCL55" s="66"/>
      <c r="SCM55" s="66"/>
      <c r="SCN55" s="66"/>
      <c r="SCO55" s="66"/>
      <c r="SCP55" s="66"/>
      <c r="SCQ55" s="66"/>
      <c r="SCR55" s="66"/>
      <c r="SCS55" s="66"/>
      <c r="SCT55" s="66"/>
      <c r="SCU55" s="66"/>
      <c r="SCV55" s="66"/>
      <c r="SCW55" s="66"/>
      <c r="SCX55" s="66"/>
      <c r="SCY55" s="66"/>
      <c r="SCZ55" s="66"/>
      <c r="SDA55" s="66"/>
      <c r="SDB55" s="66"/>
      <c r="SDC55" s="66"/>
      <c r="SDD55" s="66"/>
      <c r="SDE55" s="66"/>
      <c r="SDF55" s="66"/>
      <c r="SDG55" s="66"/>
      <c r="SDH55" s="66"/>
      <c r="SDI55" s="66"/>
      <c r="SDJ55" s="66"/>
      <c r="SDK55" s="66"/>
      <c r="SDL55" s="66"/>
      <c r="SDM55" s="66"/>
      <c r="SDN55" s="66"/>
      <c r="SDO55" s="66"/>
      <c r="SDP55" s="66"/>
      <c r="SDQ55" s="66"/>
      <c r="SDR55" s="66"/>
      <c r="SDS55" s="66"/>
      <c r="SDT55" s="66"/>
      <c r="SDU55" s="66"/>
      <c r="SDV55" s="66"/>
      <c r="SDW55" s="66"/>
      <c r="SDX55" s="66"/>
      <c r="SDY55" s="66"/>
      <c r="SDZ55" s="66"/>
      <c r="SEA55" s="66"/>
      <c r="SEB55" s="66"/>
      <c r="SEC55" s="66"/>
      <c r="SED55" s="66"/>
      <c r="SEE55" s="66"/>
      <c r="SEF55" s="66"/>
      <c r="SEG55" s="66"/>
      <c r="SEH55" s="66"/>
      <c r="SEI55" s="66"/>
      <c r="SEJ55" s="66"/>
      <c r="SEK55" s="66"/>
      <c r="SEL55" s="66"/>
      <c r="SEM55" s="66"/>
      <c r="SEN55" s="66"/>
      <c r="SEO55" s="66"/>
      <c r="SEP55" s="66"/>
      <c r="SEQ55" s="66"/>
      <c r="SER55" s="66"/>
      <c r="SES55" s="66"/>
      <c r="SET55" s="66"/>
      <c r="SEU55" s="66"/>
      <c r="SEV55" s="66"/>
      <c r="SEW55" s="66"/>
      <c r="SEX55" s="66"/>
      <c r="SEY55" s="66"/>
      <c r="SEZ55" s="66"/>
      <c r="SFA55" s="66"/>
      <c r="SFB55" s="66"/>
      <c r="SFC55" s="66"/>
      <c r="SFD55" s="66"/>
      <c r="SFE55" s="66"/>
      <c r="SFF55" s="66"/>
      <c r="SFG55" s="66"/>
      <c r="SFH55" s="66"/>
      <c r="SFI55" s="66"/>
      <c r="SFJ55" s="66"/>
      <c r="SFK55" s="66"/>
      <c r="SFL55" s="66"/>
      <c r="SFM55" s="66"/>
      <c r="SFN55" s="66"/>
      <c r="SFO55" s="66"/>
      <c r="SFP55" s="66"/>
      <c r="SFQ55" s="66"/>
      <c r="SFR55" s="66"/>
      <c r="SFS55" s="66"/>
      <c r="SFT55" s="66"/>
      <c r="SFU55" s="66"/>
      <c r="SFV55" s="66"/>
      <c r="SFW55" s="66"/>
      <c r="SFX55" s="66"/>
      <c r="SFY55" s="66"/>
      <c r="SFZ55" s="66"/>
      <c r="SGA55" s="66"/>
      <c r="SGB55" s="66"/>
      <c r="SGC55" s="66"/>
      <c r="SGD55" s="66"/>
      <c r="SGE55" s="66"/>
      <c r="SGF55" s="66"/>
      <c r="SGG55" s="66"/>
      <c r="SGH55" s="66"/>
      <c r="SGI55" s="66"/>
      <c r="SGJ55" s="66"/>
      <c r="SGK55" s="66"/>
      <c r="SGL55" s="66"/>
      <c r="SGM55" s="66"/>
      <c r="SGN55" s="66"/>
      <c r="SGO55" s="66"/>
      <c r="SGP55" s="66"/>
      <c r="SGQ55" s="66"/>
      <c r="SGR55" s="66"/>
      <c r="SGS55" s="66"/>
      <c r="SGT55" s="66"/>
      <c r="SGU55" s="66"/>
      <c r="SGV55" s="66"/>
      <c r="SGW55" s="66"/>
      <c r="SGX55" s="66"/>
      <c r="SGY55" s="66"/>
      <c r="SGZ55" s="66"/>
      <c r="SHA55" s="66"/>
      <c r="SHB55" s="66"/>
      <c r="SHC55" s="66"/>
      <c r="SHD55" s="66"/>
      <c r="SHE55" s="66"/>
      <c r="SHF55" s="66"/>
      <c r="SHG55" s="66"/>
      <c r="SHH55" s="66"/>
      <c r="SHI55" s="66"/>
      <c r="SHJ55" s="66"/>
      <c r="SHK55" s="66"/>
      <c r="SHL55" s="66"/>
      <c r="SHM55" s="66"/>
      <c r="SHN55" s="66"/>
      <c r="SHO55" s="66"/>
      <c r="SHP55" s="66"/>
      <c r="SHQ55" s="66"/>
      <c r="SHR55" s="66"/>
      <c r="SHS55" s="66"/>
      <c r="SHT55" s="66"/>
      <c r="SHU55" s="66"/>
      <c r="SHV55" s="66"/>
      <c r="SHW55" s="66"/>
      <c r="SHX55" s="66"/>
      <c r="SHY55" s="66"/>
      <c r="SHZ55" s="66"/>
      <c r="SIA55" s="66"/>
      <c r="SIB55" s="66"/>
      <c r="SIC55" s="66"/>
      <c r="SID55" s="66"/>
      <c r="SIE55" s="66"/>
      <c r="SIF55" s="66"/>
      <c r="SIG55" s="66"/>
      <c r="SIH55" s="66"/>
      <c r="SII55" s="66"/>
      <c r="SIJ55" s="66"/>
      <c r="SIK55" s="66"/>
      <c r="SIL55" s="66"/>
      <c r="SIM55" s="66"/>
      <c r="SIN55" s="66"/>
      <c r="SIO55" s="66"/>
      <c r="SIP55" s="66"/>
      <c r="SIQ55" s="66"/>
      <c r="SIR55" s="66"/>
      <c r="SIS55" s="66"/>
      <c r="SIT55" s="66"/>
      <c r="SIU55" s="66"/>
      <c r="SIV55" s="66"/>
      <c r="SIW55" s="66"/>
      <c r="SIX55" s="66"/>
      <c r="SIY55" s="66"/>
      <c r="SIZ55" s="66"/>
      <c r="SJA55" s="66"/>
      <c r="SJB55" s="66"/>
      <c r="SJC55" s="66"/>
      <c r="SJD55" s="66"/>
      <c r="SJE55" s="66"/>
      <c r="SJF55" s="66"/>
      <c r="SJG55" s="66"/>
      <c r="SJH55" s="66"/>
      <c r="SJI55" s="66"/>
      <c r="SJJ55" s="66"/>
      <c r="SJK55" s="66"/>
      <c r="SJL55" s="66"/>
      <c r="SJM55" s="66"/>
      <c r="SJN55" s="66"/>
      <c r="SJO55" s="66"/>
      <c r="SJP55" s="66"/>
      <c r="SJQ55" s="66"/>
      <c r="SJR55" s="66"/>
      <c r="SJS55" s="66"/>
      <c r="SJT55" s="66"/>
      <c r="SJU55" s="66"/>
      <c r="SJV55" s="66"/>
      <c r="SJW55" s="66"/>
      <c r="SJX55" s="66"/>
      <c r="SJY55" s="66"/>
      <c r="SJZ55" s="66"/>
      <c r="SKA55" s="66"/>
      <c r="SKB55" s="66"/>
      <c r="SKC55" s="66"/>
      <c r="SKD55" s="66"/>
      <c r="SKE55" s="66"/>
      <c r="SKF55" s="66"/>
      <c r="SKG55" s="66"/>
      <c r="SKH55" s="66"/>
      <c r="SKI55" s="66"/>
      <c r="SKJ55" s="66"/>
      <c r="SKK55" s="66"/>
      <c r="SKL55" s="66"/>
      <c r="SKM55" s="66"/>
      <c r="SKN55" s="66"/>
      <c r="SKO55" s="66"/>
      <c r="SKP55" s="66"/>
      <c r="SKQ55" s="66"/>
      <c r="SKR55" s="66"/>
      <c r="SKS55" s="66"/>
      <c r="SKT55" s="66"/>
      <c r="SKU55" s="66"/>
      <c r="SKV55" s="66"/>
      <c r="SKW55" s="66"/>
      <c r="SKX55" s="66"/>
      <c r="SKY55" s="66"/>
      <c r="SKZ55" s="66"/>
      <c r="SLA55" s="66"/>
      <c r="SLB55" s="66"/>
      <c r="SLC55" s="66"/>
      <c r="SLD55" s="66"/>
      <c r="SLE55" s="66"/>
      <c r="SLF55" s="66"/>
      <c r="SLG55" s="66"/>
      <c r="SLH55" s="66"/>
      <c r="SLI55" s="66"/>
      <c r="SLJ55" s="66"/>
      <c r="SLK55" s="66"/>
      <c r="SLL55" s="66"/>
      <c r="SLM55" s="66"/>
      <c r="SLN55" s="66"/>
      <c r="SLO55" s="66"/>
      <c r="SLP55" s="66"/>
      <c r="SLQ55" s="66"/>
      <c r="SLR55" s="66"/>
      <c r="SLS55" s="66"/>
      <c r="SLT55" s="66"/>
      <c r="SLU55" s="66"/>
      <c r="SLV55" s="66"/>
      <c r="SLW55" s="66"/>
      <c r="SLX55" s="66"/>
      <c r="SLY55" s="66"/>
      <c r="SLZ55" s="66"/>
      <c r="SMA55" s="66"/>
      <c r="SMB55" s="66"/>
      <c r="SMC55" s="66"/>
      <c r="SMD55" s="66"/>
      <c r="SME55" s="66"/>
      <c r="SMF55" s="66"/>
      <c r="SMG55" s="66"/>
      <c r="SMH55" s="66"/>
      <c r="SMI55" s="66"/>
      <c r="SMJ55" s="66"/>
      <c r="SMK55" s="66"/>
      <c r="SML55" s="66"/>
      <c r="SMM55" s="66"/>
      <c r="SMN55" s="66"/>
      <c r="SMO55" s="66"/>
      <c r="SMP55" s="66"/>
      <c r="SMQ55" s="66"/>
      <c r="SMR55" s="66"/>
      <c r="SMS55" s="66"/>
      <c r="SMT55" s="66"/>
      <c r="SMU55" s="66"/>
      <c r="SMV55" s="66"/>
      <c r="SMW55" s="66"/>
      <c r="SMX55" s="66"/>
      <c r="SMY55" s="66"/>
      <c r="SMZ55" s="66"/>
      <c r="SNA55" s="66"/>
      <c r="SNB55" s="66"/>
      <c r="SNC55" s="66"/>
      <c r="SND55" s="66"/>
      <c r="SNE55" s="66"/>
      <c r="SNF55" s="66"/>
      <c r="SNG55" s="66"/>
      <c r="SNH55" s="66"/>
      <c r="SNI55" s="66"/>
      <c r="SNJ55" s="66"/>
      <c r="SNK55" s="66"/>
      <c r="SNL55" s="66"/>
      <c r="SNM55" s="66"/>
      <c r="SNN55" s="66"/>
      <c r="SNO55" s="66"/>
      <c r="SNP55" s="66"/>
      <c r="SNQ55" s="66"/>
      <c r="SNR55" s="66"/>
      <c r="SNS55" s="66"/>
      <c r="SNT55" s="66"/>
      <c r="SNU55" s="66"/>
      <c r="SNV55" s="66"/>
      <c r="SNW55" s="66"/>
      <c r="SNX55" s="66"/>
      <c r="SNY55" s="66"/>
      <c r="SNZ55" s="66"/>
      <c r="SOA55" s="66"/>
      <c r="SOB55" s="66"/>
      <c r="SOC55" s="66"/>
      <c r="SOD55" s="66"/>
      <c r="SOE55" s="66"/>
      <c r="SOF55" s="66"/>
      <c r="SOG55" s="66"/>
      <c r="SOH55" s="66"/>
      <c r="SOI55" s="66"/>
      <c r="SOJ55" s="66"/>
      <c r="SOK55" s="66"/>
      <c r="SOL55" s="66"/>
      <c r="SOM55" s="66"/>
      <c r="SON55" s="66"/>
      <c r="SOO55" s="66"/>
      <c r="SOP55" s="66"/>
      <c r="SOQ55" s="66"/>
      <c r="SOR55" s="66"/>
      <c r="SOS55" s="66"/>
      <c r="SOT55" s="66"/>
      <c r="SOU55" s="66"/>
      <c r="SOV55" s="66"/>
      <c r="SOW55" s="66"/>
      <c r="SOX55" s="66"/>
      <c r="SOY55" s="66"/>
      <c r="SOZ55" s="66"/>
      <c r="SPA55" s="66"/>
      <c r="SPB55" s="66"/>
      <c r="SPC55" s="66"/>
      <c r="SPD55" s="66"/>
      <c r="SPE55" s="66"/>
      <c r="SPF55" s="66"/>
      <c r="SPG55" s="66"/>
      <c r="SPH55" s="66"/>
      <c r="SPI55" s="66"/>
      <c r="SPJ55" s="66"/>
      <c r="SPK55" s="66"/>
      <c r="SPL55" s="66"/>
      <c r="SPM55" s="66"/>
      <c r="SPN55" s="66"/>
      <c r="SPO55" s="66"/>
      <c r="SPP55" s="66"/>
      <c r="SPQ55" s="66"/>
      <c r="SPR55" s="66"/>
      <c r="SPS55" s="66"/>
      <c r="SPT55" s="66"/>
      <c r="SPU55" s="66"/>
      <c r="SPV55" s="66"/>
      <c r="SPW55" s="66"/>
      <c r="SPX55" s="66"/>
      <c r="SPY55" s="66"/>
      <c r="SPZ55" s="66"/>
      <c r="SQA55" s="66"/>
      <c r="SQB55" s="66"/>
      <c r="SQC55" s="66"/>
      <c r="SQD55" s="66"/>
      <c r="SQE55" s="66"/>
      <c r="SQF55" s="66"/>
      <c r="SQG55" s="66"/>
      <c r="SQH55" s="66"/>
      <c r="SQI55" s="66"/>
      <c r="SQJ55" s="66"/>
      <c r="SQK55" s="66"/>
      <c r="SQL55" s="66"/>
      <c r="SQM55" s="66"/>
      <c r="SQN55" s="66"/>
      <c r="SQO55" s="66"/>
      <c r="SQP55" s="66"/>
      <c r="SQQ55" s="66"/>
      <c r="SQR55" s="66"/>
      <c r="SQS55" s="66"/>
      <c r="SQT55" s="66"/>
      <c r="SQU55" s="66"/>
      <c r="SQV55" s="66"/>
      <c r="SQW55" s="66"/>
      <c r="SQX55" s="66"/>
      <c r="SQY55" s="66"/>
      <c r="SQZ55" s="66"/>
      <c r="SRA55" s="66"/>
      <c r="SRB55" s="66"/>
      <c r="SRC55" s="66"/>
      <c r="SRD55" s="66"/>
      <c r="SRE55" s="66"/>
      <c r="SRF55" s="66"/>
      <c r="SRG55" s="66"/>
      <c r="SRH55" s="66"/>
      <c r="SRI55" s="66"/>
      <c r="SRJ55" s="66"/>
      <c r="SRK55" s="66"/>
      <c r="SRL55" s="66"/>
      <c r="SRM55" s="66"/>
      <c r="SRN55" s="66"/>
      <c r="SRO55" s="66"/>
      <c r="SRP55" s="66"/>
      <c r="SRQ55" s="66"/>
      <c r="SRR55" s="66"/>
      <c r="SRS55" s="66"/>
      <c r="SRT55" s="66"/>
      <c r="SRU55" s="66"/>
      <c r="SRV55" s="66"/>
      <c r="SRW55" s="66"/>
      <c r="SRX55" s="66"/>
      <c r="SRY55" s="66"/>
      <c r="SRZ55" s="66"/>
      <c r="SSA55" s="66"/>
      <c r="SSB55" s="66"/>
      <c r="SSC55" s="66"/>
      <c r="SSD55" s="66"/>
      <c r="SSE55" s="66"/>
      <c r="SSF55" s="66"/>
      <c r="SSG55" s="66"/>
      <c r="SSH55" s="66"/>
      <c r="SSI55" s="66"/>
      <c r="SSJ55" s="66"/>
      <c r="SSK55" s="66"/>
      <c r="SSL55" s="66"/>
      <c r="SSM55" s="66"/>
      <c r="SSN55" s="66"/>
      <c r="SSO55" s="66"/>
      <c r="SSP55" s="66"/>
      <c r="SSQ55" s="66"/>
      <c r="SSR55" s="66"/>
      <c r="SSS55" s="66"/>
      <c r="SST55" s="66"/>
      <c r="SSU55" s="66"/>
      <c r="SSV55" s="66"/>
      <c r="SSW55" s="66"/>
      <c r="SSX55" s="66"/>
      <c r="SSY55" s="66"/>
      <c r="SSZ55" s="66"/>
      <c r="STA55" s="66"/>
      <c r="STB55" s="66"/>
      <c r="STC55" s="66"/>
      <c r="STD55" s="66"/>
      <c r="STE55" s="66"/>
      <c r="STF55" s="66"/>
      <c r="STG55" s="66"/>
      <c r="STH55" s="66"/>
      <c r="STI55" s="66"/>
      <c r="STJ55" s="66"/>
      <c r="STK55" s="66"/>
      <c r="STL55" s="66"/>
      <c r="STM55" s="66"/>
      <c r="STN55" s="66"/>
      <c r="STO55" s="66"/>
      <c r="STP55" s="66"/>
      <c r="STQ55" s="66"/>
      <c r="STR55" s="66"/>
      <c r="STS55" s="66"/>
      <c r="STT55" s="66"/>
      <c r="STU55" s="66"/>
      <c r="STV55" s="66"/>
      <c r="STW55" s="66"/>
      <c r="STX55" s="66"/>
      <c r="STY55" s="66"/>
      <c r="STZ55" s="66"/>
      <c r="SUA55" s="66"/>
      <c r="SUB55" s="66"/>
      <c r="SUC55" s="66"/>
      <c r="SUD55" s="66"/>
      <c r="SUE55" s="66"/>
      <c r="SUF55" s="66"/>
      <c r="SUG55" s="66"/>
      <c r="SUH55" s="66"/>
      <c r="SUI55" s="66"/>
      <c r="SUJ55" s="66"/>
      <c r="SUK55" s="66"/>
      <c r="SUL55" s="66"/>
      <c r="SUM55" s="66"/>
      <c r="SUN55" s="66"/>
      <c r="SUO55" s="66"/>
      <c r="SUP55" s="66"/>
      <c r="SUQ55" s="66"/>
      <c r="SUR55" s="66"/>
      <c r="SUS55" s="66"/>
      <c r="SUT55" s="66"/>
      <c r="SUU55" s="66"/>
      <c r="SUV55" s="66"/>
      <c r="SUW55" s="66"/>
      <c r="SUX55" s="66"/>
      <c r="SUY55" s="66"/>
      <c r="SUZ55" s="66"/>
      <c r="SVA55" s="66"/>
      <c r="SVB55" s="66"/>
      <c r="SVC55" s="66"/>
      <c r="SVD55" s="66"/>
      <c r="SVE55" s="66"/>
      <c r="SVF55" s="66"/>
      <c r="SVG55" s="66"/>
      <c r="SVH55" s="66"/>
      <c r="SVI55" s="66"/>
      <c r="SVJ55" s="66"/>
      <c r="SVK55" s="66"/>
      <c r="SVL55" s="66"/>
      <c r="SVM55" s="66"/>
      <c r="SVN55" s="66"/>
      <c r="SVO55" s="66"/>
      <c r="SVP55" s="66"/>
      <c r="SVQ55" s="66"/>
      <c r="SVR55" s="66"/>
      <c r="SVS55" s="66"/>
      <c r="SVT55" s="66"/>
      <c r="SVU55" s="66"/>
      <c r="SVV55" s="66"/>
      <c r="SVW55" s="66"/>
      <c r="SVX55" s="66"/>
      <c r="SVY55" s="66"/>
      <c r="SVZ55" s="66"/>
      <c r="SWA55" s="66"/>
      <c r="SWB55" s="66"/>
      <c r="SWC55" s="66"/>
      <c r="SWD55" s="66"/>
      <c r="SWE55" s="66"/>
      <c r="SWF55" s="66"/>
      <c r="SWG55" s="66"/>
      <c r="SWH55" s="66"/>
      <c r="SWI55" s="66"/>
      <c r="SWJ55" s="66"/>
      <c r="SWK55" s="66"/>
      <c r="SWL55" s="66"/>
      <c r="SWM55" s="66"/>
      <c r="SWN55" s="66"/>
      <c r="SWO55" s="66"/>
      <c r="SWP55" s="66"/>
      <c r="SWQ55" s="66"/>
      <c r="SWR55" s="66"/>
      <c r="SWS55" s="66"/>
      <c r="SWT55" s="66"/>
      <c r="SWU55" s="66"/>
      <c r="SWV55" s="66"/>
      <c r="SWW55" s="66"/>
      <c r="SWX55" s="66"/>
      <c r="SWY55" s="66"/>
      <c r="SWZ55" s="66"/>
      <c r="SXA55" s="66"/>
      <c r="SXB55" s="66"/>
      <c r="SXC55" s="66"/>
      <c r="SXD55" s="66"/>
      <c r="SXE55" s="66"/>
      <c r="SXF55" s="66"/>
      <c r="SXG55" s="66"/>
      <c r="SXH55" s="66"/>
      <c r="SXI55" s="66"/>
      <c r="SXJ55" s="66"/>
      <c r="SXK55" s="66"/>
      <c r="SXL55" s="66"/>
      <c r="SXM55" s="66"/>
      <c r="SXN55" s="66"/>
      <c r="SXO55" s="66"/>
      <c r="SXP55" s="66"/>
      <c r="SXQ55" s="66"/>
      <c r="SXR55" s="66"/>
      <c r="SXS55" s="66"/>
      <c r="SXT55" s="66"/>
      <c r="SXU55" s="66"/>
      <c r="SXV55" s="66"/>
      <c r="SXW55" s="66"/>
      <c r="SXX55" s="66"/>
      <c r="SXY55" s="66"/>
      <c r="SXZ55" s="66"/>
      <c r="SYA55" s="66"/>
      <c r="SYB55" s="66"/>
      <c r="SYC55" s="66"/>
      <c r="SYD55" s="66"/>
      <c r="SYE55" s="66"/>
      <c r="SYF55" s="66"/>
      <c r="SYG55" s="66"/>
      <c r="SYH55" s="66"/>
      <c r="SYI55" s="66"/>
      <c r="SYJ55" s="66"/>
      <c r="SYK55" s="66"/>
      <c r="SYL55" s="66"/>
      <c r="SYM55" s="66"/>
      <c r="SYN55" s="66"/>
      <c r="SYO55" s="66"/>
      <c r="SYP55" s="66"/>
      <c r="SYQ55" s="66"/>
      <c r="SYR55" s="66"/>
      <c r="SYS55" s="66"/>
      <c r="SYT55" s="66"/>
      <c r="SYU55" s="66"/>
      <c r="SYV55" s="66"/>
      <c r="SYW55" s="66"/>
      <c r="SYX55" s="66"/>
      <c r="SYY55" s="66"/>
      <c r="SYZ55" s="66"/>
      <c r="SZA55" s="66"/>
      <c r="SZB55" s="66"/>
      <c r="SZC55" s="66"/>
      <c r="SZD55" s="66"/>
      <c r="SZE55" s="66"/>
      <c r="SZF55" s="66"/>
      <c r="SZG55" s="66"/>
      <c r="SZH55" s="66"/>
      <c r="SZI55" s="66"/>
      <c r="SZJ55" s="66"/>
      <c r="SZK55" s="66"/>
      <c r="SZL55" s="66"/>
      <c r="SZM55" s="66"/>
      <c r="SZN55" s="66"/>
      <c r="SZO55" s="66"/>
      <c r="SZP55" s="66"/>
      <c r="SZQ55" s="66"/>
      <c r="SZR55" s="66"/>
      <c r="SZS55" s="66"/>
      <c r="SZT55" s="66"/>
      <c r="SZU55" s="66"/>
      <c r="SZV55" s="66"/>
      <c r="SZW55" s="66"/>
      <c r="SZX55" s="66"/>
      <c r="SZY55" s="66"/>
      <c r="SZZ55" s="66"/>
      <c r="TAA55" s="66"/>
      <c r="TAB55" s="66"/>
      <c r="TAC55" s="66"/>
      <c r="TAD55" s="66"/>
      <c r="TAE55" s="66"/>
      <c r="TAF55" s="66"/>
      <c r="TAG55" s="66"/>
      <c r="TAH55" s="66"/>
      <c r="TAI55" s="66"/>
      <c r="TAJ55" s="66"/>
      <c r="TAK55" s="66"/>
      <c r="TAL55" s="66"/>
      <c r="TAM55" s="66"/>
      <c r="TAN55" s="66"/>
      <c r="TAO55" s="66"/>
      <c r="TAP55" s="66"/>
      <c r="TAQ55" s="66"/>
      <c r="TAR55" s="66"/>
      <c r="TAS55" s="66"/>
      <c r="TAT55" s="66"/>
      <c r="TAU55" s="66"/>
      <c r="TAV55" s="66"/>
      <c r="TAW55" s="66"/>
      <c r="TAX55" s="66"/>
      <c r="TAY55" s="66"/>
      <c r="TAZ55" s="66"/>
      <c r="TBA55" s="66"/>
      <c r="TBB55" s="66"/>
      <c r="TBC55" s="66"/>
      <c r="TBD55" s="66"/>
      <c r="TBE55" s="66"/>
      <c r="TBF55" s="66"/>
      <c r="TBG55" s="66"/>
      <c r="TBH55" s="66"/>
      <c r="TBI55" s="66"/>
      <c r="TBJ55" s="66"/>
      <c r="TBK55" s="66"/>
      <c r="TBL55" s="66"/>
      <c r="TBM55" s="66"/>
      <c r="TBN55" s="66"/>
      <c r="TBO55" s="66"/>
      <c r="TBP55" s="66"/>
      <c r="TBQ55" s="66"/>
      <c r="TBR55" s="66"/>
      <c r="TBS55" s="66"/>
      <c r="TBT55" s="66"/>
      <c r="TBU55" s="66"/>
      <c r="TBV55" s="66"/>
      <c r="TBW55" s="66"/>
      <c r="TBX55" s="66"/>
      <c r="TBY55" s="66"/>
      <c r="TBZ55" s="66"/>
      <c r="TCA55" s="66"/>
      <c r="TCB55" s="66"/>
      <c r="TCC55" s="66"/>
      <c r="TCD55" s="66"/>
      <c r="TCE55" s="66"/>
      <c r="TCF55" s="66"/>
      <c r="TCG55" s="66"/>
      <c r="TCH55" s="66"/>
      <c r="TCI55" s="66"/>
      <c r="TCJ55" s="66"/>
      <c r="TCK55" s="66"/>
      <c r="TCL55" s="66"/>
      <c r="TCM55" s="66"/>
      <c r="TCN55" s="66"/>
      <c r="TCO55" s="66"/>
      <c r="TCP55" s="66"/>
      <c r="TCQ55" s="66"/>
      <c r="TCR55" s="66"/>
      <c r="TCS55" s="66"/>
      <c r="TCT55" s="66"/>
      <c r="TCU55" s="66"/>
      <c r="TCV55" s="66"/>
      <c r="TCW55" s="66"/>
      <c r="TCX55" s="66"/>
      <c r="TCY55" s="66"/>
      <c r="TCZ55" s="66"/>
      <c r="TDA55" s="66"/>
      <c r="TDB55" s="66"/>
      <c r="TDC55" s="66"/>
      <c r="TDD55" s="66"/>
      <c r="TDE55" s="66"/>
      <c r="TDF55" s="66"/>
      <c r="TDG55" s="66"/>
      <c r="TDH55" s="66"/>
      <c r="TDI55" s="66"/>
      <c r="TDJ55" s="66"/>
      <c r="TDK55" s="66"/>
      <c r="TDL55" s="66"/>
      <c r="TDM55" s="66"/>
      <c r="TDN55" s="66"/>
      <c r="TDO55" s="66"/>
      <c r="TDP55" s="66"/>
      <c r="TDQ55" s="66"/>
      <c r="TDR55" s="66"/>
      <c r="TDS55" s="66"/>
      <c r="TDT55" s="66"/>
      <c r="TDU55" s="66"/>
      <c r="TDV55" s="66"/>
      <c r="TDW55" s="66"/>
      <c r="TDX55" s="66"/>
      <c r="TDY55" s="66"/>
      <c r="TDZ55" s="66"/>
      <c r="TEA55" s="66"/>
      <c r="TEB55" s="66"/>
      <c r="TEC55" s="66"/>
      <c r="TED55" s="66"/>
      <c r="TEE55" s="66"/>
      <c r="TEF55" s="66"/>
      <c r="TEG55" s="66"/>
      <c r="TEH55" s="66"/>
      <c r="TEI55" s="66"/>
      <c r="TEJ55" s="66"/>
      <c r="TEK55" s="66"/>
      <c r="TEL55" s="66"/>
      <c r="TEM55" s="66"/>
      <c r="TEN55" s="66"/>
      <c r="TEO55" s="66"/>
      <c r="TEP55" s="66"/>
      <c r="TEQ55" s="66"/>
      <c r="TER55" s="66"/>
      <c r="TES55" s="66"/>
      <c r="TET55" s="66"/>
      <c r="TEU55" s="66"/>
      <c r="TEV55" s="66"/>
      <c r="TEW55" s="66"/>
      <c r="TEX55" s="66"/>
      <c r="TEY55" s="66"/>
      <c r="TEZ55" s="66"/>
      <c r="TFA55" s="66"/>
      <c r="TFB55" s="66"/>
      <c r="TFC55" s="66"/>
      <c r="TFD55" s="66"/>
      <c r="TFE55" s="66"/>
      <c r="TFF55" s="66"/>
      <c r="TFG55" s="66"/>
      <c r="TFH55" s="66"/>
      <c r="TFI55" s="66"/>
      <c r="TFJ55" s="66"/>
      <c r="TFK55" s="66"/>
      <c r="TFL55" s="66"/>
      <c r="TFM55" s="66"/>
      <c r="TFN55" s="66"/>
      <c r="TFO55" s="66"/>
      <c r="TFP55" s="66"/>
      <c r="TFQ55" s="66"/>
      <c r="TFR55" s="66"/>
      <c r="TFS55" s="66"/>
      <c r="TFT55" s="66"/>
      <c r="TFU55" s="66"/>
      <c r="TFV55" s="66"/>
      <c r="TFW55" s="66"/>
      <c r="TFX55" s="66"/>
      <c r="TFY55" s="66"/>
      <c r="TFZ55" s="66"/>
      <c r="TGA55" s="66"/>
      <c r="TGB55" s="66"/>
      <c r="TGC55" s="66"/>
      <c r="TGD55" s="66"/>
      <c r="TGE55" s="66"/>
      <c r="TGF55" s="66"/>
      <c r="TGG55" s="66"/>
      <c r="TGH55" s="66"/>
      <c r="TGI55" s="66"/>
      <c r="TGJ55" s="66"/>
      <c r="TGK55" s="66"/>
      <c r="TGL55" s="66"/>
      <c r="TGM55" s="66"/>
      <c r="TGN55" s="66"/>
      <c r="TGO55" s="66"/>
      <c r="TGP55" s="66"/>
      <c r="TGQ55" s="66"/>
      <c r="TGR55" s="66"/>
      <c r="TGS55" s="66"/>
      <c r="TGT55" s="66"/>
      <c r="TGU55" s="66"/>
      <c r="TGV55" s="66"/>
      <c r="TGW55" s="66"/>
      <c r="TGX55" s="66"/>
      <c r="TGY55" s="66"/>
      <c r="TGZ55" s="66"/>
      <c r="THA55" s="66"/>
      <c r="THB55" s="66"/>
      <c r="THC55" s="66"/>
      <c r="THD55" s="66"/>
      <c r="THE55" s="66"/>
      <c r="THF55" s="66"/>
      <c r="THG55" s="66"/>
      <c r="THH55" s="66"/>
      <c r="THI55" s="66"/>
      <c r="THJ55" s="66"/>
      <c r="THK55" s="66"/>
      <c r="THL55" s="66"/>
      <c r="THM55" s="66"/>
      <c r="THN55" s="66"/>
      <c r="THO55" s="66"/>
      <c r="THP55" s="66"/>
      <c r="THQ55" s="66"/>
      <c r="THR55" s="66"/>
      <c r="THS55" s="66"/>
      <c r="THT55" s="66"/>
      <c r="THU55" s="66"/>
      <c r="THV55" s="66"/>
      <c r="THW55" s="66"/>
      <c r="THX55" s="66"/>
      <c r="THY55" s="66"/>
      <c r="THZ55" s="66"/>
      <c r="TIA55" s="66"/>
      <c r="TIB55" s="66"/>
      <c r="TIC55" s="66"/>
      <c r="TID55" s="66"/>
      <c r="TIE55" s="66"/>
      <c r="TIF55" s="66"/>
      <c r="TIG55" s="66"/>
      <c r="TIH55" s="66"/>
      <c r="TII55" s="66"/>
      <c r="TIJ55" s="66"/>
      <c r="TIK55" s="66"/>
      <c r="TIL55" s="66"/>
      <c r="TIM55" s="66"/>
      <c r="TIN55" s="66"/>
      <c r="TIO55" s="66"/>
      <c r="TIP55" s="66"/>
      <c r="TIQ55" s="66"/>
      <c r="TIR55" s="66"/>
      <c r="TIS55" s="66"/>
      <c r="TIT55" s="66"/>
      <c r="TIU55" s="66"/>
      <c r="TIV55" s="66"/>
      <c r="TIW55" s="66"/>
      <c r="TIX55" s="66"/>
      <c r="TIY55" s="66"/>
      <c r="TIZ55" s="66"/>
      <c r="TJA55" s="66"/>
      <c r="TJB55" s="66"/>
      <c r="TJC55" s="66"/>
      <c r="TJD55" s="66"/>
      <c r="TJE55" s="66"/>
      <c r="TJF55" s="66"/>
      <c r="TJG55" s="66"/>
      <c r="TJH55" s="66"/>
      <c r="TJI55" s="66"/>
      <c r="TJJ55" s="66"/>
      <c r="TJK55" s="66"/>
      <c r="TJL55" s="66"/>
      <c r="TJM55" s="66"/>
      <c r="TJN55" s="66"/>
      <c r="TJO55" s="66"/>
      <c r="TJP55" s="66"/>
      <c r="TJQ55" s="66"/>
      <c r="TJR55" s="66"/>
      <c r="TJS55" s="66"/>
      <c r="TJT55" s="66"/>
      <c r="TJU55" s="66"/>
      <c r="TJV55" s="66"/>
      <c r="TJW55" s="66"/>
      <c r="TJX55" s="66"/>
      <c r="TJY55" s="66"/>
      <c r="TJZ55" s="66"/>
      <c r="TKA55" s="66"/>
      <c r="TKB55" s="66"/>
      <c r="TKC55" s="66"/>
      <c r="TKD55" s="66"/>
      <c r="TKE55" s="66"/>
      <c r="TKF55" s="66"/>
      <c r="TKG55" s="66"/>
      <c r="TKH55" s="66"/>
      <c r="TKI55" s="66"/>
      <c r="TKJ55" s="66"/>
      <c r="TKK55" s="66"/>
      <c r="TKL55" s="66"/>
      <c r="TKM55" s="66"/>
      <c r="TKN55" s="66"/>
      <c r="TKO55" s="66"/>
      <c r="TKP55" s="66"/>
      <c r="TKQ55" s="66"/>
      <c r="TKR55" s="66"/>
      <c r="TKS55" s="66"/>
      <c r="TKT55" s="66"/>
      <c r="TKU55" s="66"/>
      <c r="TKV55" s="66"/>
      <c r="TKW55" s="66"/>
      <c r="TKX55" s="66"/>
      <c r="TKY55" s="66"/>
      <c r="TKZ55" s="66"/>
      <c r="TLA55" s="66"/>
      <c r="TLB55" s="66"/>
      <c r="TLC55" s="66"/>
      <c r="TLD55" s="66"/>
      <c r="TLE55" s="66"/>
      <c r="TLF55" s="66"/>
      <c r="TLG55" s="66"/>
      <c r="TLH55" s="66"/>
      <c r="TLI55" s="66"/>
      <c r="TLJ55" s="66"/>
      <c r="TLK55" s="66"/>
      <c r="TLL55" s="66"/>
      <c r="TLM55" s="66"/>
      <c r="TLN55" s="66"/>
      <c r="TLO55" s="66"/>
      <c r="TLP55" s="66"/>
      <c r="TLQ55" s="66"/>
      <c r="TLR55" s="66"/>
      <c r="TLS55" s="66"/>
      <c r="TLT55" s="66"/>
      <c r="TLU55" s="66"/>
      <c r="TLV55" s="66"/>
      <c r="TLW55" s="66"/>
      <c r="TLX55" s="66"/>
      <c r="TLY55" s="66"/>
      <c r="TLZ55" s="66"/>
      <c r="TMA55" s="66"/>
      <c r="TMB55" s="66"/>
      <c r="TMC55" s="66"/>
      <c r="TMD55" s="66"/>
      <c r="TME55" s="66"/>
      <c r="TMF55" s="66"/>
      <c r="TMG55" s="66"/>
      <c r="TMH55" s="66"/>
      <c r="TMI55" s="66"/>
      <c r="TMJ55" s="66"/>
      <c r="TMK55" s="66"/>
      <c r="TML55" s="66"/>
      <c r="TMM55" s="66"/>
      <c r="TMN55" s="66"/>
      <c r="TMO55" s="66"/>
      <c r="TMP55" s="66"/>
      <c r="TMQ55" s="66"/>
      <c r="TMR55" s="66"/>
      <c r="TMS55" s="66"/>
      <c r="TMT55" s="66"/>
      <c r="TMU55" s="66"/>
      <c r="TMV55" s="66"/>
      <c r="TMW55" s="66"/>
      <c r="TMX55" s="66"/>
      <c r="TMY55" s="66"/>
      <c r="TMZ55" s="66"/>
      <c r="TNA55" s="66"/>
      <c r="TNB55" s="66"/>
      <c r="TNC55" s="66"/>
      <c r="TND55" s="66"/>
      <c r="TNE55" s="66"/>
      <c r="TNF55" s="66"/>
      <c r="TNG55" s="66"/>
      <c r="TNH55" s="66"/>
      <c r="TNI55" s="66"/>
      <c r="TNJ55" s="66"/>
      <c r="TNK55" s="66"/>
      <c r="TNL55" s="66"/>
      <c r="TNM55" s="66"/>
      <c r="TNN55" s="66"/>
      <c r="TNO55" s="66"/>
      <c r="TNP55" s="66"/>
      <c r="TNQ55" s="66"/>
      <c r="TNR55" s="66"/>
      <c r="TNS55" s="66"/>
      <c r="TNT55" s="66"/>
      <c r="TNU55" s="66"/>
      <c r="TNV55" s="66"/>
      <c r="TNW55" s="66"/>
      <c r="TNX55" s="66"/>
      <c r="TNY55" s="66"/>
      <c r="TNZ55" s="66"/>
      <c r="TOA55" s="66"/>
      <c r="TOB55" s="66"/>
      <c r="TOC55" s="66"/>
      <c r="TOD55" s="66"/>
      <c r="TOE55" s="66"/>
      <c r="TOF55" s="66"/>
      <c r="TOG55" s="66"/>
      <c r="TOH55" s="66"/>
      <c r="TOI55" s="66"/>
      <c r="TOJ55" s="66"/>
      <c r="TOK55" s="66"/>
      <c r="TOL55" s="66"/>
      <c r="TOM55" s="66"/>
      <c r="TON55" s="66"/>
      <c r="TOO55" s="66"/>
      <c r="TOP55" s="66"/>
      <c r="TOQ55" s="66"/>
      <c r="TOR55" s="66"/>
      <c r="TOS55" s="66"/>
      <c r="TOT55" s="66"/>
      <c r="TOU55" s="66"/>
      <c r="TOV55" s="66"/>
      <c r="TOW55" s="66"/>
      <c r="TOX55" s="66"/>
      <c r="TOY55" s="66"/>
      <c r="TOZ55" s="66"/>
      <c r="TPA55" s="66"/>
      <c r="TPB55" s="66"/>
      <c r="TPC55" s="66"/>
      <c r="TPD55" s="66"/>
      <c r="TPE55" s="66"/>
      <c r="TPF55" s="66"/>
      <c r="TPG55" s="66"/>
      <c r="TPH55" s="66"/>
      <c r="TPI55" s="66"/>
      <c r="TPJ55" s="66"/>
      <c r="TPK55" s="66"/>
      <c r="TPL55" s="66"/>
      <c r="TPM55" s="66"/>
      <c r="TPN55" s="66"/>
      <c r="TPO55" s="66"/>
      <c r="TPP55" s="66"/>
      <c r="TPQ55" s="66"/>
      <c r="TPR55" s="66"/>
      <c r="TPS55" s="66"/>
      <c r="TPT55" s="66"/>
      <c r="TPU55" s="66"/>
      <c r="TPV55" s="66"/>
      <c r="TPW55" s="66"/>
      <c r="TPX55" s="66"/>
      <c r="TPY55" s="66"/>
      <c r="TPZ55" s="66"/>
      <c r="TQA55" s="66"/>
      <c r="TQB55" s="66"/>
      <c r="TQC55" s="66"/>
      <c r="TQD55" s="66"/>
      <c r="TQE55" s="66"/>
      <c r="TQF55" s="66"/>
      <c r="TQG55" s="66"/>
      <c r="TQH55" s="66"/>
      <c r="TQI55" s="66"/>
      <c r="TQJ55" s="66"/>
      <c r="TQK55" s="66"/>
      <c r="TQL55" s="66"/>
      <c r="TQM55" s="66"/>
      <c r="TQN55" s="66"/>
      <c r="TQO55" s="66"/>
      <c r="TQP55" s="66"/>
      <c r="TQQ55" s="66"/>
      <c r="TQR55" s="66"/>
      <c r="TQS55" s="66"/>
      <c r="TQT55" s="66"/>
      <c r="TQU55" s="66"/>
      <c r="TQV55" s="66"/>
      <c r="TQW55" s="66"/>
      <c r="TQX55" s="66"/>
      <c r="TQY55" s="66"/>
      <c r="TQZ55" s="66"/>
      <c r="TRA55" s="66"/>
      <c r="TRB55" s="66"/>
      <c r="TRC55" s="66"/>
      <c r="TRD55" s="66"/>
      <c r="TRE55" s="66"/>
      <c r="TRF55" s="66"/>
      <c r="TRG55" s="66"/>
      <c r="TRH55" s="66"/>
      <c r="TRI55" s="66"/>
      <c r="TRJ55" s="66"/>
      <c r="TRK55" s="66"/>
      <c r="TRL55" s="66"/>
      <c r="TRM55" s="66"/>
      <c r="TRN55" s="66"/>
      <c r="TRO55" s="66"/>
      <c r="TRP55" s="66"/>
      <c r="TRQ55" s="66"/>
      <c r="TRR55" s="66"/>
      <c r="TRS55" s="66"/>
      <c r="TRT55" s="66"/>
      <c r="TRU55" s="66"/>
      <c r="TRV55" s="66"/>
      <c r="TRW55" s="66"/>
      <c r="TRX55" s="66"/>
      <c r="TRY55" s="66"/>
      <c r="TRZ55" s="66"/>
      <c r="TSA55" s="66"/>
      <c r="TSB55" s="66"/>
      <c r="TSC55" s="66"/>
      <c r="TSD55" s="66"/>
      <c r="TSE55" s="66"/>
      <c r="TSF55" s="66"/>
      <c r="TSG55" s="66"/>
      <c r="TSH55" s="66"/>
      <c r="TSI55" s="66"/>
      <c r="TSJ55" s="66"/>
      <c r="TSK55" s="66"/>
      <c r="TSL55" s="66"/>
      <c r="TSM55" s="66"/>
      <c r="TSN55" s="66"/>
      <c r="TSO55" s="66"/>
      <c r="TSP55" s="66"/>
      <c r="TSQ55" s="66"/>
      <c r="TSR55" s="66"/>
      <c r="TSS55" s="66"/>
      <c r="TST55" s="66"/>
      <c r="TSU55" s="66"/>
      <c r="TSV55" s="66"/>
      <c r="TSW55" s="66"/>
      <c r="TSX55" s="66"/>
      <c r="TSY55" s="66"/>
      <c r="TSZ55" s="66"/>
      <c r="TTA55" s="66"/>
      <c r="TTB55" s="66"/>
      <c r="TTC55" s="66"/>
      <c r="TTD55" s="66"/>
      <c r="TTE55" s="66"/>
      <c r="TTF55" s="66"/>
      <c r="TTG55" s="66"/>
      <c r="TTH55" s="66"/>
      <c r="TTI55" s="66"/>
      <c r="TTJ55" s="66"/>
      <c r="TTK55" s="66"/>
      <c r="TTL55" s="66"/>
      <c r="TTM55" s="66"/>
      <c r="TTN55" s="66"/>
      <c r="TTO55" s="66"/>
      <c r="TTP55" s="66"/>
      <c r="TTQ55" s="66"/>
      <c r="TTR55" s="66"/>
      <c r="TTS55" s="66"/>
      <c r="TTT55" s="66"/>
      <c r="TTU55" s="66"/>
      <c r="TTV55" s="66"/>
      <c r="TTW55" s="66"/>
      <c r="TTX55" s="66"/>
      <c r="TTY55" s="66"/>
      <c r="TTZ55" s="66"/>
      <c r="TUA55" s="66"/>
      <c r="TUB55" s="66"/>
      <c r="TUC55" s="66"/>
      <c r="TUD55" s="66"/>
      <c r="TUE55" s="66"/>
      <c r="TUF55" s="66"/>
      <c r="TUG55" s="66"/>
      <c r="TUH55" s="66"/>
      <c r="TUI55" s="66"/>
      <c r="TUJ55" s="66"/>
      <c r="TUK55" s="66"/>
      <c r="TUL55" s="66"/>
      <c r="TUM55" s="66"/>
      <c r="TUN55" s="66"/>
      <c r="TUO55" s="66"/>
      <c r="TUP55" s="66"/>
      <c r="TUQ55" s="66"/>
      <c r="TUR55" s="66"/>
      <c r="TUS55" s="66"/>
      <c r="TUT55" s="66"/>
      <c r="TUU55" s="66"/>
      <c r="TUV55" s="66"/>
      <c r="TUW55" s="66"/>
      <c r="TUX55" s="66"/>
      <c r="TUY55" s="66"/>
      <c r="TUZ55" s="66"/>
      <c r="TVA55" s="66"/>
      <c r="TVB55" s="66"/>
      <c r="TVC55" s="66"/>
      <c r="TVD55" s="66"/>
      <c r="TVE55" s="66"/>
      <c r="TVF55" s="66"/>
      <c r="TVG55" s="66"/>
      <c r="TVH55" s="66"/>
      <c r="TVI55" s="66"/>
      <c r="TVJ55" s="66"/>
      <c r="TVK55" s="66"/>
      <c r="TVL55" s="66"/>
      <c r="TVM55" s="66"/>
      <c r="TVN55" s="66"/>
      <c r="TVO55" s="66"/>
      <c r="TVP55" s="66"/>
      <c r="TVQ55" s="66"/>
      <c r="TVR55" s="66"/>
      <c r="TVS55" s="66"/>
      <c r="TVT55" s="66"/>
      <c r="TVU55" s="66"/>
      <c r="TVV55" s="66"/>
      <c r="TVW55" s="66"/>
      <c r="TVX55" s="66"/>
      <c r="TVY55" s="66"/>
      <c r="TVZ55" s="66"/>
      <c r="TWA55" s="66"/>
      <c r="TWB55" s="66"/>
      <c r="TWC55" s="66"/>
      <c r="TWD55" s="66"/>
      <c r="TWE55" s="66"/>
      <c r="TWF55" s="66"/>
      <c r="TWG55" s="66"/>
      <c r="TWH55" s="66"/>
      <c r="TWI55" s="66"/>
      <c r="TWJ55" s="66"/>
      <c r="TWK55" s="66"/>
      <c r="TWL55" s="66"/>
      <c r="TWM55" s="66"/>
      <c r="TWN55" s="66"/>
      <c r="TWO55" s="66"/>
      <c r="TWP55" s="66"/>
      <c r="TWQ55" s="66"/>
      <c r="TWR55" s="66"/>
      <c r="TWS55" s="66"/>
      <c r="TWT55" s="66"/>
      <c r="TWU55" s="66"/>
      <c r="TWV55" s="66"/>
      <c r="TWW55" s="66"/>
      <c r="TWX55" s="66"/>
      <c r="TWY55" s="66"/>
      <c r="TWZ55" s="66"/>
      <c r="TXA55" s="66"/>
      <c r="TXB55" s="66"/>
      <c r="TXC55" s="66"/>
      <c r="TXD55" s="66"/>
      <c r="TXE55" s="66"/>
      <c r="TXF55" s="66"/>
      <c r="TXG55" s="66"/>
      <c r="TXH55" s="66"/>
      <c r="TXI55" s="66"/>
      <c r="TXJ55" s="66"/>
      <c r="TXK55" s="66"/>
      <c r="TXL55" s="66"/>
      <c r="TXM55" s="66"/>
      <c r="TXN55" s="66"/>
      <c r="TXO55" s="66"/>
      <c r="TXP55" s="66"/>
      <c r="TXQ55" s="66"/>
      <c r="TXR55" s="66"/>
      <c r="TXS55" s="66"/>
      <c r="TXT55" s="66"/>
      <c r="TXU55" s="66"/>
      <c r="TXV55" s="66"/>
      <c r="TXW55" s="66"/>
      <c r="TXX55" s="66"/>
      <c r="TXY55" s="66"/>
      <c r="TXZ55" s="66"/>
      <c r="TYA55" s="66"/>
      <c r="TYB55" s="66"/>
      <c r="TYC55" s="66"/>
      <c r="TYD55" s="66"/>
      <c r="TYE55" s="66"/>
      <c r="TYF55" s="66"/>
      <c r="TYG55" s="66"/>
      <c r="TYH55" s="66"/>
      <c r="TYI55" s="66"/>
      <c r="TYJ55" s="66"/>
      <c r="TYK55" s="66"/>
      <c r="TYL55" s="66"/>
      <c r="TYM55" s="66"/>
      <c r="TYN55" s="66"/>
      <c r="TYO55" s="66"/>
      <c r="TYP55" s="66"/>
      <c r="TYQ55" s="66"/>
      <c r="TYR55" s="66"/>
      <c r="TYS55" s="66"/>
      <c r="TYT55" s="66"/>
      <c r="TYU55" s="66"/>
      <c r="TYV55" s="66"/>
      <c r="TYW55" s="66"/>
      <c r="TYX55" s="66"/>
      <c r="TYY55" s="66"/>
      <c r="TYZ55" s="66"/>
      <c r="TZA55" s="66"/>
      <c r="TZB55" s="66"/>
      <c r="TZC55" s="66"/>
      <c r="TZD55" s="66"/>
      <c r="TZE55" s="66"/>
      <c r="TZF55" s="66"/>
      <c r="TZG55" s="66"/>
      <c r="TZH55" s="66"/>
      <c r="TZI55" s="66"/>
      <c r="TZJ55" s="66"/>
      <c r="TZK55" s="66"/>
      <c r="TZL55" s="66"/>
      <c r="TZM55" s="66"/>
      <c r="TZN55" s="66"/>
      <c r="TZO55" s="66"/>
      <c r="TZP55" s="66"/>
      <c r="TZQ55" s="66"/>
      <c r="TZR55" s="66"/>
      <c r="TZS55" s="66"/>
      <c r="TZT55" s="66"/>
      <c r="TZU55" s="66"/>
      <c r="TZV55" s="66"/>
      <c r="TZW55" s="66"/>
      <c r="TZX55" s="66"/>
      <c r="TZY55" s="66"/>
      <c r="TZZ55" s="66"/>
      <c r="UAA55" s="66"/>
      <c r="UAB55" s="66"/>
      <c r="UAC55" s="66"/>
      <c r="UAD55" s="66"/>
      <c r="UAE55" s="66"/>
      <c r="UAF55" s="66"/>
      <c r="UAG55" s="66"/>
      <c r="UAH55" s="66"/>
      <c r="UAI55" s="66"/>
      <c r="UAJ55" s="66"/>
      <c r="UAK55" s="66"/>
      <c r="UAL55" s="66"/>
      <c r="UAM55" s="66"/>
      <c r="UAN55" s="66"/>
      <c r="UAO55" s="66"/>
      <c r="UAP55" s="66"/>
      <c r="UAQ55" s="66"/>
      <c r="UAR55" s="66"/>
      <c r="UAS55" s="66"/>
      <c r="UAT55" s="66"/>
      <c r="UAU55" s="66"/>
      <c r="UAV55" s="66"/>
      <c r="UAW55" s="66"/>
      <c r="UAX55" s="66"/>
      <c r="UAY55" s="66"/>
      <c r="UAZ55" s="66"/>
      <c r="UBA55" s="66"/>
      <c r="UBB55" s="66"/>
      <c r="UBC55" s="66"/>
      <c r="UBD55" s="66"/>
      <c r="UBE55" s="66"/>
      <c r="UBF55" s="66"/>
      <c r="UBG55" s="66"/>
      <c r="UBH55" s="66"/>
      <c r="UBI55" s="66"/>
      <c r="UBJ55" s="66"/>
      <c r="UBK55" s="66"/>
      <c r="UBL55" s="66"/>
      <c r="UBM55" s="66"/>
      <c r="UBN55" s="66"/>
      <c r="UBO55" s="66"/>
      <c r="UBP55" s="66"/>
      <c r="UBQ55" s="66"/>
      <c r="UBR55" s="66"/>
      <c r="UBS55" s="66"/>
      <c r="UBT55" s="66"/>
      <c r="UBU55" s="66"/>
      <c r="UBV55" s="66"/>
      <c r="UBW55" s="66"/>
      <c r="UBX55" s="66"/>
      <c r="UBY55" s="66"/>
      <c r="UBZ55" s="66"/>
      <c r="UCA55" s="66"/>
      <c r="UCB55" s="66"/>
      <c r="UCC55" s="66"/>
      <c r="UCD55" s="66"/>
      <c r="UCE55" s="66"/>
      <c r="UCF55" s="66"/>
      <c r="UCG55" s="66"/>
      <c r="UCH55" s="66"/>
      <c r="UCI55" s="66"/>
      <c r="UCJ55" s="66"/>
      <c r="UCK55" s="66"/>
      <c r="UCL55" s="66"/>
      <c r="UCM55" s="66"/>
      <c r="UCN55" s="66"/>
      <c r="UCO55" s="66"/>
      <c r="UCP55" s="66"/>
      <c r="UCQ55" s="66"/>
      <c r="UCR55" s="66"/>
      <c r="UCS55" s="66"/>
      <c r="UCT55" s="66"/>
      <c r="UCU55" s="66"/>
      <c r="UCV55" s="66"/>
      <c r="UCW55" s="66"/>
      <c r="UCX55" s="66"/>
      <c r="UCY55" s="66"/>
      <c r="UCZ55" s="66"/>
      <c r="UDA55" s="66"/>
      <c r="UDB55" s="66"/>
      <c r="UDC55" s="66"/>
      <c r="UDD55" s="66"/>
      <c r="UDE55" s="66"/>
      <c r="UDF55" s="66"/>
      <c r="UDG55" s="66"/>
      <c r="UDH55" s="66"/>
      <c r="UDI55" s="66"/>
      <c r="UDJ55" s="66"/>
      <c r="UDK55" s="66"/>
      <c r="UDL55" s="66"/>
      <c r="UDM55" s="66"/>
      <c r="UDN55" s="66"/>
      <c r="UDO55" s="66"/>
      <c r="UDP55" s="66"/>
      <c r="UDQ55" s="66"/>
      <c r="UDR55" s="66"/>
      <c r="UDS55" s="66"/>
      <c r="UDT55" s="66"/>
      <c r="UDU55" s="66"/>
      <c r="UDV55" s="66"/>
      <c r="UDW55" s="66"/>
      <c r="UDX55" s="66"/>
      <c r="UDY55" s="66"/>
      <c r="UDZ55" s="66"/>
      <c r="UEA55" s="66"/>
      <c r="UEB55" s="66"/>
      <c r="UEC55" s="66"/>
      <c r="UED55" s="66"/>
      <c r="UEE55" s="66"/>
      <c r="UEF55" s="66"/>
      <c r="UEG55" s="66"/>
      <c r="UEH55" s="66"/>
      <c r="UEI55" s="66"/>
      <c r="UEJ55" s="66"/>
      <c r="UEK55" s="66"/>
      <c r="UEL55" s="66"/>
      <c r="UEM55" s="66"/>
      <c r="UEN55" s="66"/>
      <c r="UEO55" s="66"/>
      <c r="UEP55" s="66"/>
      <c r="UEQ55" s="66"/>
      <c r="UER55" s="66"/>
      <c r="UES55" s="66"/>
      <c r="UET55" s="66"/>
      <c r="UEU55" s="66"/>
      <c r="UEV55" s="66"/>
      <c r="UEW55" s="66"/>
      <c r="UEX55" s="66"/>
      <c r="UEY55" s="66"/>
      <c r="UEZ55" s="66"/>
      <c r="UFA55" s="66"/>
      <c r="UFB55" s="66"/>
      <c r="UFC55" s="66"/>
      <c r="UFD55" s="66"/>
      <c r="UFE55" s="66"/>
      <c r="UFF55" s="66"/>
      <c r="UFG55" s="66"/>
      <c r="UFH55" s="66"/>
      <c r="UFI55" s="66"/>
      <c r="UFJ55" s="66"/>
      <c r="UFK55" s="66"/>
      <c r="UFL55" s="66"/>
      <c r="UFM55" s="66"/>
      <c r="UFN55" s="66"/>
      <c r="UFO55" s="66"/>
      <c r="UFP55" s="66"/>
      <c r="UFQ55" s="66"/>
      <c r="UFR55" s="66"/>
      <c r="UFS55" s="66"/>
      <c r="UFT55" s="66"/>
      <c r="UFU55" s="66"/>
      <c r="UFV55" s="66"/>
      <c r="UFW55" s="66"/>
      <c r="UFX55" s="66"/>
      <c r="UFY55" s="66"/>
      <c r="UFZ55" s="66"/>
      <c r="UGA55" s="66"/>
      <c r="UGB55" s="66"/>
      <c r="UGC55" s="66"/>
      <c r="UGD55" s="66"/>
      <c r="UGE55" s="66"/>
      <c r="UGF55" s="66"/>
      <c r="UGG55" s="66"/>
      <c r="UGH55" s="66"/>
      <c r="UGI55" s="66"/>
      <c r="UGJ55" s="66"/>
      <c r="UGK55" s="66"/>
      <c r="UGL55" s="66"/>
      <c r="UGM55" s="66"/>
      <c r="UGN55" s="66"/>
      <c r="UGO55" s="66"/>
      <c r="UGP55" s="66"/>
      <c r="UGQ55" s="66"/>
      <c r="UGR55" s="66"/>
      <c r="UGS55" s="66"/>
      <c r="UGT55" s="66"/>
      <c r="UGU55" s="66"/>
      <c r="UGV55" s="66"/>
      <c r="UGW55" s="66"/>
      <c r="UGX55" s="66"/>
      <c r="UGY55" s="66"/>
      <c r="UGZ55" s="66"/>
      <c r="UHA55" s="66"/>
      <c r="UHB55" s="66"/>
      <c r="UHC55" s="66"/>
      <c r="UHD55" s="66"/>
      <c r="UHE55" s="66"/>
      <c r="UHF55" s="66"/>
      <c r="UHG55" s="66"/>
      <c r="UHH55" s="66"/>
      <c r="UHI55" s="66"/>
      <c r="UHJ55" s="66"/>
      <c r="UHK55" s="66"/>
      <c r="UHL55" s="66"/>
      <c r="UHM55" s="66"/>
      <c r="UHN55" s="66"/>
      <c r="UHO55" s="66"/>
      <c r="UHP55" s="66"/>
      <c r="UHQ55" s="66"/>
      <c r="UHR55" s="66"/>
      <c r="UHS55" s="66"/>
      <c r="UHT55" s="66"/>
      <c r="UHU55" s="66"/>
      <c r="UHV55" s="66"/>
      <c r="UHW55" s="66"/>
      <c r="UHX55" s="66"/>
      <c r="UHY55" s="66"/>
      <c r="UHZ55" s="66"/>
      <c r="UIA55" s="66"/>
      <c r="UIB55" s="66"/>
      <c r="UIC55" s="66"/>
      <c r="UID55" s="66"/>
      <c r="UIE55" s="66"/>
      <c r="UIF55" s="66"/>
      <c r="UIG55" s="66"/>
      <c r="UIH55" s="66"/>
      <c r="UII55" s="66"/>
      <c r="UIJ55" s="66"/>
      <c r="UIK55" s="66"/>
      <c r="UIL55" s="66"/>
      <c r="UIM55" s="66"/>
      <c r="UIN55" s="66"/>
      <c r="UIO55" s="66"/>
      <c r="UIP55" s="66"/>
      <c r="UIQ55" s="66"/>
      <c r="UIR55" s="66"/>
      <c r="UIS55" s="66"/>
      <c r="UIT55" s="66"/>
      <c r="UIU55" s="66"/>
      <c r="UIV55" s="66"/>
      <c r="UIW55" s="66"/>
      <c r="UIX55" s="66"/>
      <c r="UIY55" s="66"/>
      <c r="UIZ55" s="66"/>
      <c r="UJA55" s="66"/>
      <c r="UJB55" s="66"/>
      <c r="UJC55" s="66"/>
      <c r="UJD55" s="66"/>
      <c r="UJE55" s="66"/>
      <c r="UJF55" s="66"/>
      <c r="UJG55" s="66"/>
      <c r="UJH55" s="66"/>
      <c r="UJI55" s="66"/>
      <c r="UJJ55" s="66"/>
      <c r="UJK55" s="66"/>
      <c r="UJL55" s="66"/>
      <c r="UJM55" s="66"/>
      <c r="UJN55" s="66"/>
      <c r="UJO55" s="66"/>
      <c r="UJP55" s="66"/>
      <c r="UJQ55" s="66"/>
      <c r="UJR55" s="66"/>
      <c r="UJS55" s="66"/>
      <c r="UJT55" s="66"/>
      <c r="UJU55" s="66"/>
      <c r="UJV55" s="66"/>
      <c r="UJW55" s="66"/>
      <c r="UJX55" s="66"/>
      <c r="UJY55" s="66"/>
      <c r="UJZ55" s="66"/>
      <c r="UKA55" s="66"/>
      <c r="UKB55" s="66"/>
      <c r="UKC55" s="66"/>
      <c r="UKD55" s="66"/>
      <c r="UKE55" s="66"/>
      <c r="UKF55" s="66"/>
      <c r="UKG55" s="66"/>
      <c r="UKH55" s="66"/>
      <c r="UKI55" s="66"/>
      <c r="UKJ55" s="66"/>
      <c r="UKK55" s="66"/>
      <c r="UKL55" s="66"/>
      <c r="UKM55" s="66"/>
      <c r="UKN55" s="66"/>
      <c r="UKO55" s="66"/>
      <c r="UKP55" s="66"/>
      <c r="UKQ55" s="66"/>
      <c r="UKR55" s="66"/>
      <c r="UKS55" s="66"/>
      <c r="UKT55" s="66"/>
      <c r="UKU55" s="66"/>
      <c r="UKV55" s="66"/>
      <c r="UKW55" s="66"/>
      <c r="UKX55" s="66"/>
      <c r="UKY55" s="66"/>
      <c r="UKZ55" s="66"/>
      <c r="ULA55" s="66"/>
      <c r="ULB55" s="66"/>
      <c r="ULC55" s="66"/>
      <c r="ULD55" s="66"/>
      <c r="ULE55" s="66"/>
      <c r="ULF55" s="66"/>
      <c r="ULG55" s="66"/>
      <c r="ULH55" s="66"/>
      <c r="ULI55" s="66"/>
      <c r="ULJ55" s="66"/>
      <c r="ULK55" s="66"/>
      <c r="ULL55" s="66"/>
      <c r="ULM55" s="66"/>
      <c r="ULN55" s="66"/>
      <c r="ULO55" s="66"/>
      <c r="ULP55" s="66"/>
      <c r="ULQ55" s="66"/>
      <c r="ULR55" s="66"/>
      <c r="ULS55" s="66"/>
      <c r="ULT55" s="66"/>
      <c r="ULU55" s="66"/>
      <c r="ULV55" s="66"/>
      <c r="ULW55" s="66"/>
      <c r="ULX55" s="66"/>
      <c r="ULY55" s="66"/>
      <c r="ULZ55" s="66"/>
      <c r="UMA55" s="66"/>
      <c r="UMB55" s="66"/>
      <c r="UMC55" s="66"/>
      <c r="UMD55" s="66"/>
      <c r="UME55" s="66"/>
      <c r="UMF55" s="66"/>
      <c r="UMG55" s="66"/>
      <c r="UMH55" s="66"/>
      <c r="UMI55" s="66"/>
      <c r="UMJ55" s="66"/>
      <c r="UMK55" s="66"/>
      <c r="UML55" s="66"/>
      <c r="UMM55" s="66"/>
      <c r="UMN55" s="66"/>
      <c r="UMO55" s="66"/>
      <c r="UMP55" s="66"/>
      <c r="UMQ55" s="66"/>
      <c r="UMR55" s="66"/>
      <c r="UMS55" s="66"/>
      <c r="UMT55" s="66"/>
      <c r="UMU55" s="66"/>
      <c r="UMV55" s="66"/>
      <c r="UMW55" s="66"/>
      <c r="UMX55" s="66"/>
      <c r="UMY55" s="66"/>
      <c r="UMZ55" s="66"/>
      <c r="UNA55" s="66"/>
      <c r="UNB55" s="66"/>
      <c r="UNC55" s="66"/>
      <c r="UND55" s="66"/>
      <c r="UNE55" s="66"/>
      <c r="UNF55" s="66"/>
      <c r="UNG55" s="66"/>
      <c r="UNH55" s="66"/>
      <c r="UNI55" s="66"/>
      <c r="UNJ55" s="66"/>
      <c r="UNK55" s="66"/>
      <c r="UNL55" s="66"/>
      <c r="UNM55" s="66"/>
      <c r="UNN55" s="66"/>
      <c r="UNO55" s="66"/>
      <c r="UNP55" s="66"/>
      <c r="UNQ55" s="66"/>
      <c r="UNR55" s="66"/>
      <c r="UNS55" s="66"/>
      <c r="UNT55" s="66"/>
      <c r="UNU55" s="66"/>
      <c r="UNV55" s="66"/>
      <c r="UNW55" s="66"/>
      <c r="UNX55" s="66"/>
      <c r="UNY55" s="66"/>
      <c r="UNZ55" s="66"/>
      <c r="UOA55" s="66"/>
      <c r="UOB55" s="66"/>
      <c r="UOC55" s="66"/>
      <c r="UOD55" s="66"/>
      <c r="UOE55" s="66"/>
      <c r="UOF55" s="66"/>
      <c r="UOG55" s="66"/>
      <c r="UOH55" s="66"/>
      <c r="UOI55" s="66"/>
      <c r="UOJ55" s="66"/>
      <c r="UOK55" s="66"/>
      <c r="UOL55" s="66"/>
      <c r="UOM55" s="66"/>
      <c r="UON55" s="66"/>
      <c r="UOO55" s="66"/>
      <c r="UOP55" s="66"/>
      <c r="UOQ55" s="66"/>
      <c r="UOR55" s="66"/>
      <c r="UOS55" s="66"/>
      <c r="UOT55" s="66"/>
      <c r="UOU55" s="66"/>
      <c r="UOV55" s="66"/>
      <c r="UOW55" s="66"/>
      <c r="UOX55" s="66"/>
      <c r="UOY55" s="66"/>
      <c r="UOZ55" s="66"/>
      <c r="UPA55" s="66"/>
      <c r="UPB55" s="66"/>
      <c r="UPC55" s="66"/>
      <c r="UPD55" s="66"/>
      <c r="UPE55" s="66"/>
      <c r="UPF55" s="66"/>
      <c r="UPG55" s="66"/>
      <c r="UPH55" s="66"/>
      <c r="UPI55" s="66"/>
      <c r="UPJ55" s="66"/>
      <c r="UPK55" s="66"/>
      <c r="UPL55" s="66"/>
      <c r="UPM55" s="66"/>
      <c r="UPN55" s="66"/>
      <c r="UPO55" s="66"/>
      <c r="UPP55" s="66"/>
      <c r="UPQ55" s="66"/>
      <c r="UPR55" s="66"/>
      <c r="UPS55" s="66"/>
      <c r="UPT55" s="66"/>
      <c r="UPU55" s="66"/>
      <c r="UPV55" s="66"/>
      <c r="UPW55" s="66"/>
      <c r="UPX55" s="66"/>
      <c r="UPY55" s="66"/>
      <c r="UPZ55" s="66"/>
      <c r="UQA55" s="66"/>
      <c r="UQB55" s="66"/>
      <c r="UQC55" s="66"/>
      <c r="UQD55" s="66"/>
      <c r="UQE55" s="66"/>
      <c r="UQF55" s="66"/>
      <c r="UQG55" s="66"/>
      <c r="UQH55" s="66"/>
      <c r="UQI55" s="66"/>
      <c r="UQJ55" s="66"/>
      <c r="UQK55" s="66"/>
      <c r="UQL55" s="66"/>
      <c r="UQM55" s="66"/>
      <c r="UQN55" s="66"/>
      <c r="UQO55" s="66"/>
      <c r="UQP55" s="66"/>
      <c r="UQQ55" s="66"/>
      <c r="UQR55" s="66"/>
      <c r="UQS55" s="66"/>
      <c r="UQT55" s="66"/>
      <c r="UQU55" s="66"/>
      <c r="UQV55" s="66"/>
      <c r="UQW55" s="66"/>
      <c r="UQX55" s="66"/>
      <c r="UQY55" s="66"/>
      <c r="UQZ55" s="66"/>
      <c r="URA55" s="66"/>
      <c r="URB55" s="66"/>
      <c r="URC55" s="66"/>
      <c r="URD55" s="66"/>
      <c r="URE55" s="66"/>
      <c r="URF55" s="66"/>
      <c r="URG55" s="66"/>
      <c r="URH55" s="66"/>
      <c r="URI55" s="66"/>
      <c r="URJ55" s="66"/>
      <c r="URK55" s="66"/>
      <c r="URL55" s="66"/>
      <c r="URM55" s="66"/>
      <c r="URN55" s="66"/>
      <c r="URO55" s="66"/>
      <c r="URP55" s="66"/>
      <c r="URQ55" s="66"/>
      <c r="URR55" s="66"/>
      <c r="URS55" s="66"/>
      <c r="URT55" s="66"/>
      <c r="URU55" s="66"/>
      <c r="URV55" s="66"/>
      <c r="URW55" s="66"/>
      <c r="URX55" s="66"/>
      <c r="URY55" s="66"/>
      <c r="URZ55" s="66"/>
      <c r="USA55" s="66"/>
      <c r="USB55" s="66"/>
      <c r="USC55" s="66"/>
      <c r="USD55" s="66"/>
      <c r="USE55" s="66"/>
      <c r="USF55" s="66"/>
      <c r="USG55" s="66"/>
      <c r="USH55" s="66"/>
      <c r="USI55" s="66"/>
      <c r="USJ55" s="66"/>
      <c r="USK55" s="66"/>
      <c r="USL55" s="66"/>
      <c r="USM55" s="66"/>
      <c r="USN55" s="66"/>
      <c r="USO55" s="66"/>
      <c r="USP55" s="66"/>
      <c r="USQ55" s="66"/>
      <c r="USR55" s="66"/>
      <c r="USS55" s="66"/>
      <c r="UST55" s="66"/>
      <c r="USU55" s="66"/>
      <c r="USV55" s="66"/>
      <c r="USW55" s="66"/>
      <c r="USX55" s="66"/>
      <c r="USY55" s="66"/>
      <c r="USZ55" s="66"/>
      <c r="UTA55" s="66"/>
      <c r="UTB55" s="66"/>
      <c r="UTC55" s="66"/>
      <c r="UTD55" s="66"/>
      <c r="UTE55" s="66"/>
      <c r="UTF55" s="66"/>
      <c r="UTG55" s="66"/>
      <c r="UTH55" s="66"/>
      <c r="UTI55" s="66"/>
      <c r="UTJ55" s="66"/>
      <c r="UTK55" s="66"/>
      <c r="UTL55" s="66"/>
      <c r="UTM55" s="66"/>
      <c r="UTN55" s="66"/>
      <c r="UTO55" s="66"/>
      <c r="UTP55" s="66"/>
      <c r="UTQ55" s="66"/>
      <c r="UTR55" s="66"/>
      <c r="UTS55" s="66"/>
      <c r="UTT55" s="66"/>
      <c r="UTU55" s="66"/>
      <c r="UTV55" s="66"/>
      <c r="UTW55" s="66"/>
      <c r="UTX55" s="66"/>
      <c r="UTY55" s="66"/>
      <c r="UTZ55" s="66"/>
      <c r="UUA55" s="66"/>
      <c r="UUB55" s="66"/>
      <c r="UUC55" s="66"/>
      <c r="UUD55" s="66"/>
      <c r="UUE55" s="66"/>
      <c r="UUF55" s="66"/>
      <c r="UUG55" s="66"/>
      <c r="UUH55" s="66"/>
      <c r="UUI55" s="66"/>
      <c r="UUJ55" s="66"/>
      <c r="UUK55" s="66"/>
      <c r="UUL55" s="66"/>
      <c r="UUM55" s="66"/>
      <c r="UUN55" s="66"/>
      <c r="UUO55" s="66"/>
      <c r="UUP55" s="66"/>
      <c r="UUQ55" s="66"/>
      <c r="UUR55" s="66"/>
      <c r="UUS55" s="66"/>
      <c r="UUT55" s="66"/>
      <c r="UUU55" s="66"/>
      <c r="UUV55" s="66"/>
      <c r="UUW55" s="66"/>
      <c r="UUX55" s="66"/>
      <c r="UUY55" s="66"/>
      <c r="UUZ55" s="66"/>
      <c r="UVA55" s="66"/>
      <c r="UVB55" s="66"/>
      <c r="UVC55" s="66"/>
      <c r="UVD55" s="66"/>
      <c r="UVE55" s="66"/>
      <c r="UVF55" s="66"/>
      <c r="UVG55" s="66"/>
      <c r="UVH55" s="66"/>
      <c r="UVI55" s="66"/>
      <c r="UVJ55" s="66"/>
      <c r="UVK55" s="66"/>
      <c r="UVL55" s="66"/>
      <c r="UVM55" s="66"/>
      <c r="UVN55" s="66"/>
      <c r="UVO55" s="66"/>
      <c r="UVP55" s="66"/>
      <c r="UVQ55" s="66"/>
      <c r="UVR55" s="66"/>
      <c r="UVS55" s="66"/>
      <c r="UVT55" s="66"/>
      <c r="UVU55" s="66"/>
      <c r="UVV55" s="66"/>
      <c r="UVW55" s="66"/>
      <c r="UVX55" s="66"/>
      <c r="UVY55" s="66"/>
      <c r="UVZ55" s="66"/>
      <c r="UWA55" s="66"/>
      <c r="UWB55" s="66"/>
      <c r="UWC55" s="66"/>
      <c r="UWD55" s="66"/>
      <c r="UWE55" s="66"/>
      <c r="UWF55" s="66"/>
      <c r="UWG55" s="66"/>
      <c r="UWH55" s="66"/>
      <c r="UWI55" s="66"/>
      <c r="UWJ55" s="66"/>
      <c r="UWK55" s="66"/>
      <c r="UWL55" s="66"/>
      <c r="UWM55" s="66"/>
      <c r="UWN55" s="66"/>
      <c r="UWO55" s="66"/>
      <c r="UWP55" s="66"/>
      <c r="UWQ55" s="66"/>
      <c r="UWR55" s="66"/>
      <c r="UWS55" s="66"/>
      <c r="UWT55" s="66"/>
      <c r="UWU55" s="66"/>
      <c r="UWV55" s="66"/>
      <c r="UWW55" s="66"/>
      <c r="UWX55" s="66"/>
      <c r="UWY55" s="66"/>
      <c r="UWZ55" s="66"/>
      <c r="UXA55" s="66"/>
      <c r="UXB55" s="66"/>
      <c r="UXC55" s="66"/>
      <c r="UXD55" s="66"/>
      <c r="UXE55" s="66"/>
      <c r="UXF55" s="66"/>
      <c r="UXG55" s="66"/>
      <c r="UXH55" s="66"/>
      <c r="UXI55" s="66"/>
      <c r="UXJ55" s="66"/>
      <c r="UXK55" s="66"/>
      <c r="UXL55" s="66"/>
      <c r="UXM55" s="66"/>
      <c r="UXN55" s="66"/>
      <c r="UXO55" s="66"/>
      <c r="UXP55" s="66"/>
      <c r="UXQ55" s="66"/>
      <c r="UXR55" s="66"/>
      <c r="UXS55" s="66"/>
      <c r="UXT55" s="66"/>
      <c r="UXU55" s="66"/>
      <c r="UXV55" s="66"/>
      <c r="UXW55" s="66"/>
      <c r="UXX55" s="66"/>
      <c r="UXY55" s="66"/>
      <c r="UXZ55" s="66"/>
      <c r="UYA55" s="66"/>
      <c r="UYB55" s="66"/>
      <c r="UYC55" s="66"/>
      <c r="UYD55" s="66"/>
      <c r="UYE55" s="66"/>
      <c r="UYF55" s="66"/>
      <c r="UYG55" s="66"/>
      <c r="UYH55" s="66"/>
      <c r="UYI55" s="66"/>
      <c r="UYJ55" s="66"/>
      <c r="UYK55" s="66"/>
      <c r="UYL55" s="66"/>
      <c r="UYM55" s="66"/>
      <c r="UYN55" s="66"/>
      <c r="UYO55" s="66"/>
      <c r="UYP55" s="66"/>
      <c r="UYQ55" s="66"/>
      <c r="UYR55" s="66"/>
      <c r="UYS55" s="66"/>
      <c r="UYT55" s="66"/>
      <c r="UYU55" s="66"/>
      <c r="UYV55" s="66"/>
      <c r="UYW55" s="66"/>
      <c r="UYX55" s="66"/>
      <c r="UYY55" s="66"/>
      <c r="UYZ55" s="66"/>
      <c r="UZA55" s="66"/>
      <c r="UZB55" s="66"/>
      <c r="UZC55" s="66"/>
      <c r="UZD55" s="66"/>
      <c r="UZE55" s="66"/>
      <c r="UZF55" s="66"/>
      <c r="UZG55" s="66"/>
      <c r="UZH55" s="66"/>
      <c r="UZI55" s="66"/>
      <c r="UZJ55" s="66"/>
      <c r="UZK55" s="66"/>
      <c r="UZL55" s="66"/>
      <c r="UZM55" s="66"/>
      <c r="UZN55" s="66"/>
      <c r="UZO55" s="66"/>
      <c r="UZP55" s="66"/>
      <c r="UZQ55" s="66"/>
      <c r="UZR55" s="66"/>
      <c r="UZS55" s="66"/>
      <c r="UZT55" s="66"/>
      <c r="UZU55" s="66"/>
      <c r="UZV55" s="66"/>
      <c r="UZW55" s="66"/>
      <c r="UZX55" s="66"/>
      <c r="UZY55" s="66"/>
      <c r="UZZ55" s="66"/>
      <c r="VAA55" s="66"/>
      <c r="VAB55" s="66"/>
      <c r="VAC55" s="66"/>
      <c r="VAD55" s="66"/>
      <c r="VAE55" s="66"/>
      <c r="VAF55" s="66"/>
      <c r="VAG55" s="66"/>
      <c r="VAH55" s="66"/>
      <c r="VAI55" s="66"/>
      <c r="VAJ55" s="66"/>
      <c r="VAK55" s="66"/>
      <c r="VAL55" s="66"/>
      <c r="VAM55" s="66"/>
      <c r="VAN55" s="66"/>
      <c r="VAO55" s="66"/>
      <c r="VAP55" s="66"/>
      <c r="VAQ55" s="66"/>
      <c r="VAR55" s="66"/>
      <c r="VAS55" s="66"/>
      <c r="VAT55" s="66"/>
      <c r="VAU55" s="66"/>
      <c r="VAV55" s="66"/>
      <c r="VAW55" s="66"/>
      <c r="VAX55" s="66"/>
      <c r="VAY55" s="66"/>
      <c r="VAZ55" s="66"/>
      <c r="VBA55" s="66"/>
      <c r="VBB55" s="66"/>
      <c r="VBC55" s="66"/>
      <c r="VBD55" s="66"/>
      <c r="VBE55" s="66"/>
      <c r="VBF55" s="66"/>
      <c r="VBG55" s="66"/>
      <c r="VBH55" s="66"/>
      <c r="VBI55" s="66"/>
      <c r="VBJ55" s="66"/>
      <c r="VBK55" s="66"/>
      <c r="VBL55" s="66"/>
      <c r="VBM55" s="66"/>
      <c r="VBN55" s="66"/>
      <c r="VBO55" s="66"/>
      <c r="VBP55" s="66"/>
      <c r="VBQ55" s="66"/>
      <c r="VBR55" s="66"/>
      <c r="VBS55" s="66"/>
      <c r="VBT55" s="66"/>
      <c r="VBU55" s="66"/>
      <c r="VBV55" s="66"/>
      <c r="VBW55" s="66"/>
      <c r="VBX55" s="66"/>
      <c r="VBY55" s="66"/>
      <c r="VBZ55" s="66"/>
      <c r="VCA55" s="66"/>
      <c r="VCB55" s="66"/>
      <c r="VCC55" s="66"/>
      <c r="VCD55" s="66"/>
      <c r="VCE55" s="66"/>
      <c r="VCF55" s="66"/>
      <c r="VCG55" s="66"/>
      <c r="VCH55" s="66"/>
      <c r="VCI55" s="66"/>
      <c r="VCJ55" s="66"/>
      <c r="VCK55" s="66"/>
      <c r="VCL55" s="66"/>
      <c r="VCM55" s="66"/>
      <c r="VCN55" s="66"/>
      <c r="VCO55" s="66"/>
      <c r="VCP55" s="66"/>
      <c r="VCQ55" s="66"/>
      <c r="VCR55" s="66"/>
      <c r="VCS55" s="66"/>
      <c r="VCT55" s="66"/>
      <c r="VCU55" s="66"/>
      <c r="VCV55" s="66"/>
      <c r="VCW55" s="66"/>
      <c r="VCX55" s="66"/>
      <c r="VCY55" s="66"/>
      <c r="VCZ55" s="66"/>
      <c r="VDA55" s="66"/>
      <c r="VDB55" s="66"/>
      <c r="VDC55" s="66"/>
      <c r="VDD55" s="66"/>
      <c r="VDE55" s="66"/>
      <c r="VDF55" s="66"/>
      <c r="VDG55" s="66"/>
      <c r="VDH55" s="66"/>
      <c r="VDI55" s="66"/>
      <c r="VDJ55" s="66"/>
      <c r="VDK55" s="66"/>
      <c r="VDL55" s="66"/>
      <c r="VDM55" s="66"/>
      <c r="VDN55" s="66"/>
      <c r="VDO55" s="66"/>
      <c r="VDP55" s="66"/>
      <c r="VDQ55" s="66"/>
      <c r="VDR55" s="66"/>
      <c r="VDS55" s="66"/>
      <c r="VDT55" s="66"/>
      <c r="VDU55" s="66"/>
      <c r="VDV55" s="66"/>
      <c r="VDW55" s="66"/>
      <c r="VDX55" s="66"/>
      <c r="VDY55" s="66"/>
      <c r="VDZ55" s="66"/>
      <c r="VEA55" s="66"/>
      <c r="VEB55" s="66"/>
      <c r="VEC55" s="66"/>
      <c r="VED55" s="66"/>
      <c r="VEE55" s="66"/>
      <c r="VEF55" s="66"/>
      <c r="VEG55" s="66"/>
      <c r="VEH55" s="66"/>
      <c r="VEI55" s="66"/>
      <c r="VEJ55" s="66"/>
      <c r="VEK55" s="66"/>
      <c r="VEL55" s="66"/>
      <c r="VEM55" s="66"/>
      <c r="VEN55" s="66"/>
      <c r="VEO55" s="66"/>
      <c r="VEP55" s="66"/>
      <c r="VEQ55" s="66"/>
      <c r="VER55" s="66"/>
      <c r="VES55" s="66"/>
      <c r="VET55" s="66"/>
      <c r="VEU55" s="66"/>
      <c r="VEV55" s="66"/>
      <c r="VEW55" s="66"/>
      <c r="VEX55" s="66"/>
      <c r="VEY55" s="66"/>
      <c r="VEZ55" s="66"/>
      <c r="VFA55" s="66"/>
      <c r="VFB55" s="66"/>
      <c r="VFC55" s="66"/>
      <c r="VFD55" s="66"/>
      <c r="VFE55" s="66"/>
      <c r="VFF55" s="66"/>
      <c r="VFG55" s="66"/>
      <c r="VFH55" s="66"/>
      <c r="VFI55" s="66"/>
      <c r="VFJ55" s="66"/>
      <c r="VFK55" s="66"/>
      <c r="VFL55" s="66"/>
      <c r="VFM55" s="66"/>
      <c r="VFN55" s="66"/>
      <c r="VFO55" s="66"/>
      <c r="VFP55" s="66"/>
      <c r="VFQ55" s="66"/>
      <c r="VFR55" s="66"/>
      <c r="VFS55" s="66"/>
      <c r="VFT55" s="66"/>
      <c r="VFU55" s="66"/>
      <c r="VFV55" s="66"/>
      <c r="VFW55" s="66"/>
      <c r="VFX55" s="66"/>
      <c r="VFY55" s="66"/>
      <c r="VFZ55" s="66"/>
      <c r="VGA55" s="66"/>
      <c r="VGB55" s="66"/>
      <c r="VGC55" s="66"/>
      <c r="VGD55" s="66"/>
      <c r="VGE55" s="66"/>
      <c r="VGF55" s="66"/>
      <c r="VGG55" s="66"/>
      <c r="VGH55" s="66"/>
      <c r="VGI55" s="66"/>
      <c r="VGJ55" s="66"/>
      <c r="VGK55" s="66"/>
      <c r="VGL55" s="66"/>
      <c r="VGM55" s="66"/>
      <c r="VGN55" s="66"/>
      <c r="VGO55" s="66"/>
      <c r="VGP55" s="66"/>
      <c r="VGQ55" s="66"/>
      <c r="VGR55" s="66"/>
      <c r="VGS55" s="66"/>
      <c r="VGT55" s="66"/>
      <c r="VGU55" s="66"/>
      <c r="VGV55" s="66"/>
      <c r="VGW55" s="66"/>
      <c r="VGX55" s="66"/>
      <c r="VGY55" s="66"/>
      <c r="VGZ55" s="66"/>
      <c r="VHA55" s="66"/>
      <c r="VHB55" s="66"/>
      <c r="VHC55" s="66"/>
      <c r="VHD55" s="66"/>
      <c r="VHE55" s="66"/>
      <c r="VHF55" s="66"/>
      <c r="VHG55" s="66"/>
      <c r="VHH55" s="66"/>
      <c r="VHI55" s="66"/>
      <c r="VHJ55" s="66"/>
      <c r="VHK55" s="66"/>
      <c r="VHL55" s="66"/>
      <c r="VHM55" s="66"/>
      <c r="VHN55" s="66"/>
      <c r="VHO55" s="66"/>
      <c r="VHP55" s="66"/>
      <c r="VHQ55" s="66"/>
      <c r="VHR55" s="66"/>
      <c r="VHS55" s="66"/>
      <c r="VHT55" s="66"/>
      <c r="VHU55" s="66"/>
      <c r="VHV55" s="66"/>
      <c r="VHW55" s="66"/>
      <c r="VHX55" s="66"/>
      <c r="VHY55" s="66"/>
      <c r="VHZ55" s="66"/>
      <c r="VIA55" s="66"/>
      <c r="VIB55" s="66"/>
      <c r="VIC55" s="66"/>
      <c r="VID55" s="66"/>
      <c r="VIE55" s="66"/>
      <c r="VIF55" s="66"/>
      <c r="VIG55" s="66"/>
      <c r="VIH55" s="66"/>
      <c r="VII55" s="66"/>
      <c r="VIJ55" s="66"/>
      <c r="VIK55" s="66"/>
      <c r="VIL55" s="66"/>
      <c r="VIM55" s="66"/>
      <c r="VIN55" s="66"/>
      <c r="VIO55" s="66"/>
      <c r="VIP55" s="66"/>
      <c r="VIQ55" s="66"/>
      <c r="VIR55" s="66"/>
      <c r="VIS55" s="66"/>
      <c r="VIT55" s="66"/>
      <c r="VIU55" s="66"/>
      <c r="VIV55" s="66"/>
      <c r="VIW55" s="66"/>
      <c r="VIX55" s="66"/>
      <c r="VIY55" s="66"/>
      <c r="VIZ55" s="66"/>
      <c r="VJA55" s="66"/>
      <c r="VJB55" s="66"/>
      <c r="VJC55" s="66"/>
      <c r="VJD55" s="66"/>
      <c r="VJE55" s="66"/>
      <c r="VJF55" s="66"/>
      <c r="VJG55" s="66"/>
      <c r="VJH55" s="66"/>
      <c r="VJI55" s="66"/>
      <c r="VJJ55" s="66"/>
      <c r="VJK55" s="66"/>
      <c r="VJL55" s="66"/>
      <c r="VJM55" s="66"/>
      <c r="VJN55" s="66"/>
      <c r="VJO55" s="66"/>
      <c r="VJP55" s="66"/>
      <c r="VJQ55" s="66"/>
      <c r="VJR55" s="66"/>
      <c r="VJS55" s="66"/>
      <c r="VJT55" s="66"/>
      <c r="VJU55" s="66"/>
      <c r="VJV55" s="66"/>
      <c r="VJW55" s="66"/>
      <c r="VJX55" s="66"/>
      <c r="VJY55" s="66"/>
      <c r="VJZ55" s="66"/>
      <c r="VKA55" s="66"/>
      <c r="VKB55" s="66"/>
      <c r="VKC55" s="66"/>
      <c r="VKD55" s="66"/>
      <c r="VKE55" s="66"/>
      <c r="VKF55" s="66"/>
      <c r="VKG55" s="66"/>
      <c r="VKH55" s="66"/>
      <c r="VKI55" s="66"/>
      <c r="VKJ55" s="66"/>
      <c r="VKK55" s="66"/>
      <c r="VKL55" s="66"/>
      <c r="VKM55" s="66"/>
      <c r="VKN55" s="66"/>
      <c r="VKO55" s="66"/>
      <c r="VKP55" s="66"/>
      <c r="VKQ55" s="66"/>
      <c r="VKR55" s="66"/>
      <c r="VKS55" s="66"/>
      <c r="VKT55" s="66"/>
      <c r="VKU55" s="66"/>
      <c r="VKV55" s="66"/>
      <c r="VKW55" s="66"/>
      <c r="VKX55" s="66"/>
      <c r="VKY55" s="66"/>
      <c r="VKZ55" s="66"/>
      <c r="VLA55" s="66"/>
      <c r="VLB55" s="66"/>
      <c r="VLC55" s="66"/>
      <c r="VLD55" s="66"/>
      <c r="VLE55" s="66"/>
      <c r="VLF55" s="66"/>
      <c r="VLG55" s="66"/>
      <c r="VLH55" s="66"/>
      <c r="VLI55" s="66"/>
      <c r="VLJ55" s="66"/>
      <c r="VLK55" s="66"/>
      <c r="VLL55" s="66"/>
      <c r="VLM55" s="66"/>
      <c r="VLN55" s="66"/>
      <c r="VLO55" s="66"/>
      <c r="VLP55" s="66"/>
      <c r="VLQ55" s="66"/>
      <c r="VLR55" s="66"/>
      <c r="VLS55" s="66"/>
      <c r="VLT55" s="66"/>
      <c r="VLU55" s="66"/>
      <c r="VLV55" s="66"/>
      <c r="VLW55" s="66"/>
      <c r="VLX55" s="66"/>
      <c r="VLY55" s="66"/>
      <c r="VLZ55" s="66"/>
      <c r="VMA55" s="66"/>
      <c r="VMB55" s="66"/>
      <c r="VMC55" s="66"/>
      <c r="VMD55" s="66"/>
      <c r="VME55" s="66"/>
      <c r="VMF55" s="66"/>
      <c r="VMG55" s="66"/>
      <c r="VMH55" s="66"/>
      <c r="VMI55" s="66"/>
      <c r="VMJ55" s="66"/>
      <c r="VMK55" s="66"/>
      <c r="VML55" s="66"/>
      <c r="VMM55" s="66"/>
      <c r="VMN55" s="66"/>
      <c r="VMO55" s="66"/>
      <c r="VMP55" s="66"/>
      <c r="VMQ55" s="66"/>
      <c r="VMR55" s="66"/>
      <c r="VMS55" s="66"/>
      <c r="VMT55" s="66"/>
      <c r="VMU55" s="66"/>
      <c r="VMV55" s="66"/>
      <c r="VMW55" s="66"/>
      <c r="VMX55" s="66"/>
      <c r="VMY55" s="66"/>
      <c r="VMZ55" s="66"/>
      <c r="VNA55" s="66"/>
      <c r="VNB55" s="66"/>
      <c r="VNC55" s="66"/>
      <c r="VND55" s="66"/>
      <c r="VNE55" s="66"/>
      <c r="VNF55" s="66"/>
      <c r="VNG55" s="66"/>
      <c r="VNH55" s="66"/>
      <c r="VNI55" s="66"/>
      <c r="VNJ55" s="66"/>
      <c r="VNK55" s="66"/>
      <c r="VNL55" s="66"/>
      <c r="VNM55" s="66"/>
      <c r="VNN55" s="66"/>
      <c r="VNO55" s="66"/>
      <c r="VNP55" s="66"/>
      <c r="VNQ55" s="66"/>
      <c r="VNR55" s="66"/>
      <c r="VNS55" s="66"/>
      <c r="VNT55" s="66"/>
      <c r="VNU55" s="66"/>
      <c r="VNV55" s="66"/>
      <c r="VNW55" s="66"/>
      <c r="VNX55" s="66"/>
      <c r="VNY55" s="66"/>
      <c r="VNZ55" s="66"/>
      <c r="VOA55" s="66"/>
      <c r="VOB55" s="66"/>
      <c r="VOC55" s="66"/>
      <c r="VOD55" s="66"/>
      <c r="VOE55" s="66"/>
      <c r="VOF55" s="66"/>
      <c r="VOG55" s="66"/>
      <c r="VOH55" s="66"/>
      <c r="VOI55" s="66"/>
      <c r="VOJ55" s="66"/>
      <c r="VOK55" s="66"/>
      <c r="VOL55" s="66"/>
      <c r="VOM55" s="66"/>
      <c r="VON55" s="66"/>
      <c r="VOO55" s="66"/>
      <c r="VOP55" s="66"/>
      <c r="VOQ55" s="66"/>
      <c r="VOR55" s="66"/>
      <c r="VOS55" s="66"/>
      <c r="VOT55" s="66"/>
      <c r="VOU55" s="66"/>
      <c r="VOV55" s="66"/>
      <c r="VOW55" s="66"/>
      <c r="VOX55" s="66"/>
      <c r="VOY55" s="66"/>
      <c r="VOZ55" s="66"/>
      <c r="VPA55" s="66"/>
      <c r="VPB55" s="66"/>
      <c r="VPC55" s="66"/>
      <c r="VPD55" s="66"/>
      <c r="VPE55" s="66"/>
      <c r="VPF55" s="66"/>
      <c r="VPG55" s="66"/>
      <c r="VPH55" s="66"/>
      <c r="VPI55" s="66"/>
      <c r="VPJ55" s="66"/>
      <c r="VPK55" s="66"/>
      <c r="VPL55" s="66"/>
      <c r="VPM55" s="66"/>
      <c r="VPN55" s="66"/>
      <c r="VPO55" s="66"/>
      <c r="VPP55" s="66"/>
      <c r="VPQ55" s="66"/>
      <c r="VPR55" s="66"/>
      <c r="VPS55" s="66"/>
      <c r="VPT55" s="66"/>
      <c r="VPU55" s="66"/>
      <c r="VPV55" s="66"/>
      <c r="VPW55" s="66"/>
      <c r="VPX55" s="66"/>
      <c r="VPY55" s="66"/>
      <c r="VPZ55" s="66"/>
      <c r="VQA55" s="66"/>
      <c r="VQB55" s="66"/>
      <c r="VQC55" s="66"/>
      <c r="VQD55" s="66"/>
      <c r="VQE55" s="66"/>
      <c r="VQF55" s="66"/>
      <c r="VQG55" s="66"/>
      <c r="VQH55" s="66"/>
      <c r="VQI55" s="66"/>
      <c r="VQJ55" s="66"/>
      <c r="VQK55" s="66"/>
      <c r="VQL55" s="66"/>
      <c r="VQM55" s="66"/>
      <c r="VQN55" s="66"/>
      <c r="VQO55" s="66"/>
      <c r="VQP55" s="66"/>
      <c r="VQQ55" s="66"/>
      <c r="VQR55" s="66"/>
      <c r="VQS55" s="66"/>
      <c r="VQT55" s="66"/>
      <c r="VQU55" s="66"/>
      <c r="VQV55" s="66"/>
      <c r="VQW55" s="66"/>
      <c r="VQX55" s="66"/>
      <c r="VQY55" s="66"/>
      <c r="VQZ55" s="66"/>
      <c r="VRA55" s="66"/>
      <c r="VRB55" s="66"/>
      <c r="VRC55" s="66"/>
      <c r="VRD55" s="66"/>
      <c r="VRE55" s="66"/>
      <c r="VRF55" s="66"/>
      <c r="VRG55" s="66"/>
      <c r="VRH55" s="66"/>
      <c r="VRI55" s="66"/>
      <c r="VRJ55" s="66"/>
      <c r="VRK55" s="66"/>
      <c r="VRL55" s="66"/>
      <c r="VRM55" s="66"/>
      <c r="VRN55" s="66"/>
      <c r="VRO55" s="66"/>
      <c r="VRP55" s="66"/>
      <c r="VRQ55" s="66"/>
      <c r="VRR55" s="66"/>
      <c r="VRS55" s="66"/>
      <c r="VRT55" s="66"/>
      <c r="VRU55" s="66"/>
      <c r="VRV55" s="66"/>
      <c r="VRW55" s="66"/>
      <c r="VRX55" s="66"/>
      <c r="VRY55" s="66"/>
      <c r="VRZ55" s="66"/>
      <c r="VSA55" s="66"/>
      <c r="VSB55" s="66"/>
      <c r="VSC55" s="66"/>
      <c r="VSD55" s="66"/>
      <c r="VSE55" s="66"/>
      <c r="VSF55" s="66"/>
      <c r="VSG55" s="66"/>
      <c r="VSH55" s="66"/>
      <c r="VSI55" s="66"/>
      <c r="VSJ55" s="66"/>
      <c r="VSK55" s="66"/>
      <c r="VSL55" s="66"/>
      <c r="VSM55" s="66"/>
      <c r="VSN55" s="66"/>
      <c r="VSO55" s="66"/>
      <c r="VSP55" s="66"/>
      <c r="VSQ55" s="66"/>
      <c r="VSR55" s="66"/>
      <c r="VSS55" s="66"/>
      <c r="VST55" s="66"/>
      <c r="VSU55" s="66"/>
      <c r="VSV55" s="66"/>
      <c r="VSW55" s="66"/>
      <c r="VSX55" s="66"/>
      <c r="VSY55" s="66"/>
      <c r="VSZ55" s="66"/>
      <c r="VTA55" s="66"/>
      <c r="VTB55" s="66"/>
      <c r="VTC55" s="66"/>
      <c r="VTD55" s="66"/>
      <c r="VTE55" s="66"/>
      <c r="VTF55" s="66"/>
      <c r="VTG55" s="66"/>
      <c r="VTH55" s="66"/>
      <c r="VTI55" s="66"/>
      <c r="VTJ55" s="66"/>
      <c r="VTK55" s="66"/>
      <c r="VTL55" s="66"/>
      <c r="VTM55" s="66"/>
      <c r="VTN55" s="66"/>
      <c r="VTO55" s="66"/>
      <c r="VTP55" s="66"/>
      <c r="VTQ55" s="66"/>
      <c r="VTR55" s="66"/>
      <c r="VTS55" s="66"/>
      <c r="VTT55" s="66"/>
      <c r="VTU55" s="66"/>
      <c r="VTV55" s="66"/>
      <c r="VTW55" s="66"/>
      <c r="VTX55" s="66"/>
      <c r="VTY55" s="66"/>
      <c r="VTZ55" s="66"/>
      <c r="VUA55" s="66"/>
      <c r="VUB55" s="66"/>
      <c r="VUC55" s="66"/>
      <c r="VUD55" s="66"/>
      <c r="VUE55" s="66"/>
      <c r="VUF55" s="66"/>
      <c r="VUG55" s="66"/>
      <c r="VUH55" s="66"/>
      <c r="VUI55" s="66"/>
      <c r="VUJ55" s="66"/>
      <c r="VUK55" s="66"/>
      <c r="VUL55" s="66"/>
      <c r="VUM55" s="66"/>
      <c r="VUN55" s="66"/>
      <c r="VUO55" s="66"/>
      <c r="VUP55" s="66"/>
      <c r="VUQ55" s="66"/>
      <c r="VUR55" s="66"/>
      <c r="VUS55" s="66"/>
      <c r="VUT55" s="66"/>
      <c r="VUU55" s="66"/>
      <c r="VUV55" s="66"/>
      <c r="VUW55" s="66"/>
      <c r="VUX55" s="66"/>
      <c r="VUY55" s="66"/>
      <c r="VUZ55" s="66"/>
      <c r="VVA55" s="66"/>
      <c r="VVB55" s="66"/>
      <c r="VVC55" s="66"/>
      <c r="VVD55" s="66"/>
      <c r="VVE55" s="66"/>
      <c r="VVF55" s="66"/>
      <c r="VVG55" s="66"/>
      <c r="VVH55" s="66"/>
      <c r="VVI55" s="66"/>
      <c r="VVJ55" s="66"/>
      <c r="VVK55" s="66"/>
      <c r="VVL55" s="66"/>
      <c r="VVM55" s="66"/>
      <c r="VVN55" s="66"/>
      <c r="VVO55" s="66"/>
      <c r="VVP55" s="66"/>
      <c r="VVQ55" s="66"/>
      <c r="VVR55" s="66"/>
      <c r="VVS55" s="66"/>
      <c r="VVT55" s="66"/>
      <c r="VVU55" s="66"/>
      <c r="VVV55" s="66"/>
      <c r="VVW55" s="66"/>
      <c r="VVX55" s="66"/>
      <c r="VVY55" s="66"/>
      <c r="VVZ55" s="66"/>
      <c r="VWA55" s="66"/>
      <c r="VWB55" s="66"/>
      <c r="VWC55" s="66"/>
      <c r="VWD55" s="66"/>
      <c r="VWE55" s="66"/>
      <c r="VWF55" s="66"/>
      <c r="VWG55" s="66"/>
      <c r="VWH55" s="66"/>
      <c r="VWI55" s="66"/>
      <c r="VWJ55" s="66"/>
      <c r="VWK55" s="66"/>
      <c r="VWL55" s="66"/>
      <c r="VWM55" s="66"/>
      <c r="VWN55" s="66"/>
      <c r="VWO55" s="66"/>
      <c r="VWP55" s="66"/>
      <c r="VWQ55" s="66"/>
      <c r="VWR55" s="66"/>
      <c r="VWS55" s="66"/>
      <c r="VWT55" s="66"/>
      <c r="VWU55" s="66"/>
      <c r="VWV55" s="66"/>
      <c r="VWW55" s="66"/>
      <c r="VWX55" s="66"/>
      <c r="VWY55" s="66"/>
      <c r="VWZ55" s="66"/>
      <c r="VXA55" s="66"/>
      <c r="VXB55" s="66"/>
      <c r="VXC55" s="66"/>
      <c r="VXD55" s="66"/>
      <c r="VXE55" s="66"/>
      <c r="VXF55" s="66"/>
      <c r="VXG55" s="66"/>
      <c r="VXH55" s="66"/>
      <c r="VXI55" s="66"/>
      <c r="VXJ55" s="66"/>
      <c r="VXK55" s="66"/>
      <c r="VXL55" s="66"/>
      <c r="VXM55" s="66"/>
      <c r="VXN55" s="66"/>
      <c r="VXO55" s="66"/>
      <c r="VXP55" s="66"/>
      <c r="VXQ55" s="66"/>
      <c r="VXR55" s="66"/>
      <c r="VXS55" s="66"/>
      <c r="VXT55" s="66"/>
      <c r="VXU55" s="66"/>
      <c r="VXV55" s="66"/>
      <c r="VXW55" s="66"/>
      <c r="VXX55" s="66"/>
      <c r="VXY55" s="66"/>
      <c r="VXZ55" s="66"/>
      <c r="VYA55" s="66"/>
      <c r="VYB55" s="66"/>
      <c r="VYC55" s="66"/>
      <c r="VYD55" s="66"/>
      <c r="VYE55" s="66"/>
      <c r="VYF55" s="66"/>
      <c r="VYG55" s="66"/>
      <c r="VYH55" s="66"/>
      <c r="VYI55" s="66"/>
      <c r="VYJ55" s="66"/>
      <c r="VYK55" s="66"/>
      <c r="VYL55" s="66"/>
      <c r="VYM55" s="66"/>
      <c r="VYN55" s="66"/>
      <c r="VYO55" s="66"/>
      <c r="VYP55" s="66"/>
      <c r="VYQ55" s="66"/>
      <c r="VYR55" s="66"/>
      <c r="VYS55" s="66"/>
      <c r="VYT55" s="66"/>
      <c r="VYU55" s="66"/>
      <c r="VYV55" s="66"/>
      <c r="VYW55" s="66"/>
      <c r="VYX55" s="66"/>
      <c r="VYY55" s="66"/>
      <c r="VYZ55" s="66"/>
      <c r="VZA55" s="66"/>
      <c r="VZB55" s="66"/>
      <c r="VZC55" s="66"/>
      <c r="VZD55" s="66"/>
      <c r="VZE55" s="66"/>
      <c r="VZF55" s="66"/>
      <c r="VZG55" s="66"/>
      <c r="VZH55" s="66"/>
      <c r="VZI55" s="66"/>
      <c r="VZJ55" s="66"/>
      <c r="VZK55" s="66"/>
      <c r="VZL55" s="66"/>
      <c r="VZM55" s="66"/>
      <c r="VZN55" s="66"/>
      <c r="VZO55" s="66"/>
      <c r="VZP55" s="66"/>
      <c r="VZQ55" s="66"/>
      <c r="VZR55" s="66"/>
      <c r="VZS55" s="66"/>
      <c r="VZT55" s="66"/>
      <c r="VZU55" s="66"/>
      <c r="VZV55" s="66"/>
      <c r="VZW55" s="66"/>
      <c r="VZX55" s="66"/>
      <c r="VZY55" s="66"/>
      <c r="VZZ55" s="66"/>
      <c r="WAA55" s="66"/>
      <c r="WAB55" s="66"/>
      <c r="WAC55" s="66"/>
      <c r="WAD55" s="66"/>
      <c r="WAE55" s="66"/>
      <c r="WAF55" s="66"/>
      <c r="WAG55" s="66"/>
      <c r="WAH55" s="66"/>
      <c r="WAI55" s="66"/>
      <c r="WAJ55" s="66"/>
      <c r="WAK55" s="66"/>
      <c r="WAL55" s="66"/>
      <c r="WAM55" s="66"/>
      <c r="WAN55" s="66"/>
      <c r="WAO55" s="66"/>
      <c r="WAP55" s="66"/>
      <c r="WAQ55" s="66"/>
      <c r="WAR55" s="66"/>
      <c r="WAS55" s="66"/>
      <c r="WAT55" s="66"/>
      <c r="WAU55" s="66"/>
      <c r="WAV55" s="66"/>
      <c r="WAW55" s="66"/>
      <c r="WAX55" s="66"/>
      <c r="WAY55" s="66"/>
      <c r="WAZ55" s="66"/>
      <c r="WBA55" s="66"/>
      <c r="WBB55" s="66"/>
      <c r="WBC55" s="66"/>
      <c r="WBD55" s="66"/>
      <c r="WBE55" s="66"/>
      <c r="WBF55" s="66"/>
      <c r="WBG55" s="66"/>
      <c r="WBH55" s="66"/>
      <c r="WBI55" s="66"/>
      <c r="WBJ55" s="66"/>
      <c r="WBK55" s="66"/>
      <c r="WBL55" s="66"/>
      <c r="WBM55" s="66"/>
      <c r="WBN55" s="66"/>
      <c r="WBO55" s="66"/>
      <c r="WBP55" s="66"/>
      <c r="WBQ55" s="66"/>
      <c r="WBR55" s="66"/>
      <c r="WBS55" s="66"/>
      <c r="WBT55" s="66"/>
      <c r="WBU55" s="66"/>
      <c r="WBV55" s="66"/>
      <c r="WBW55" s="66"/>
      <c r="WBX55" s="66"/>
      <c r="WBY55" s="66"/>
      <c r="WBZ55" s="66"/>
      <c r="WCA55" s="66"/>
      <c r="WCB55" s="66"/>
      <c r="WCC55" s="66"/>
      <c r="WCD55" s="66"/>
      <c r="WCE55" s="66"/>
      <c r="WCF55" s="66"/>
      <c r="WCG55" s="66"/>
      <c r="WCH55" s="66"/>
      <c r="WCI55" s="66"/>
      <c r="WCJ55" s="66"/>
      <c r="WCK55" s="66"/>
      <c r="WCL55" s="66"/>
      <c r="WCM55" s="66"/>
      <c r="WCN55" s="66"/>
      <c r="WCO55" s="66"/>
      <c r="WCP55" s="66"/>
      <c r="WCQ55" s="66"/>
      <c r="WCR55" s="66"/>
      <c r="WCS55" s="66"/>
      <c r="WCT55" s="66"/>
      <c r="WCU55" s="66"/>
      <c r="WCV55" s="66"/>
      <c r="WCW55" s="66"/>
      <c r="WCX55" s="66"/>
      <c r="WCY55" s="66"/>
      <c r="WCZ55" s="66"/>
      <c r="WDA55" s="66"/>
      <c r="WDB55" s="66"/>
      <c r="WDC55" s="66"/>
      <c r="WDD55" s="66"/>
      <c r="WDE55" s="66"/>
      <c r="WDF55" s="66"/>
      <c r="WDG55" s="66"/>
      <c r="WDH55" s="66"/>
      <c r="WDI55" s="66"/>
      <c r="WDJ55" s="66"/>
      <c r="WDK55" s="66"/>
      <c r="WDL55" s="66"/>
      <c r="WDM55" s="66"/>
      <c r="WDN55" s="66"/>
      <c r="WDO55" s="66"/>
      <c r="WDP55" s="66"/>
      <c r="WDQ55" s="66"/>
      <c r="WDR55" s="66"/>
      <c r="WDS55" s="66"/>
      <c r="WDT55" s="66"/>
      <c r="WDU55" s="66"/>
      <c r="WDV55" s="66"/>
      <c r="WDW55" s="66"/>
      <c r="WDX55" s="66"/>
      <c r="WDY55" s="66"/>
      <c r="WDZ55" s="66"/>
      <c r="WEA55" s="66"/>
      <c r="WEB55" s="66"/>
      <c r="WEC55" s="66"/>
      <c r="WED55" s="66"/>
      <c r="WEE55" s="66"/>
      <c r="WEF55" s="66"/>
      <c r="WEG55" s="66"/>
      <c r="WEH55" s="66"/>
      <c r="WEI55" s="66"/>
      <c r="WEJ55" s="66"/>
      <c r="WEK55" s="66"/>
      <c r="WEL55" s="66"/>
      <c r="WEM55" s="66"/>
      <c r="WEN55" s="66"/>
      <c r="WEO55" s="66"/>
      <c r="WEP55" s="66"/>
      <c r="WEQ55" s="66"/>
      <c r="WER55" s="66"/>
      <c r="WES55" s="66"/>
      <c r="WET55" s="66"/>
      <c r="WEU55" s="66"/>
      <c r="WEV55" s="66"/>
      <c r="WEW55" s="66"/>
      <c r="WEX55" s="66"/>
      <c r="WEY55" s="66"/>
      <c r="WEZ55" s="66"/>
      <c r="WFA55" s="66"/>
      <c r="WFB55" s="66"/>
      <c r="WFC55" s="66"/>
      <c r="WFD55" s="66"/>
      <c r="WFE55" s="66"/>
      <c r="WFF55" s="66"/>
      <c r="WFG55" s="66"/>
      <c r="WFH55" s="66"/>
      <c r="WFI55" s="66"/>
      <c r="WFJ55" s="66"/>
      <c r="WFK55" s="66"/>
      <c r="WFL55" s="66"/>
      <c r="WFM55" s="66"/>
      <c r="WFN55" s="66"/>
      <c r="WFO55" s="66"/>
      <c r="WFP55" s="66"/>
      <c r="WFQ55" s="66"/>
      <c r="WFR55" s="66"/>
      <c r="WFS55" s="66"/>
      <c r="WFT55" s="66"/>
      <c r="WFU55" s="66"/>
      <c r="WFV55" s="66"/>
      <c r="WFW55" s="66"/>
      <c r="WFX55" s="66"/>
      <c r="WFY55" s="66"/>
      <c r="WFZ55" s="66"/>
      <c r="WGA55" s="66"/>
      <c r="WGB55" s="66"/>
      <c r="WGC55" s="66"/>
      <c r="WGD55" s="66"/>
      <c r="WGE55" s="66"/>
      <c r="WGF55" s="66"/>
      <c r="WGG55" s="66"/>
      <c r="WGH55" s="66"/>
      <c r="WGI55" s="66"/>
      <c r="WGJ55" s="66"/>
      <c r="WGK55" s="66"/>
      <c r="WGL55" s="66"/>
      <c r="WGM55" s="66"/>
      <c r="WGN55" s="66"/>
      <c r="WGO55" s="66"/>
      <c r="WGP55" s="66"/>
      <c r="WGQ55" s="66"/>
      <c r="WGR55" s="66"/>
      <c r="WGS55" s="66"/>
      <c r="WGT55" s="66"/>
      <c r="WGU55" s="66"/>
      <c r="WGV55" s="66"/>
      <c r="WGW55" s="66"/>
      <c r="WGX55" s="66"/>
      <c r="WGY55" s="66"/>
      <c r="WGZ55" s="66"/>
      <c r="WHA55" s="66"/>
      <c r="WHB55" s="66"/>
      <c r="WHC55" s="66"/>
      <c r="WHD55" s="66"/>
      <c r="WHE55" s="66"/>
      <c r="WHF55" s="66"/>
      <c r="WHG55" s="66"/>
      <c r="WHH55" s="66"/>
      <c r="WHI55" s="66"/>
      <c r="WHJ55" s="66"/>
      <c r="WHK55" s="66"/>
      <c r="WHL55" s="66"/>
      <c r="WHM55" s="66"/>
      <c r="WHN55" s="66"/>
      <c r="WHO55" s="66"/>
      <c r="WHP55" s="66"/>
      <c r="WHQ55" s="66"/>
      <c r="WHR55" s="66"/>
      <c r="WHS55" s="66"/>
      <c r="WHT55" s="66"/>
      <c r="WHU55" s="66"/>
      <c r="WHV55" s="66"/>
      <c r="WHW55" s="66"/>
      <c r="WHX55" s="66"/>
      <c r="WHY55" s="66"/>
      <c r="WHZ55" s="66"/>
      <c r="WIA55" s="66"/>
      <c r="WIB55" s="66"/>
      <c r="WIC55" s="66"/>
      <c r="WID55" s="66"/>
      <c r="WIE55" s="66"/>
      <c r="WIF55" s="66"/>
      <c r="WIG55" s="66"/>
      <c r="WIH55" s="66"/>
      <c r="WII55" s="66"/>
      <c r="WIJ55" s="66"/>
      <c r="WIK55" s="66"/>
      <c r="WIL55" s="66"/>
      <c r="WIM55" s="66"/>
      <c r="WIN55" s="66"/>
      <c r="WIO55" s="66"/>
      <c r="WIP55" s="66"/>
      <c r="WIQ55" s="66"/>
      <c r="WIR55" s="66"/>
      <c r="WIS55" s="66"/>
      <c r="WIT55" s="66"/>
      <c r="WIU55" s="66"/>
      <c r="WIV55" s="66"/>
      <c r="WIW55" s="66"/>
      <c r="WIX55" s="66"/>
      <c r="WIY55" s="66"/>
      <c r="WIZ55" s="66"/>
      <c r="WJA55" s="66"/>
      <c r="WJB55" s="66"/>
      <c r="WJC55" s="66"/>
      <c r="WJD55" s="66"/>
      <c r="WJE55" s="66"/>
      <c r="WJF55" s="66"/>
      <c r="WJG55" s="66"/>
      <c r="WJH55" s="66"/>
      <c r="WJI55" s="66"/>
      <c r="WJJ55" s="66"/>
      <c r="WJK55" s="66"/>
      <c r="WJL55" s="66"/>
      <c r="WJM55" s="66"/>
      <c r="WJN55" s="66"/>
      <c r="WJO55" s="66"/>
      <c r="WJP55" s="66"/>
      <c r="WJQ55" s="66"/>
      <c r="WJR55" s="66"/>
      <c r="WJS55" s="66"/>
      <c r="WJT55" s="66"/>
      <c r="WJU55" s="66"/>
      <c r="WJV55" s="66"/>
      <c r="WJW55" s="66"/>
      <c r="WJX55" s="66"/>
      <c r="WJY55" s="66"/>
      <c r="WJZ55" s="66"/>
      <c r="WKA55" s="66"/>
      <c r="WKB55" s="66"/>
      <c r="WKC55" s="66"/>
      <c r="WKD55" s="66"/>
      <c r="WKE55" s="66"/>
      <c r="WKF55" s="66"/>
      <c r="WKG55" s="66"/>
      <c r="WKH55" s="66"/>
      <c r="WKI55" s="66"/>
      <c r="WKJ55" s="66"/>
      <c r="WKK55" s="66"/>
      <c r="WKL55" s="66"/>
      <c r="WKM55" s="66"/>
      <c r="WKN55" s="66"/>
      <c r="WKO55" s="66"/>
      <c r="WKP55" s="66"/>
      <c r="WKQ55" s="66"/>
      <c r="WKR55" s="66"/>
      <c r="WKS55" s="66"/>
      <c r="WKT55" s="66"/>
      <c r="WKU55" s="66"/>
      <c r="WKV55" s="66"/>
      <c r="WKW55" s="66"/>
      <c r="WKX55" s="66"/>
      <c r="WKY55" s="66"/>
      <c r="WKZ55" s="66"/>
      <c r="WLA55" s="66"/>
      <c r="WLB55" s="66"/>
      <c r="WLC55" s="66"/>
      <c r="WLD55" s="66"/>
      <c r="WLE55" s="66"/>
      <c r="WLF55" s="66"/>
      <c r="WLG55" s="66"/>
      <c r="WLH55" s="66"/>
      <c r="WLI55" s="66"/>
      <c r="WLJ55" s="66"/>
      <c r="WLK55" s="66"/>
      <c r="WLL55" s="66"/>
      <c r="WLM55" s="66"/>
      <c r="WLN55" s="66"/>
      <c r="WLO55" s="66"/>
      <c r="WLP55" s="66"/>
      <c r="WLQ55" s="66"/>
      <c r="WLR55" s="66"/>
      <c r="WLS55" s="66"/>
      <c r="WLT55" s="66"/>
      <c r="WLU55" s="66"/>
      <c r="WLV55" s="66"/>
      <c r="WLW55" s="66"/>
      <c r="WLX55" s="66"/>
      <c r="WLY55" s="66"/>
      <c r="WLZ55" s="66"/>
      <c r="WMA55" s="66"/>
      <c r="WMB55" s="66"/>
      <c r="WMC55" s="66"/>
      <c r="WMD55" s="66"/>
      <c r="WME55" s="66"/>
      <c r="WMF55" s="66"/>
      <c r="WMG55" s="66"/>
      <c r="WMH55" s="66"/>
      <c r="WMI55" s="66"/>
      <c r="WMJ55" s="66"/>
      <c r="WMK55" s="66"/>
      <c r="WML55" s="66"/>
      <c r="WMM55" s="66"/>
      <c r="WMN55" s="66"/>
      <c r="WMO55" s="66"/>
      <c r="WMP55" s="66"/>
      <c r="WMQ55" s="66"/>
      <c r="WMR55" s="66"/>
      <c r="WMS55" s="66"/>
      <c r="WMT55" s="66"/>
      <c r="WMU55" s="66"/>
      <c r="WMV55" s="66"/>
      <c r="WMW55" s="66"/>
      <c r="WMX55" s="66"/>
      <c r="WMY55" s="66"/>
      <c r="WMZ55" s="66"/>
      <c r="WNA55" s="66"/>
      <c r="WNB55" s="66"/>
      <c r="WNC55" s="66"/>
      <c r="WND55" s="66"/>
      <c r="WNE55" s="66"/>
      <c r="WNF55" s="66"/>
      <c r="WNG55" s="66"/>
      <c r="WNH55" s="66"/>
      <c r="WNI55" s="66"/>
      <c r="WNJ55" s="66"/>
      <c r="WNK55" s="66"/>
      <c r="WNL55" s="66"/>
      <c r="WNM55" s="66"/>
      <c r="WNN55" s="66"/>
      <c r="WNO55" s="66"/>
      <c r="WNP55" s="66"/>
      <c r="WNQ55" s="66"/>
      <c r="WNR55" s="66"/>
      <c r="WNS55" s="66"/>
      <c r="WNT55" s="66"/>
      <c r="WNU55" s="66"/>
      <c r="WNV55" s="66"/>
      <c r="WNW55" s="66"/>
      <c r="WNX55" s="66"/>
      <c r="WNY55" s="66"/>
      <c r="WNZ55" s="66"/>
      <c r="WOA55" s="66"/>
      <c r="WOB55" s="66"/>
      <c r="WOC55" s="66"/>
      <c r="WOD55" s="66"/>
      <c r="WOE55" s="66"/>
      <c r="WOF55" s="66"/>
      <c r="WOG55" s="66"/>
      <c r="WOH55" s="66"/>
      <c r="WOI55" s="66"/>
      <c r="WOJ55" s="66"/>
      <c r="WOK55" s="66"/>
      <c r="WOL55" s="66"/>
      <c r="WOM55" s="66"/>
      <c r="WON55" s="66"/>
      <c r="WOO55" s="66"/>
      <c r="WOP55" s="66"/>
      <c r="WOQ55" s="66"/>
      <c r="WOR55" s="66"/>
      <c r="WOS55" s="66"/>
      <c r="WOT55" s="66"/>
      <c r="WOU55" s="66"/>
      <c r="WOV55" s="66"/>
      <c r="WOW55" s="66"/>
      <c r="WOX55" s="66"/>
      <c r="WOY55" s="66"/>
      <c r="WOZ55" s="66"/>
      <c r="WPA55" s="66"/>
      <c r="WPB55" s="66"/>
      <c r="WPC55" s="66"/>
      <c r="WPD55" s="66"/>
      <c r="WPE55" s="66"/>
      <c r="WPF55" s="66"/>
      <c r="WPG55" s="66"/>
      <c r="WPH55" s="66"/>
      <c r="WPI55" s="66"/>
      <c r="WPJ55" s="66"/>
      <c r="WPK55" s="66"/>
      <c r="WPL55" s="66"/>
      <c r="WPM55" s="66"/>
      <c r="WPN55" s="66"/>
      <c r="WPO55" s="66"/>
      <c r="WPP55" s="66"/>
      <c r="WPQ55" s="66"/>
      <c r="WPR55" s="66"/>
      <c r="WPS55" s="66"/>
      <c r="WPT55" s="66"/>
      <c r="WPU55" s="66"/>
      <c r="WPV55" s="66"/>
      <c r="WPW55" s="66"/>
      <c r="WPX55" s="66"/>
      <c r="WPY55" s="66"/>
      <c r="WPZ55" s="66"/>
      <c r="WQA55" s="66"/>
      <c r="WQB55" s="66"/>
      <c r="WQC55" s="66"/>
      <c r="WQD55" s="66"/>
      <c r="WQE55" s="66"/>
      <c r="WQF55" s="66"/>
      <c r="WQG55" s="66"/>
      <c r="WQH55" s="66"/>
      <c r="WQI55" s="66"/>
      <c r="WQJ55" s="66"/>
      <c r="WQK55" s="66"/>
      <c r="WQL55" s="66"/>
      <c r="WQM55" s="66"/>
      <c r="WQN55" s="66"/>
      <c r="WQO55" s="66"/>
      <c r="WQP55" s="66"/>
      <c r="WQQ55" s="66"/>
      <c r="WQR55" s="66"/>
      <c r="WQS55" s="66"/>
      <c r="WQT55" s="66"/>
      <c r="WQU55" s="66"/>
      <c r="WQV55" s="66"/>
      <c r="WQW55" s="66"/>
      <c r="WQX55" s="66"/>
      <c r="WQY55" s="66"/>
      <c r="WQZ55" s="66"/>
      <c r="WRA55" s="66"/>
      <c r="WRB55" s="66"/>
      <c r="WRC55" s="66"/>
      <c r="WRD55" s="66"/>
      <c r="WRE55" s="66"/>
      <c r="WRF55" s="66"/>
      <c r="WRG55" s="66"/>
      <c r="WRH55" s="66"/>
      <c r="WRI55" s="66"/>
      <c r="WRJ55" s="66"/>
      <c r="WRK55" s="66"/>
      <c r="WRL55" s="66"/>
      <c r="WRM55" s="66"/>
      <c r="WRN55" s="66"/>
      <c r="WRO55" s="66"/>
      <c r="WRP55" s="66"/>
      <c r="WRQ55" s="66"/>
      <c r="WRR55" s="66"/>
      <c r="WRS55" s="66"/>
      <c r="WRT55" s="66"/>
      <c r="WRU55" s="66"/>
      <c r="WRV55" s="66"/>
      <c r="WRW55" s="66"/>
      <c r="WRX55" s="66"/>
      <c r="WRY55" s="66"/>
      <c r="WRZ55" s="66"/>
      <c r="WSA55" s="66"/>
      <c r="WSB55" s="66"/>
      <c r="WSC55" s="66"/>
      <c r="WSD55" s="66"/>
      <c r="WSE55" s="66"/>
      <c r="WSF55" s="66"/>
      <c r="WSG55" s="66"/>
      <c r="WSH55" s="66"/>
      <c r="WSI55" s="66"/>
      <c r="WSJ55" s="66"/>
      <c r="WSK55" s="66"/>
      <c r="WSL55" s="66"/>
      <c r="WSM55" s="66"/>
      <c r="WSN55" s="66"/>
      <c r="WSO55" s="66"/>
      <c r="WSP55" s="66"/>
      <c r="WSQ55" s="66"/>
      <c r="WSR55" s="66"/>
      <c r="WSS55" s="66"/>
      <c r="WST55" s="66"/>
      <c r="WSU55" s="66"/>
      <c r="WSV55" s="66"/>
      <c r="WSW55" s="66"/>
      <c r="WSX55" s="66"/>
      <c r="WSY55" s="66"/>
      <c r="WSZ55" s="66"/>
      <c r="WTA55" s="66"/>
      <c r="WTB55" s="66"/>
      <c r="WTC55" s="66"/>
      <c r="WTD55" s="66"/>
      <c r="WTE55" s="66"/>
      <c r="WTF55" s="66"/>
      <c r="WTG55" s="66"/>
      <c r="WTH55" s="66"/>
      <c r="WTI55" s="66"/>
      <c r="WTJ55" s="66"/>
      <c r="WTK55" s="66"/>
      <c r="WTL55" s="66"/>
      <c r="WTM55" s="66"/>
      <c r="WTN55" s="66"/>
      <c r="WTO55" s="66"/>
      <c r="WTP55" s="66"/>
      <c r="WTQ55" s="66"/>
      <c r="WTR55" s="66"/>
      <c r="WTS55" s="66"/>
      <c r="WTT55" s="66"/>
      <c r="WTU55" s="66"/>
      <c r="WTV55" s="66"/>
      <c r="WTW55" s="66"/>
      <c r="WTX55" s="66"/>
      <c r="WTY55" s="66"/>
      <c r="WTZ55" s="66"/>
      <c r="WUA55" s="66"/>
      <c r="WUB55" s="66"/>
      <c r="WUC55" s="66"/>
      <c r="WUD55" s="66"/>
      <c r="WUE55" s="66"/>
      <c r="WUF55" s="66"/>
      <c r="WUG55" s="66"/>
      <c r="WUH55" s="66"/>
      <c r="WUI55" s="66"/>
      <c r="WUJ55" s="66"/>
      <c r="WUK55" s="66"/>
      <c r="WUL55" s="66"/>
      <c r="WUM55" s="66"/>
      <c r="WUN55" s="66"/>
      <c r="WUO55" s="66"/>
      <c r="WUP55" s="66"/>
      <c r="WUQ55" s="66"/>
      <c r="WUR55" s="66"/>
      <c r="WUS55" s="66"/>
      <c r="WUT55" s="66"/>
      <c r="WUU55" s="66"/>
      <c r="WUV55" s="66"/>
      <c r="WUW55" s="66"/>
      <c r="WUX55" s="66"/>
      <c r="WUY55" s="66"/>
      <c r="WUZ55" s="66"/>
      <c r="WVA55" s="66"/>
      <c r="WVB55" s="66"/>
      <c r="WVC55" s="66"/>
      <c r="WVD55" s="66"/>
      <c r="WVE55" s="66"/>
      <c r="WVF55" s="66"/>
      <c r="WVG55" s="66"/>
      <c r="WVH55" s="66"/>
      <c r="WVI55" s="66"/>
      <c r="WVJ55" s="66"/>
      <c r="WVK55" s="66"/>
      <c r="WVL55" s="66"/>
      <c r="WVM55" s="66"/>
      <c r="WVN55" s="66"/>
      <c r="WVO55" s="66"/>
      <c r="WVP55" s="66"/>
      <c r="WVQ55" s="66"/>
      <c r="WVR55" s="66"/>
      <c r="WVS55" s="66"/>
      <c r="WVT55" s="66"/>
      <c r="WVU55" s="66"/>
      <c r="WVV55" s="66"/>
      <c r="WVW55" s="66"/>
      <c r="WVX55" s="66"/>
      <c r="WVY55" s="66"/>
      <c r="WVZ55" s="66"/>
      <c r="WWA55" s="66"/>
      <c r="WWB55" s="66"/>
      <c r="WWC55" s="66"/>
      <c r="WWD55" s="66"/>
      <c r="WWE55" s="66"/>
      <c r="WWF55" s="66"/>
      <c r="WWG55" s="66"/>
      <c r="WWH55" s="66"/>
      <c r="WWI55" s="66"/>
      <c r="WWJ55" s="66"/>
      <c r="WWK55" s="66"/>
      <c r="WWL55" s="66"/>
      <c r="WWM55" s="66"/>
      <c r="WWN55" s="66"/>
      <c r="WWO55" s="66"/>
      <c r="WWP55" s="66"/>
      <c r="WWQ55" s="66"/>
      <c r="WWR55" s="66"/>
      <c r="WWS55" s="66"/>
      <c r="WWT55" s="66"/>
      <c r="WWU55" s="66"/>
      <c r="WWV55" s="66"/>
      <c r="WWW55" s="66"/>
      <c r="WWX55" s="66"/>
      <c r="WWY55" s="66"/>
      <c r="WWZ55" s="66"/>
      <c r="WXA55" s="66"/>
      <c r="WXB55" s="66"/>
      <c r="WXC55" s="66"/>
      <c r="WXD55" s="66"/>
      <c r="WXE55" s="66"/>
      <c r="WXF55" s="66"/>
      <c r="WXG55" s="66"/>
      <c r="WXH55" s="66"/>
      <c r="WXI55" s="66"/>
      <c r="WXJ55" s="66"/>
      <c r="WXK55" s="66"/>
      <c r="WXL55" s="66"/>
      <c r="WXM55" s="66"/>
      <c r="WXN55" s="66"/>
      <c r="WXO55" s="66"/>
      <c r="WXP55" s="66"/>
      <c r="WXQ55" s="66"/>
      <c r="WXR55" s="66"/>
      <c r="WXS55" s="66"/>
      <c r="WXT55" s="66"/>
      <c r="WXU55" s="66"/>
      <c r="WXV55" s="66"/>
      <c r="WXW55" s="66"/>
      <c r="WXX55" s="66"/>
      <c r="WXY55" s="66"/>
      <c r="WXZ55" s="66"/>
      <c r="WYA55" s="66"/>
      <c r="WYB55" s="66"/>
      <c r="WYC55" s="66"/>
      <c r="WYD55" s="66"/>
      <c r="WYE55" s="66"/>
      <c r="WYF55" s="66"/>
      <c r="WYG55" s="66"/>
      <c r="WYH55" s="66"/>
      <c r="WYI55" s="66"/>
      <c r="WYJ55" s="66"/>
      <c r="WYK55" s="66"/>
      <c r="WYL55" s="66"/>
      <c r="WYM55" s="66"/>
      <c r="WYN55" s="66"/>
      <c r="WYO55" s="66"/>
      <c r="WYP55" s="66"/>
      <c r="WYQ55" s="66"/>
      <c r="WYR55" s="66"/>
      <c r="WYS55" s="66"/>
      <c r="WYT55" s="66"/>
      <c r="WYU55" s="66"/>
      <c r="WYV55" s="66"/>
      <c r="WYW55" s="66"/>
      <c r="WYX55" s="66"/>
      <c r="WYY55" s="66"/>
      <c r="WYZ55" s="66"/>
      <c r="WZA55" s="66"/>
      <c r="WZB55" s="66"/>
      <c r="WZC55" s="66"/>
      <c r="WZD55" s="66"/>
      <c r="WZE55" s="66"/>
      <c r="WZF55" s="66"/>
      <c r="WZG55" s="66"/>
      <c r="WZH55" s="66"/>
      <c r="WZI55" s="66"/>
      <c r="WZJ55" s="66"/>
      <c r="WZK55" s="66"/>
      <c r="WZL55" s="66"/>
      <c r="WZM55" s="66"/>
      <c r="WZN55" s="66"/>
      <c r="WZO55" s="66"/>
      <c r="WZP55" s="66"/>
      <c r="WZQ55" s="66"/>
      <c r="WZR55" s="66"/>
      <c r="WZS55" s="66"/>
      <c r="WZT55" s="66"/>
      <c r="WZU55" s="66"/>
      <c r="WZV55" s="66"/>
      <c r="WZW55" s="66"/>
      <c r="WZX55" s="66"/>
      <c r="WZY55" s="66"/>
      <c r="WZZ55" s="66"/>
      <c r="XAA55" s="66"/>
      <c r="XAB55" s="66"/>
      <c r="XAC55" s="66"/>
      <c r="XAD55" s="66"/>
      <c r="XAE55" s="66"/>
      <c r="XAF55" s="66"/>
      <c r="XAG55" s="66"/>
      <c r="XAH55" s="66"/>
      <c r="XAI55" s="66"/>
      <c r="XAJ55" s="66"/>
      <c r="XAK55" s="66"/>
      <c r="XAL55" s="66"/>
      <c r="XAM55" s="66"/>
      <c r="XAN55" s="66"/>
      <c r="XAO55" s="66"/>
      <c r="XAP55" s="66"/>
      <c r="XAQ55" s="66"/>
      <c r="XAR55" s="66"/>
      <c r="XAS55" s="66"/>
      <c r="XAT55" s="66"/>
      <c r="XAU55" s="66"/>
      <c r="XAV55" s="66"/>
      <c r="XAW55" s="66"/>
      <c r="XAX55" s="66"/>
      <c r="XAY55" s="66"/>
      <c r="XAZ55" s="66"/>
      <c r="XBA55" s="66"/>
      <c r="XBB55" s="66"/>
      <c r="XBC55" s="66"/>
      <c r="XBD55" s="66"/>
      <c r="XBE55" s="66"/>
      <c r="XBF55" s="66"/>
      <c r="XBG55" s="66"/>
      <c r="XBH55" s="66"/>
      <c r="XBI55" s="66"/>
      <c r="XBJ55" s="66"/>
      <c r="XBK55" s="66"/>
      <c r="XBL55" s="66"/>
      <c r="XBM55" s="66"/>
      <c r="XBN55" s="66"/>
      <c r="XBO55" s="66"/>
      <c r="XBP55" s="66"/>
      <c r="XBQ55" s="66"/>
      <c r="XBR55" s="66"/>
      <c r="XBS55" s="66"/>
      <c r="XBT55" s="66"/>
      <c r="XBU55" s="66"/>
      <c r="XBV55" s="66"/>
      <c r="XBW55" s="66"/>
      <c r="XBX55" s="66"/>
      <c r="XBY55" s="66"/>
      <c r="XBZ55" s="66"/>
      <c r="XCA55" s="66"/>
      <c r="XCB55" s="66"/>
      <c r="XCC55" s="66"/>
      <c r="XCD55" s="66"/>
      <c r="XCE55" s="66"/>
      <c r="XCF55" s="66"/>
      <c r="XCG55" s="66"/>
      <c r="XCH55" s="66"/>
      <c r="XCI55" s="66"/>
      <c r="XCJ55" s="66"/>
      <c r="XCK55" s="66"/>
      <c r="XCL55" s="66"/>
      <c r="XCM55" s="66"/>
      <c r="XCN55" s="66"/>
      <c r="XCO55" s="66"/>
      <c r="XCP55" s="66"/>
      <c r="XCQ55" s="66"/>
      <c r="XCR55" s="66"/>
      <c r="XCS55" s="66"/>
      <c r="XCT55" s="66"/>
      <c r="XCU55" s="66"/>
      <c r="XCV55" s="66"/>
      <c r="XCW55" s="66"/>
      <c r="XCX55" s="66"/>
      <c r="XCY55" s="66"/>
      <c r="XCZ55" s="66"/>
    </row>
    <row r="56" spans="2:16328" x14ac:dyDescent="0.35">
      <c r="B56" s="10" t="s">
        <v>124</v>
      </c>
      <c r="C56" s="37">
        <f t="shared" ref="C56:L56" ca="1" si="11">+(1+C$29)^(C$33-$C$30-$C$31)</f>
        <v>0.99399745412330309</v>
      </c>
      <c r="D56" s="37">
        <f t="shared" ca="1" si="11"/>
        <v>1.0834572249944003</v>
      </c>
      <c r="E56" s="37">
        <f t="shared" ca="1" si="11"/>
        <v>1.1809683752438964</v>
      </c>
      <c r="F56" s="37">
        <f t="shared" ca="1" si="11"/>
        <v>1.2872555290158472</v>
      </c>
      <c r="G56" s="37">
        <f t="shared" ca="1" si="11"/>
        <v>1.4031085266272736</v>
      </c>
      <c r="H56" s="37">
        <f t="shared" ca="1" si="11"/>
        <v>1.5293882940237282</v>
      </c>
      <c r="I56" s="37">
        <f t="shared" ca="1" si="11"/>
        <v>1.6670332404858639</v>
      </c>
      <c r="J56" s="37">
        <f t="shared" ca="1" si="11"/>
        <v>1.8170662321295918</v>
      </c>
      <c r="K56" s="37">
        <f t="shared" ca="1" si="11"/>
        <v>1.9806021930212554</v>
      </c>
      <c r="L56" s="37">
        <f t="shared" ca="1" si="11"/>
        <v>2.1588563903931686</v>
      </c>
      <c r="M56" s="37"/>
    </row>
    <row r="57" spans="2:16328" x14ac:dyDescent="0.35">
      <c r="B57" s="23" t="s">
        <v>125</v>
      </c>
      <c r="C57" s="3">
        <f ca="1">+C55/C56</f>
        <v>922.48555519900606</v>
      </c>
      <c r="D57" s="3">
        <f t="shared" ref="D57:L57" ca="1" si="12">+D55/D56</f>
        <v>481.90665976932621</v>
      </c>
      <c r="E57" s="3">
        <f t="shared" ca="1" si="12"/>
        <v>629.57364033116323</v>
      </c>
      <c r="F57" s="3">
        <f t="shared" ca="1" si="12"/>
        <v>489.868428795623</v>
      </c>
      <c r="G57" s="3">
        <f t="shared" ca="1" si="12"/>
        <v>397.91142365556237</v>
      </c>
      <c r="H57" s="3">
        <f t="shared" ca="1" si="12"/>
        <v>58.13438524354148</v>
      </c>
      <c r="I57" s="3">
        <f t="shared" ca="1" si="12"/>
        <v>328.84119664202655</v>
      </c>
      <c r="J57" s="3">
        <f t="shared" ca="1" si="12"/>
        <v>305.86024598019344</v>
      </c>
      <c r="K57" s="3">
        <f t="shared" ca="1" si="12"/>
        <v>524.11021107529768</v>
      </c>
      <c r="L57" s="3">
        <f t="shared" ca="1" si="12"/>
        <v>7271.5974084808604</v>
      </c>
      <c r="M57" s="3"/>
    </row>
    <row r="58" spans="2:16328" ht="5.15" customHeight="1" x14ac:dyDescent="0.35"/>
    <row r="59" spans="2:16328" x14ac:dyDescent="0.35">
      <c r="B59" s="21" t="s">
        <v>126</v>
      </c>
      <c r="C59" s="72">
        <f ca="1">+SUM(C57:M57)</f>
        <v>11410.289155172601</v>
      </c>
    </row>
    <row r="60" spans="2:16328" x14ac:dyDescent="0.35">
      <c r="B60" s="73" t="s">
        <v>127</v>
      </c>
      <c r="C60" s="74">
        <f>+Model!R143</f>
        <v>1410</v>
      </c>
    </row>
    <row r="61" spans="2:16328" x14ac:dyDescent="0.35">
      <c r="B61" s="25" t="s">
        <v>98</v>
      </c>
      <c r="C61" s="75">
        <f ca="1">+C59+C60</f>
        <v>12820.289155172601</v>
      </c>
      <c r="D61" s="76"/>
      <c r="E61" s="69"/>
      <c r="F61" s="69"/>
      <c r="G61" s="69"/>
      <c r="H61" s="69"/>
      <c r="I61" s="69"/>
      <c r="J61" s="69"/>
      <c r="K61" s="77" t="s">
        <v>128</v>
      </c>
      <c r="L61" s="75">
        <f ca="1">(M52)/(L29-L66)</f>
        <v>14635.763683314228</v>
      </c>
      <c r="O61" s="19"/>
    </row>
    <row r="62" spans="2:16328" ht="15" thickBot="1" x14ac:dyDescent="0.4">
      <c r="B62" s="78" t="s">
        <v>129</v>
      </c>
      <c r="C62" s="79">
        <f>+Model!R220+SUM(Model!R227,Model!R229)/1000</f>
        <v>136.10999999999999</v>
      </c>
      <c r="K62" s="80" t="s">
        <v>96</v>
      </c>
      <c r="L62" s="79">
        <f ca="1">+Model!AB109</f>
        <v>80.457490245617365</v>
      </c>
      <c r="N62" s="7"/>
    </row>
    <row r="63" spans="2:16328" ht="15" thickBot="1" x14ac:dyDescent="0.4">
      <c r="B63" s="81" t="s">
        <v>130</v>
      </c>
      <c r="C63" s="90">
        <f ca="1">+C61/C62</f>
        <v>94.190648410642879</v>
      </c>
      <c r="D63" s="69"/>
      <c r="E63" s="69"/>
      <c r="F63" s="69"/>
      <c r="G63" s="69"/>
      <c r="H63" s="69"/>
      <c r="I63" s="69"/>
      <c r="J63" s="69"/>
      <c r="K63" s="77" t="s">
        <v>131</v>
      </c>
      <c r="L63" s="82">
        <f ca="1">+L61/L62</f>
        <v>181.9067887729876</v>
      </c>
      <c r="N63" s="7"/>
    </row>
    <row r="64" spans="2:16328" x14ac:dyDescent="0.35">
      <c r="K64" s="41" t="s">
        <v>132</v>
      </c>
      <c r="L64" s="83">
        <f ca="1">IFERROR(L63/L65,"na")</f>
        <v>13.910579797035268</v>
      </c>
      <c r="N64" s="7"/>
    </row>
    <row r="65" spans="2:16328" x14ac:dyDescent="0.35">
      <c r="K65" s="41" t="str">
        <f>$L$75+1&amp;" EPS (1Y Forward)"</f>
        <v>2033 EPS (1Y Forward)</v>
      </c>
      <c r="L65" s="29">
        <f ca="1">+M36</f>
        <v>13.076866061640368</v>
      </c>
    </row>
    <row r="66" spans="2:16328" x14ac:dyDescent="0.35">
      <c r="K66" s="41" t="s">
        <v>133</v>
      </c>
      <c r="L66" s="84">
        <f ca="1">+$K$20</f>
        <v>2.6840061467249765E-2</v>
      </c>
    </row>
    <row r="67" spans="2:16328" ht="5.15" customHeight="1" x14ac:dyDescent="0.35"/>
    <row r="68" spans="2:16328" x14ac:dyDescent="0.35">
      <c r="B68" s="43" t="s">
        <v>134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2:16328" ht="5.15" customHeight="1" x14ac:dyDescent="0.35"/>
    <row r="70" spans="2:16328" x14ac:dyDescent="0.35">
      <c r="B70" t="s">
        <v>77</v>
      </c>
      <c r="C70" s="28">
        <f t="shared" ref="C70:K70" ca="1" si="13">IFERROR(C120,$C$24)</f>
        <v>6.1607765548963203E-2</v>
      </c>
      <c r="D70" s="28">
        <f t="shared" ca="1" si="13"/>
        <v>6.228143135086283E-2</v>
      </c>
      <c r="E70" s="28">
        <f t="shared" ca="1" si="13"/>
        <v>6.3252622544662712E-2</v>
      </c>
      <c r="F70" s="28">
        <f t="shared" ca="1" si="13"/>
        <v>6.507465694011777E-2</v>
      </c>
      <c r="G70" s="28">
        <f t="shared" ca="1" si="13"/>
        <v>7.1105585380782543E-2</v>
      </c>
      <c r="H70" s="28">
        <f t="shared" ca="1" si="13"/>
        <v>7.2861646056157636E-2</v>
      </c>
      <c r="I70" s="28">
        <f t="shared" ca="1" si="13"/>
        <v>7.4412373469735157E-2</v>
      </c>
      <c r="J70" s="28">
        <f t="shared" ca="1" si="13"/>
        <v>7.5194987701451027E-2</v>
      </c>
      <c r="K70" s="28">
        <f t="shared" ca="1" si="13"/>
        <v>7.5833215771682852E-2</v>
      </c>
      <c r="L70" s="28">
        <f ca="1">IFERROR(L120,C70)</f>
        <v>7.5514560895254546E-2</v>
      </c>
      <c r="M70" s="28">
        <f ca="1">+L70</f>
        <v>7.5514560895254546E-2</v>
      </c>
    </row>
    <row r="71" spans="2:16328" x14ac:dyDescent="0.35">
      <c r="B71" t="s">
        <v>110</v>
      </c>
      <c r="C71" s="121">
        <f ca="1">IF($C$5&lt;YEAR(TODAY()),1+(DAY(TODAY())+MONTH(TODAY())*30-30+92)/365,(DAY(TODAY())+MONTH(TODAY())*30-30+92)/365)</f>
        <v>0.56986301369863013</v>
      </c>
    </row>
    <row r="72" spans="2:16328" x14ac:dyDescent="0.35">
      <c r="B72" t="s">
        <v>111</v>
      </c>
      <c r="C72" s="38">
        <v>0.5</v>
      </c>
    </row>
    <row r="73" spans="2:16328" ht="5.15" customHeight="1" x14ac:dyDescent="0.35"/>
    <row r="74" spans="2:16328" x14ac:dyDescent="0.35">
      <c r="B74" s="64" t="s">
        <v>112</v>
      </c>
      <c r="C74" s="64">
        <v>1</v>
      </c>
      <c r="D74" s="64">
        <f>+C74+1</f>
        <v>2</v>
      </c>
      <c r="E74" s="64">
        <f>+D74+1</f>
        <v>3</v>
      </c>
      <c r="F74" s="64">
        <f>+E74+1</f>
        <v>4</v>
      </c>
      <c r="G74" s="64">
        <f>+F74+1</f>
        <v>5</v>
      </c>
      <c r="H74" s="64">
        <f>+G74+1</f>
        <v>6</v>
      </c>
      <c r="I74" s="64">
        <f t="shared" ref="I74:M74" si="14">+H74+1</f>
        <v>7</v>
      </c>
      <c r="J74" s="64">
        <f t="shared" si="14"/>
        <v>8</v>
      </c>
      <c r="K74" s="64">
        <f t="shared" si="14"/>
        <v>9</v>
      </c>
      <c r="L74" s="64">
        <f t="shared" si="14"/>
        <v>10</v>
      </c>
      <c r="M74" s="64">
        <f t="shared" si="14"/>
        <v>11</v>
      </c>
    </row>
    <row r="75" spans="2:16328" x14ac:dyDescent="0.35">
      <c r="B75" s="64" t="s">
        <v>14</v>
      </c>
      <c r="C75" s="64">
        <f>+C5</f>
        <v>2023</v>
      </c>
      <c r="D75" s="64">
        <f>+C75+1</f>
        <v>2024</v>
      </c>
      <c r="E75" s="64">
        <f t="shared" ref="E75:L75" si="15">+D75+1</f>
        <v>2025</v>
      </c>
      <c r="F75" s="64">
        <f t="shared" si="15"/>
        <v>2026</v>
      </c>
      <c r="G75" s="64">
        <f>+F75+1</f>
        <v>2027</v>
      </c>
      <c r="H75" s="64">
        <f t="shared" si="15"/>
        <v>2028</v>
      </c>
      <c r="I75" s="64">
        <f t="shared" si="15"/>
        <v>2029</v>
      </c>
      <c r="J75" s="64">
        <f t="shared" si="15"/>
        <v>2030</v>
      </c>
      <c r="K75" s="64">
        <f t="shared" si="15"/>
        <v>2031</v>
      </c>
      <c r="L75" s="64">
        <f t="shared" si="15"/>
        <v>2032</v>
      </c>
      <c r="M75" s="64">
        <f>+L75+1</f>
        <v>2033</v>
      </c>
    </row>
    <row r="76" spans="2:16328" ht="5.15" customHeight="1" x14ac:dyDescent="0.35"/>
    <row r="77" spans="2:16328" x14ac:dyDescent="0.35">
      <c r="B77" t="s">
        <v>135</v>
      </c>
      <c r="C77" s="29">
        <f t="shared" ref="C77:L77" si="16">+C36</f>
        <v>5.0595158542676799</v>
      </c>
      <c r="D77" s="29">
        <f t="shared" ca="1" si="16"/>
        <v>5.6086029285278309</v>
      </c>
      <c r="E77" s="29">
        <f t="shared" ca="1" si="16"/>
        <v>6.3641832154967428</v>
      </c>
      <c r="F77" s="29">
        <f t="shared" ca="1" si="16"/>
        <v>6.8731435584923295</v>
      </c>
      <c r="G77" s="29">
        <f t="shared" ca="1" si="16"/>
        <v>6.4534244779797332</v>
      </c>
      <c r="H77" s="29">
        <f t="shared" ca="1" si="16"/>
        <v>7.1635326192268964</v>
      </c>
      <c r="I77" s="29">
        <f t="shared" ca="1" si="16"/>
        <v>8.0164390270260899</v>
      </c>
      <c r="J77" s="29">
        <f t="shared" ca="1" si="16"/>
        <v>10.037690526203253</v>
      </c>
      <c r="K77" s="29">
        <f t="shared" ca="1" si="16"/>
        <v>11.387364809566963</v>
      </c>
      <c r="L77" s="29">
        <f t="shared" ca="1" si="16"/>
        <v>12.735056365988351</v>
      </c>
      <c r="M77" s="85">
        <f ca="1">+L77*(1+$J$20)</f>
        <v>12.989757493308119</v>
      </c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  <c r="IW77" s="66"/>
      <c r="IX77" s="66"/>
      <c r="IY77" s="66"/>
      <c r="IZ77" s="66"/>
      <c r="JA77" s="66"/>
      <c r="JB77" s="66"/>
      <c r="JC77" s="66"/>
      <c r="JD77" s="66"/>
      <c r="JE77" s="66"/>
      <c r="JF77" s="66"/>
      <c r="JG77" s="66"/>
      <c r="JH77" s="66"/>
      <c r="JI77" s="66"/>
      <c r="JJ77" s="66"/>
      <c r="JK77" s="66"/>
      <c r="JL77" s="66"/>
      <c r="JM77" s="66"/>
      <c r="JN77" s="66"/>
      <c r="JO77" s="66"/>
      <c r="JP77" s="66"/>
      <c r="JQ77" s="66"/>
      <c r="JR77" s="66"/>
      <c r="JS77" s="66"/>
      <c r="JT77" s="66"/>
      <c r="JU77" s="66"/>
      <c r="JV77" s="66"/>
      <c r="JW77" s="66"/>
      <c r="JX77" s="66"/>
      <c r="JY77" s="66"/>
      <c r="JZ77" s="66"/>
      <c r="KA77" s="66"/>
      <c r="KB77" s="66"/>
      <c r="KC77" s="66"/>
      <c r="KD77" s="66"/>
      <c r="KE77" s="66"/>
      <c r="KF77" s="66"/>
      <c r="KG77" s="66"/>
      <c r="KH77" s="66"/>
      <c r="KI77" s="66"/>
      <c r="KJ77" s="66"/>
      <c r="KK77" s="66"/>
      <c r="KL77" s="66"/>
      <c r="KM77" s="66"/>
      <c r="KN77" s="66"/>
      <c r="KO77" s="66"/>
      <c r="KP77" s="66"/>
      <c r="KQ77" s="66"/>
      <c r="KR77" s="66"/>
      <c r="KS77" s="66"/>
      <c r="KT77" s="66"/>
      <c r="KU77" s="66"/>
      <c r="KV77" s="66"/>
      <c r="KW77" s="66"/>
      <c r="KX77" s="66"/>
      <c r="KY77" s="66"/>
      <c r="KZ77" s="66"/>
      <c r="LA77" s="66"/>
      <c r="LB77" s="66"/>
      <c r="LC77" s="66"/>
      <c r="LD77" s="66"/>
      <c r="LE77" s="66"/>
      <c r="LF77" s="66"/>
      <c r="LG77" s="66"/>
      <c r="LH77" s="66"/>
      <c r="LI77" s="66"/>
      <c r="LJ77" s="66"/>
      <c r="LK77" s="66"/>
      <c r="LL77" s="66"/>
      <c r="LM77" s="66"/>
      <c r="LN77" s="66"/>
      <c r="LO77" s="66"/>
      <c r="LP77" s="66"/>
      <c r="LQ77" s="66"/>
      <c r="LR77" s="66"/>
      <c r="LS77" s="66"/>
      <c r="LT77" s="66"/>
      <c r="LU77" s="66"/>
      <c r="LV77" s="66"/>
      <c r="LW77" s="66"/>
      <c r="LX77" s="66"/>
      <c r="LY77" s="66"/>
      <c r="LZ77" s="66"/>
      <c r="MA77" s="66"/>
      <c r="MB77" s="66"/>
      <c r="MC77" s="66"/>
      <c r="MD77" s="66"/>
      <c r="ME77" s="66"/>
      <c r="MF77" s="66"/>
      <c r="MG77" s="66"/>
      <c r="MH77" s="66"/>
      <c r="MI77" s="66"/>
      <c r="MJ77" s="66"/>
      <c r="MK77" s="66"/>
      <c r="ML77" s="66"/>
      <c r="MM77" s="66"/>
      <c r="MN77" s="66"/>
      <c r="MO77" s="66"/>
      <c r="MP77" s="66"/>
      <c r="MQ77" s="66"/>
      <c r="MR77" s="66"/>
      <c r="MS77" s="66"/>
      <c r="MT77" s="66"/>
      <c r="MU77" s="66"/>
      <c r="MV77" s="66"/>
      <c r="MW77" s="66"/>
      <c r="MX77" s="66"/>
      <c r="MY77" s="66"/>
      <c r="MZ77" s="66"/>
      <c r="NA77" s="66"/>
      <c r="NB77" s="66"/>
      <c r="NC77" s="66"/>
      <c r="ND77" s="66"/>
      <c r="NE77" s="66"/>
      <c r="NF77" s="66"/>
      <c r="NG77" s="66"/>
      <c r="NH77" s="66"/>
      <c r="NI77" s="66"/>
      <c r="NJ77" s="66"/>
      <c r="NK77" s="66"/>
      <c r="NL77" s="66"/>
      <c r="NM77" s="66"/>
      <c r="NN77" s="66"/>
      <c r="NO77" s="66"/>
      <c r="NP77" s="66"/>
      <c r="NQ77" s="66"/>
      <c r="NR77" s="66"/>
      <c r="NS77" s="66"/>
      <c r="NT77" s="66"/>
      <c r="NU77" s="66"/>
      <c r="NV77" s="66"/>
      <c r="NW77" s="66"/>
      <c r="NX77" s="66"/>
      <c r="NY77" s="66"/>
      <c r="NZ77" s="66"/>
      <c r="OA77" s="66"/>
      <c r="OB77" s="66"/>
      <c r="OC77" s="66"/>
      <c r="OD77" s="66"/>
      <c r="OE77" s="66"/>
      <c r="OF77" s="66"/>
      <c r="OG77" s="66"/>
      <c r="OH77" s="66"/>
      <c r="OI77" s="66"/>
      <c r="OJ77" s="66"/>
      <c r="OK77" s="66"/>
      <c r="OL77" s="66"/>
      <c r="OM77" s="66"/>
      <c r="ON77" s="66"/>
      <c r="OO77" s="66"/>
      <c r="OP77" s="66"/>
      <c r="OQ77" s="66"/>
      <c r="OR77" s="66"/>
      <c r="OS77" s="66"/>
      <c r="OT77" s="66"/>
      <c r="OU77" s="66"/>
      <c r="OV77" s="66"/>
      <c r="OW77" s="66"/>
      <c r="OX77" s="66"/>
      <c r="OY77" s="66"/>
      <c r="OZ77" s="66"/>
      <c r="PA77" s="66"/>
      <c r="PB77" s="66"/>
      <c r="PC77" s="66"/>
      <c r="PD77" s="66"/>
      <c r="PE77" s="66"/>
      <c r="PF77" s="66"/>
      <c r="PG77" s="66"/>
      <c r="PH77" s="66"/>
      <c r="PI77" s="66"/>
      <c r="PJ77" s="66"/>
      <c r="PK77" s="66"/>
      <c r="PL77" s="66"/>
      <c r="PM77" s="66"/>
      <c r="PN77" s="66"/>
      <c r="PO77" s="66"/>
      <c r="PP77" s="66"/>
      <c r="PQ77" s="66"/>
      <c r="PR77" s="66"/>
      <c r="PS77" s="66"/>
      <c r="PT77" s="66"/>
      <c r="PU77" s="66"/>
      <c r="PV77" s="66"/>
      <c r="PW77" s="66"/>
      <c r="PX77" s="66"/>
      <c r="PY77" s="66"/>
      <c r="PZ77" s="66"/>
      <c r="QA77" s="66"/>
      <c r="QB77" s="66"/>
      <c r="QC77" s="66"/>
      <c r="QD77" s="66"/>
      <c r="QE77" s="66"/>
      <c r="QF77" s="66"/>
      <c r="QG77" s="66"/>
      <c r="QH77" s="66"/>
      <c r="QI77" s="66"/>
      <c r="QJ77" s="66"/>
      <c r="QK77" s="66"/>
      <c r="QL77" s="66"/>
      <c r="QM77" s="66"/>
      <c r="QN77" s="66"/>
      <c r="QO77" s="66"/>
      <c r="QP77" s="66"/>
      <c r="QQ77" s="66"/>
      <c r="QR77" s="66"/>
      <c r="QS77" s="66"/>
      <c r="QT77" s="66"/>
      <c r="QU77" s="66"/>
      <c r="QV77" s="66"/>
      <c r="QW77" s="66"/>
      <c r="QX77" s="66"/>
      <c r="QY77" s="66"/>
      <c r="QZ77" s="66"/>
      <c r="RA77" s="66"/>
      <c r="RB77" s="66"/>
      <c r="RC77" s="66"/>
      <c r="RD77" s="66"/>
      <c r="RE77" s="66"/>
      <c r="RF77" s="66"/>
      <c r="RG77" s="66"/>
      <c r="RH77" s="66"/>
      <c r="RI77" s="66"/>
      <c r="RJ77" s="66"/>
      <c r="RK77" s="66"/>
      <c r="RL77" s="66"/>
      <c r="RM77" s="66"/>
      <c r="RN77" s="66"/>
      <c r="RO77" s="66"/>
      <c r="RP77" s="66"/>
      <c r="RQ77" s="66"/>
      <c r="RR77" s="66"/>
      <c r="RS77" s="66"/>
      <c r="RT77" s="66"/>
      <c r="RU77" s="66"/>
      <c r="RV77" s="66"/>
      <c r="RW77" s="66"/>
      <c r="RX77" s="66"/>
      <c r="RY77" s="66"/>
      <c r="RZ77" s="66"/>
      <c r="SA77" s="66"/>
      <c r="SB77" s="66"/>
      <c r="SC77" s="66"/>
      <c r="SD77" s="66"/>
      <c r="SE77" s="66"/>
      <c r="SF77" s="66"/>
      <c r="SG77" s="66"/>
      <c r="SH77" s="66"/>
      <c r="SI77" s="66"/>
      <c r="SJ77" s="66"/>
      <c r="SK77" s="66"/>
      <c r="SL77" s="66"/>
      <c r="SM77" s="66"/>
      <c r="SN77" s="66"/>
      <c r="SO77" s="66"/>
      <c r="SP77" s="66"/>
      <c r="SQ77" s="66"/>
      <c r="SR77" s="66"/>
      <c r="SS77" s="66"/>
      <c r="ST77" s="66"/>
      <c r="SU77" s="66"/>
      <c r="SV77" s="66"/>
      <c r="SW77" s="66"/>
      <c r="SX77" s="66"/>
      <c r="SY77" s="66"/>
      <c r="SZ77" s="66"/>
      <c r="TA77" s="66"/>
      <c r="TB77" s="66"/>
      <c r="TC77" s="66"/>
      <c r="TD77" s="66"/>
      <c r="TE77" s="66"/>
      <c r="TF77" s="66"/>
      <c r="TG77" s="66"/>
      <c r="TH77" s="66"/>
      <c r="TI77" s="66"/>
      <c r="TJ77" s="66"/>
      <c r="TK77" s="66"/>
      <c r="TL77" s="66"/>
      <c r="TM77" s="66"/>
      <c r="TN77" s="66"/>
      <c r="TO77" s="66"/>
      <c r="TP77" s="66"/>
      <c r="TQ77" s="66"/>
      <c r="TR77" s="66"/>
      <c r="TS77" s="66"/>
      <c r="TT77" s="66"/>
      <c r="TU77" s="66"/>
      <c r="TV77" s="66"/>
      <c r="TW77" s="66"/>
      <c r="TX77" s="66"/>
      <c r="TY77" s="66"/>
      <c r="TZ77" s="66"/>
      <c r="UA77" s="66"/>
      <c r="UB77" s="66"/>
      <c r="UC77" s="66"/>
      <c r="UD77" s="66"/>
      <c r="UE77" s="66"/>
      <c r="UF77" s="66"/>
      <c r="UG77" s="66"/>
      <c r="UH77" s="66"/>
      <c r="UI77" s="66"/>
      <c r="UJ77" s="66"/>
      <c r="UK77" s="66"/>
      <c r="UL77" s="66"/>
      <c r="UM77" s="66"/>
      <c r="UN77" s="66"/>
      <c r="UO77" s="66"/>
      <c r="UP77" s="66"/>
      <c r="UQ77" s="66"/>
      <c r="UR77" s="66"/>
      <c r="US77" s="66"/>
      <c r="UT77" s="66"/>
      <c r="UU77" s="66"/>
      <c r="UV77" s="66"/>
      <c r="UW77" s="66"/>
      <c r="UX77" s="66"/>
      <c r="UY77" s="66"/>
      <c r="UZ77" s="66"/>
      <c r="VA77" s="66"/>
      <c r="VB77" s="66"/>
      <c r="VC77" s="66"/>
      <c r="VD77" s="66"/>
      <c r="VE77" s="66"/>
      <c r="VF77" s="66"/>
      <c r="VG77" s="66"/>
      <c r="VH77" s="66"/>
      <c r="VI77" s="66"/>
      <c r="VJ77" s="66"/>
      <c r="VK77" s="66"/>
      <c r="VL77" s="66"/>
      <c r="VM77" s="66"/>
      <c r="VN77" s="66"/>
      <c r="VO77" s="66"/>
      <c r="VP77" s="66"/>
      <c r="VQ77" s="66"/>
      <c r="VR77" s="66"/>
      <c r="VS77" s="66"/>
      <c r="VT77" s="66"/>
      <c r="VU77" s="66"/>
      <c r="VV77" s="66"/>
      <c r="VW77" s="66"/>
      <c r="VX77" s="66"/>
      <c r="VY77" s="66"/>
      <c r="VZ77" s="66"/>
      <c r="WA77" s="66"/>
      <c r="WB77" s="66"/>
      <c r="WC77" s="66"/>
      <c r="WD77" s="66"/>
      <c r="WE77" s="66"/>
      <c r="WF77" s="66"/>
      <c r="WG77" s="66"/>
      <c r="WH77" s="66"/>
      <c r="WI77" s="66"/>
      <c r="WJ77" s="66"/>
      <c r="WK77" s="66"/>
      <c r="WL77" s="66"/>
      <c r="WM77" s="66"/>
      <c r="WN77" s="66"/>
      <c r="WO77" s="66"/>
      <c r="WP77" s="66"/>
      <c r="WQ77" s="66"/>
      <c r="WR77" s="66"/>
      <c r="WS77" s="66"/>
      <c r="WT77" s="66"/>
      <c r="WU77" s="66"/>
      <c r="WV77" s="66"/>
      <c r="WW77" s="66"/>
      <c r="WX77" s="66"/>
      <c r="WY77" s="66"/>
      <c r="WZ77" s="66"/>
      <c r="XA77" s="66"/>
      <c r="XB77" s="66"/>
      <c r="XC77" s="66"/>
      <c r="XD77" s="66"/>
      <c r="XE77" s="66"/>
      <c r="XF77" s="66"/>
      <c r="XG77" s="66"/>
      <c r="XH77" s="66"/>
      <c r="XI77" s="66"/>
      <c r="XJ77" s="66"/>
      <c r="XK77" s="66"/>
      <c r="XL77" s="66"/>
      <c r="XM77" s="66"/>
      <c r="XN77" s="66"/>
      <c r="XO77" s="66"/>
      <c r="XP77" s="66"/>
      <c r="XQ77" s="66"/>
      <c r="XR77" s="66"/>
      <c r="XS77" s="66"/>
      <c r="XT77" s="66"/>
      <c r="XU77" s="66"/>
      <c r="XV77" s="66"/>
      <c r="XW77" s="66"/>
      <c r="XX77" s="66"/>
      <c r="XY77" s="66"/>
      <c r="XZ77" s="66"/>
      <c r="YA77" s="66"/>
      <c r="YB77" s="66"/>
      <c r="YC77" s="66"/>
      <c r="YD77" s="66"/>
      <c r="YE77" s="66"/>
      <c r="YF77" s="66"/>
      <c r="YG77" s="66"/>
      <c r="YH77" s="66"/>
      <c r="YI77" s="66"/>
      <c r="YJ77" s="66"/>
      <c r="YK77" s="66"/>
      <c r="YL77" s="66"/>
      <c r="YM77" s="66"/>
      <c r="YN77" s="66"/>
      <c r="YO77" s="66"/>
      <c r="YP77" s="66"/>
      <c r="YQ77" s="66"/>
      <c r="YR77" s="66"/>
      <c r="YS77" s="66"/>
      <c r="YT77" s="66"/>
      <c r="YU77" s="66"/>
      <c r="YV77" s="66"/>
      <c r="YW77" s="66"/>
      <c r="YX77" s="66"/>
      <c r="YY77" s="66"/>
      <c r="YZ77" s="66"/>
      <c r="ZA77" s="66"/>
      <c r="ZB77" s="66"/>
      <c r="ZC77" s="66"/>
      <c r="ZD77" s="66"/>
      <c r="ZE77" s="66"/>
      <c r="ZF77" s="66"/>
      <c r="ZG77" s="66"/>
      <c r="ZH77" s="66"/>
      <c r="ZI77" s="66"/>
      <c r="ZJ77" s="66"/>
      <c r="ZK77" s="66"/>
      <c r="ZL77" s="66"/>
      <c r="ZM77" s="66"/>
      <c r="ZN77" s="66"/>
      <c r="ZO77" s="66"/>
      <c r="ZP77" s="66"/>
      <c r="ZQ77" s="66"/>
      <c r="ZR77" s="66"/>
      <c r="ZS77" s="66"/>
      <c r="ZT77" s="66"/>
      <c r="ZU77" s="66"/>
      <c r="ZV77" s="66"/>
      <c r="ZW77" s="66"/>
      <c r="ZX77" s="66"/>
      <c r="ZY77" s="66"/>
      <c r="ZZ77" s="66"/>
      <c r="AAA77" s="66"/>
      <c r="AAB77" s="66"/>
      <c r="AAC77" s="66"/>
      <c r="AAD77" s="66"/>
      <c r="AAE77" s="66"/>
      <c r="AAF77" s="66"/>
      <c r="AAG77" s="66"/>
      <c r="AAH77" s="66"/>
      <c r="AAI77" s="66"/>
      <c r="AAJ77" s="66"/>
      <c r="AAK77" s="66"/>
      <c r="AAL77" s="66"/>
      <c r="AAM77" s="66"/>
      <c r="AAN77" s="66"/>
      <c r="AAO77" s="66"/>
      <c r="AAP77" s="66"/>
      <c r="AAQ77" s="66"/>
      <c r="AAR77" s="66"/>
      <c r="AAS77" s="66"/>
      <c r="AAT77" s="66"/>
      <c r="AAU77" s="66"/>
      <c r="AAV77" s="66"/>
      <c r="AAW77" s="66"/>
      <c r="AAX77" s="66"/>
      <c r="AAY77" s="66"/>
      <c r="AAZ77" s="66"/>
      <c r="ABA77" s="66"/>
      <c r="ABB77" s="66"/>
      <c r="ABC77" s="66"/>
      <c r="ABD77" s="66"/>
      <c r="ABE77" s="66"/>
      <c r="ABF77" s="66"/>
      <c r="ABG77" s="66"/>
      <c r="ABH77" s="66"/>
      <c r="ABI77" s="66"/>
      <c r="ABJ77" s="66"/>
      <c r="ABK77" s="66"/>
      <c r="ABL77" s="66"/>
      <c r="ABM77" s="66"/>
      <c r="ABN77" s="66"/>
      <c r="ABO77" s="66"/>
      <c r="ABP77" s="66"/>
      <c r="ABQ77" s="66"/>
      <c r="ABR77" s="66"/>
      <c r="ABS77" s="66"/>
      <c r="ABT77" s="66"/>
      <c r="ABU77" s="66"/>
      <c r="ABV77" s="66"/>
      <c r="ABW77" s="66"/>
      <c r="ABX77" s="66"/>
      <c r="ABY77" s="66"/>
      <c r="ABZ77" s="66"/>
      <c r="ACA77" s="66"/>
      <c r="ACB77" s="66"/>
      <c r="ACC77" s="66"/>
      <c r="ACD77" s="66"/>
      <c r="ACE77" s="66"/>
      <c r="ACF77" s="66"/>
      <c r="ACG77" s="66"/>
      <c r="ACH77" s="66"/>
      <c r="ACI77" s="66"/>
      <c r="ACJ77" s="66"/>
      <c r="ACK77" s="66"/>
      <c r="ACL77" s="66"/>
      <c r="ACM77" s="66"/>
      <c r="ACN77" s="66"/>
      <c r="ACO77" s="66"/>
      <c r="ACP77" s="66"/>
      <c r="ACQ77" s="66"/>
      <c r="ACR77" s="66"/>
      <c r="ACS77" s="66"/>
      <c r="ACT77" s="66"/>
      <c r="ACU77" s="66"/>
      <c r="ACV77" s="66"/>
      <c r="ACW77" s="66"/>
      <c r="ACX77" s="66"/>
      <c r="ACY77" s="66"/>
      <c r="ACZ77" s="66"/>
      <c r="ADA77" s="66"/>
      <c r="ADB77" s="66"/>
      <c r="ADC77" s="66"/>
      <c r="ADD77" s="66"/>
      <c r="ADE77" s="66"/>
      <c r="ADF77" s="66"/>
      <c r="ADG77" s="66"/>
      <c r="ADH77" s="66"/>
      <c r="ADI77" s="66"/>
      <c r="ADJ77" s="66"/>
      <c r="ADK77" s="66"/>
      <c r="ADL77" s="66"/>
      <c r="ADM77" s="66"/>
      <c r="ADN77" s="66"/>
      <c r="ADO77" s="66"/>
      <c r="ADP77" s="66"/>
      <c r="ADQ77" s="66"/>
      <c r="ADR77" s="66"/>
      <c r="ADS77" s="66"/>
      <c r="ADT77" s="66"/>
      <c r="ADU77" s="66"/>
      <c r="ADV77" s="66"/>
      <c r="ADW77" s="66"/>
      <c r="ADX77" s="66"/>
      <c r="ADY77" s="66"/>
      <c r="ADZ77" s="66"/>
      <c r="AEA77" s="66"/>
      <c r="AEB77" s="66"/>
      <c r="AEC77" s="66"/>
      <c r="AED77" s="66"/>
      <c r="AEE77" s="66"/>
      <c r="AEF77" s="66"/>
      <c r="AEG77" s="66"/>
      <c r="AEH77" s="66"/>
      <c r="AEI77" s="66"/>
      <c r="AEJ77" s="66"/>
      <c r="AEK77" s="66"/>
      <c r="AEL77" s="66"/>
      <c r="AEM77" s="66"/>
      <c r="AEN77" s="66"/>
      <c r="AEO77" s="66"/>
      <c r="AEP77" s="66"/>
      <c r="AEQ77" s="66"/>
      <c r="AER77" s="66"/>
      <c r="AES77" s="66"/>
      <c r="AET77" s="66"/>
      <c r="AEU77" s="66"/>
      <c r="AEV77" s="66"/>
      <c r="AEW77" s="66"/>
      <c r="AEX77" s="66"/>
      <c r="AEY77" s="66"/>
      <c r="AEZ77" s="66"/>
      <c r="AFA77" s="66"/>
      <c r="AFB77" s="66"/>
      <c r="AFC77" s="66"/>
      <c r="AFD77" s="66"/>
      <c r="AFE77" s="66"/>
      <c r="AFF77" s="66"/>
      <c r="AFG77" s="66"/>
      <c r="AFH77" s="66"/>
      <c r="AFI77" s="66"/>
      <c r="AFJ77" s="66"/>
      <c r="AFK77" s="66"/>
      <c r="AFL77" s="66"/>
      <c r="AFM77" s="66"/>
      <c r="AFN77" s="66"/>
      <c r="AFO77" s="66"/>
      <c r="AFP77" s="66"/>
      <c r="AFQ77" s="66"/>
      <c r="AFR77" s="66"/>
      <c r="AFS77" s="66"/>
      <c r="AFT77" s="66"/>
      <c r="AFU77" s="66"/>
      <c r="AFV77" s="66"/>
      <c r="AFW77" s="66"/>
      <c r="AFX77" s="66"/>
      <c r="AFY77" s="66"/>
      <c r="AFZ77" s="66"/>
      <c r="AGA77" s="66"/>
      <c r="AGB77" s="66"/>
      <c r="AGC77" s="66"/>
      <c r="AGD77" s="66"/>
      <c r="AGE77" s="66"/>
      <c r="AGF77" s="66"/>
      <c r="AGG77" s="66"/>
      <c r="AGH77" s="66"/>
      <c r="AGI77" s="66"/>
      <c r="AGJ77" s="66"/>
      <c r="AGK77" s="66"/>
      <c r="AGL77" s="66"/>
      <c r="AGM77" s="66"/>
      <c r="AGN77" s="66"/>
      <c r="AGO77" s="66"/>
      <c r="AGP77" s="66"/>
      <c r="AGQ77" s="66"/>
      <c r="AGR77" s="66"/>
      <c r="AGS77" s="66"/>
      <c r="AGT77" s="66"/>
      <c r="AGU77" s="66"/>
      <c r="AGV77" s="66"/>
      <c r="AGW77" s="66"/>
      <c r="AGX77" s="66"/>
      <c r="AGY77" s="66"/>
      <c r="AGZ77" s="66"/>
      <c r="AHA77" s="66"/>
      <c r="AHB77" s="66"/>
      <c r="AHC77" s="66"/>
      <c r="AHD77" s="66"/>
      <c r="AHE77" s="66"/>
      <c r="AHF77" s="66"/>
      <c r="AHG77" s="66"/>
      <c r="AHH77" s="66"/>
      <c r="AHI77" s="66"/>
      <c r="AHJ77" s="66"/>
      <c r="AHK77" s="66"/>
      <c r="AHL77" s="66"/>
      <c r="AHM77" s="66"/>
      <c r="AHN77" s="66"/>
      <c r="AHO77" s="66"/>
      <c r="AHP77" s="66"/>
      <c r="AHQ77" s="66"/>
      <c r="AHR77" s="66"/>
      <c r="AHS77" s="66"/>
      <c r="AHT77" s="66"/>
      <c r="AHU77" s="66"/>
      <c r="AHV77" s="66"/>
      <c r="AHW77" s="66"/>
      <c r="AHX77" s="66"/>
      <c r="AHY77" s="66"/>
      <c r="AHZ77" s="66"/>
      <c r="AIA77" s="66"/>
      <c r="AIB77" s="66"/>
      <c r="AIC77" s="66"/>
      <c r="AID77" s="66"/>
      <c r="AIE77" s="66"/>
      <c r="AIF77" s="66"/>
      <c r="AIG77" s="66"/>
      <c r="AIH77" s="66"/>
      <c r="AII77" s="66"/>
      <c r="AIJ77" s="66"/>
      <c r="AIK77" s="66"/>
      <c r="AIL77" s="66"/>
      <c r="AIM77" s="66"/>
      <c r="AIN77" s="66"/>
      <c r="AIO77" s="66"/>
      <c r="AIP77" s="66"/>
      <c r="AIQ77" s="66"/>
      <c r="AIR77" s="66"/>
      <c r="AIS77" s="66"/>
      <c r="AIT77" s="66"/>
      <c r="AIU77" s="66"/>
      <c r="AIV77" s="66"/>
      <c r="AIW77" s="66"/>
      <c r="AIX77" s="66"/>
      <c r="AIY77" s="66"/>
      <c r="AIZ77" s="66"/>
      <c r="AJA77" s="66"/>
      <c r="AJB77" s="66"/>
      <c r="AJC77" s="66"/>
      <c r="AJD77" s="66"/>
      <c r="AJE77" s="66"/>
      <c r="AJF77" s="66"/>
      <c r="AJG77" s="66"/>
      <c r="AJH77" s="66"/>
      <c r="AJI77" s="66"/>
      <c r="AJJ77" s="66"/>
      <c r="AJK77" s="66"/>
      <c r="AJL77" s="66"/>
      <c r="AJM77" s="66"/>
      <c r="AJN77" s="66"/>
      <c r="AJO77" s="66"/>
      <c r="AJP77" s="66"/>
      <c r="AJQ77" s="66"/>
      <c r="AJR77" s="66"/>
      <c r="AJS77" s="66"/>
      <c r="AJT77" s="66"/>
      <c r="AJU77" s="66"/>
      <c r="AJV77" s="66"/>
      <c r="AJW77" s="66"/>
      <c r="AJX77" s="66"/>
      <c r="AJY77" s="66"/>
      <c r="AJZ77" s="66"/>
      <c r="AKA77" s="66"/>
      <c r="AKB77" s="66"/>
      <c r="AKC77" s="66"/>
      <c r="AKD77" s="66"/>
      <c r="AKE77" s="66"/>
      <c r="AKF77" s="66"/>
      <c r="AKG77" s="66"/>
      <c r="AKH77" s="66"/>
      <c r="AKI77" s="66"/>
      <c r="AKJ77" s="66"/>
      <c r="AKK77" s="66"/>
      <c r="AKL77" s="66"/>
      <c r="AKM77" s="66"/>
      <c r="AKN77" s="66"/>
      <c r="AKO77" s="66"/>
      <c r="AKP77" s="66"/>
      <c r="AKQ77" s="66"/>
      <c r="AKR77" s="66"/>
      <c r="AKS77" s="66"/>
      <c r="AKT77" s="66"/>
      <c r="AKU77" s="66"/>
      <c r="AKV77" s="66"/>
      <c r="AKW77" s="66"/>
      <c r="AKX77" s="66"/>
      <c r="AKY77" s="66"/>
      <c r="AKZ77" s="66"/>
      <c r="ALA77" s="66"/>
      <c r="ALB77" s="66"/>
      <c r="ALC77" s="66"/>
      <c r="ALD77" s="66"/>
      <c r="ALE77" s="66"/>
      <c r="ALF77" s="66"/>
      <c r="ALG77" s="66"/>
      <c r="ALH77" s="66"/>
      <c r="ALI77" s="66"/>
      <c r="ALJ77" s="66"/>
      <c r="ALK77" s="66"/>
      <c r="ALL77" s="66"/>
      <c r="ALM77" s="66"/>
      <c r="ALN77" s="66"/>
      <c r="ALO77" s="66"/>
      <c r="ALP77" s="66"/>
      <c r="ALQ77" s="66"/>
      <c r="ALR77" s="66"/>
      <c r="ALS77" s="66"/>
      <c r="ALT77" s="66"/>
      <c r="ALU77" s="66"/>
      <c r="ALV77" s="66"/>
      <c r="ALW77" s="66"/>
      <c r="ALX77" s="66"/>
      <c r="ALY77" s="66"/>
      <c r="ALZ77" s="66"/>
      <c r="AMA77" s="66"/>
      <c r="AMB77" s="66"/>
      <c r="AMC77" s="66"/>
      <c r="AMD77" s="66"/>
      <c r="AME77" s="66"/>
      <c r="AMF77" s="66"/>
      <c r="AMG77" s="66"/>
      <c r="AMH77" s="66"/>
      <c r="AMI77" s="66"/>
      <c r="AMJ77" s="66"/>
      <c r="AMK77" s="66"/>
      <c r="AML77" s="66"/>
      <c r="AMM77" s="66"/>
      <c r="AMN77" s="66"/>
      <c r="AMO77" s="66"/>
      <c r="AMP77" s="66"/>
      <c r="AMQ77" s="66"/>
      <c r="AMR77" s="66"/>
      <c r="AMS77" s="66"/>
      <c r="AMT77" s="66"/>
      <c r="AMU77" s="66"/>
      <c r="AMV77" s="66"/>
      <c r="AMW77" s="66"/>
      <c r="AMX77" s="66"/>
      <c r="AMY77" s="66"/>
      <c r="AMZ77" s="66"/>
      <c r="ANA77" s="66"/>
      <c r="ANB77" s="66"/>
      <c r="ANC77" s="66"/>
      <c r="AND77" s="66"/>
      <c r="ANE77" s="66"/>
      <c r="ANF77" s="66"/>
      <c r="ANG77" s="66"/>
      <c r="ANH77" s="66"/>
      <c r="ANI77" s="66"/>
      <c r="ANJ77" s="66"/>
      <c r="ANK77" s="66"/>
      <c r="ANL77" s="66"/>
      <c r="ANM77" s="66"/>
      <c r="ANN77" s="66"/>
      <c r="ANO77" s="66"/>
      <c r="ANP77" s="66"/>
      <c r="ANQ77" s="66"/>
      <c r="ANR77" s="66"/>
      <c r="ANS77" s="66"/>
      <c r="ANT77" s="66"/>
      <c r="ANU77" s="66"/>
      <c r="ANV77" s="66"/>
      <c r="ANW77" s="66"/>
      <c r="ANX77" s="66"/>
      <c r="ANY77" s="66"/>
      <c r="ANZ77" s="66"/>
      <c r="AOA77" s="66"/>
      <c r="AOB77" s="66"/>
      <c r="AOC77" s="66"/>
      <c r="AOD77" s="66"/>
      <c r="AOE77" s="66"/>
      <c r="AOF77" s="66"/>
      <c r="AOG77" s="66"/>
      <c r="AOH77" s="66"/>
      <c r="AOI77" s="66"/>
      <c r="AOJ77" s="66"/>
      <c r="AOK77" s="66"/>
      <c r="AOL77" s="66"/>
      <c r="AOM77" s="66"/>
      <c r="AON77" s="66"/>
      <c r="AOO77" s="66"/>
      <c r="AOP77" s="66"/>
      <c r="AOQ77" s="66"/>
      <c r="AOR77" s="66"/>
      <c r="AOS77" s="66"/>
      <c r="AOT77" s="66"/>
      <c r="AOU77" s="66"/>
      <c r="AOV77" s="66"/>
      <c r="AOW77" s="66"/>
      <c r="AOX77" s="66"/>
      <c r="AOY77" s="66"/>
      <c r="AOZ77" s="66"/>
      <c r="APA77" s="66"/>
      <c r="APB77" s="66"/>
      <c r="APC77" s="66"/>
      <c r="APD77" s="66"/>
      <c r="APE77" s="66"/>
      <c r="APF77" s="66"/>
      <c r="APG77" s="66"/>
      <c r="APH77" s="66"/>
      <c r="API77" s="66"/>
      <c r="APJ77" s="66"/>
      <c r="APK77" s="66"/>
      <c r="APL77" s="66"/>
      <c r="APM77" s="66"/>
      <c r="APN77" s="66"/>
      <c r="APO77" s="66"/>
      <c r="APP77" s="66"/>
      <c r="APQ77" s="66"/>
      <c r="APR77" s="66"/>
      <c r="APS77" s="66"/>
      <c r="APT77" s="66"/>
      <c r="APU77" s="66"/>
      <c r="APV77" s="66"/>
      <c r="APW77" s="66"/>
      <c r="APX77" s="66"/>
      <c r="APY77" s="66"/>
      <c r="APZ77" s="66"/>
      <c r="AQA77" s="66"/>
      <c r="AQB77" s="66"/>
      <c r="AQC77" s="66"/>
      <c r="AQD77" s="66"/>
      <c r="AQE77" s="66"/>
      <c r="AQF77" s="66"/>
      <c r="AQG77" s="66"/>
      <c r="AQH77" s="66"/>
      <c r="AQI77" s="66"/>
      <c r="AQJ77" s="66"/>
      <c r="AQK77" s="66"/>
      <c r="AQL77" s="66"/>
      <c r="AQM77" s="66"/>
      <c r="AQN77" s="66"/>
      <c r="AQO77" s="66"/>
      <c r="AQP77" s="66"/>
      <c r="AQQ77" s="66"/>
      <c r="AQR77" s="66"/>
      <c r="AQS77" s="66"/>
      <c r="AQT77" s="66"/>
      <c r="AQU77" s="66"/>
      <c r="AQV77" s="66"/>
      <c r="AQW77" s="66"/>
      <c r="AQX77" s="66"/>
      <c r="AQY77" s="66"/>
      <c r="AQZ77" s="66"/>
      <c r="ARA77" s="66"/>
      <c r="ARB77" s="66"/>
      <c r="ARC77" s="66"/>
      <c r="ARD77" s="66"/>
      <c r="ARE77" s="66"/>
      <c r="ARF77" s="66"/>
      <c r="ARG77" s="66"/>
      <c r="ARH77" s="66"/>
      <c r="ARI77" s="66"/>
      <c r="ARJ77" s="66"/>
      <c r="ARK77" s="66"/>
      <c r="ARL77" s="66"/>
      <c r="ARM77" s="66"/>
      <c r="ARN77" s="66"/>
      <c r="ARO77" s="66"/>
      <c r="ARP77" s="66"/>
      <c r="ARQ77" s="66"/>
      <c r="ARR77" s="66"/>
      <c r="ARS77" s="66"/>
      <c r="ART77" s="66"/>
      <c r="ARU77" s="66"/>
      <c r="ARV77" s="66"/>
      <c r="ARW77" s="66"/>
      <c r="ARX77" s="66"/>
      <c r="ARY77" s="66"/>
      <c r="ARZ77" s="66"/>
      <c r="ASA77" s="66"/>
      <c r="ASB77" s="66"/>
      <c r="ASC77" s="66"/>
      <c r="ASD77" s="66"/>
      <c r="ASE77" s="66"/>
      <c r="ASF77" s="66"/>
      <c r="ASG77" s="66"/>
      <c r="ASH77" s="66"/>
      <c r="ASI77" s="66"/>
      <c r="ASJ77" s="66"/>
      <c r="ASK77" s="66"/>
      <c r="ASL77" s="66"/>
      <c r="ASM77" s="66"/>
      <c r="ASN77" s="66"/>
      <c r="ASO77" s="66"/>
      <c r="ASP77" s="66"/>
      <c r="ASQ77" s="66"/>
      <c r="ASR77" s="66"/>
      <c r="ASS77" s="66"/>
      <c r="AST77" s="66"/>
      <c r="ASU77" s="66"/>
      <c r="ASV77" s="66"/>
      <c r="ASW77" s="66"/>
      <c r="ASX77" s="66"/>
      <c r="ASY77" s="66"/>
      <c r="ASZ77" s="66"/>
      <c r="ATA77" s="66"/>
      <c r="ATB77" s="66"/>
      <c r="ATC77" s="66"/>
      <c r="ATD77" s="66"/>
      <c r="ATE77" s="66"/>
      <c r="ATF77" s="66"/>
      <c r="ATG77" s="66"/>
      <c r="ATH77" s="66"/>
      <c r="ATI77" s="66"/>
      <c r="ATJ77" s="66"/>
      <c r="ATK77" s="66"/>
      <c r="ATL77" s="66"/>
      <c r="ATM77" s="66"/>
      <c r="ATN77" s="66"/>
      <c r="ATO77" s="66"/>
      <c r="ATP77" s="66"/>
      <c r="ATQ77" s="66"/>
      <c r="ATR77" s="66"/>
      <c r="ATS77" s="66"/>
      <c r="ATT77" s="66"/>
      <c r="ATU77" s="66"/>
      <c r="ATV77" s="66"/>
      <c r="ATW77" s="66"/>
      <c r="ATX77" s="66"/>
      <c r="ATY77" s="66"/>
      <c r="ATZ77" s="66"/>
      <c r="AUA77" s="66"/>
      <c r="AUB77" s="66"/>
      <c r="AUC77" s="66"/>
      <c r="AUD77" s="66"/>
      <c r="AUE77" s="66"/>
      <c r="AUF77" s="66"/>
      <c r="AUG77" s="66"/>
      <c r="AUH77" s="66"/>
      <c r="AUI77" s="66"/>
      <c r="AUJ77" s="66"/>
      <c r="AUK77" s="66"/>
      <c r="AUL77" s="66"/>
      <c r="AUM77" s="66"/>
      <c r="AUN77" s="66"/>
      <c r="AUO77" s="66"/>
      <c r="AUP77" s="66"/>
      <c r="AUQ77" s="66"/>
      <c r="AUR77" s="66"/>
      <c r="AUS77" s="66"/>
      <c r="AUT77" s="66"/>
      <c r="AUU77" s="66"/>
      <c r="AUV77" s="66"/>
      <c r="AUW77" s="66"/>
      <c r="AUX77" s="66"/>
      <c r="AUY77" s="66"/>
      <c r="AUZ77" s="66"/>
      <c r="AVA77" s="66"/>
      <c r="AVB77" s="66"/>
      <c r="AVC77" s="66"/>
      <c r="AVD77" s="66"/>
      <c r="AVE77" s="66"/>
      <c r="AVF77" s="66"/>
      <c r="AVG77" s="66"/>
      <c r="AVH77" s="66"/>
      <c r="AVI77" s="66"/>
      <c r="AVJ77" s="66"/>
      <c r="AVK77" s="66"/>
      <c r="AVL77" s="66"/>
      <c r="AVM77" s="66"/>
      <c r="AVN77" s="66"/>
      <c r="AVO77" s="66"/>
      <c r="AVP77" s="66"/>
      <c r="AVQ77" s="66"/>
      <c r="AVR77" s="66"/>
      <c r="AVS77" s="66"/>
      <c r="AVT77" s="66"/>
      <c r="AVU77" s="66"/>
      <c r="AVV77" s="66"/>
      <c r="AVW77" s="66"/>
      <c r="AVX77" s="66"/>
      <c r="AVY77" s="66"/>
      <c r="AVZ77" s="66"/>
      <c r="AWA77" s="66"/>
      <c r="AWB77" s="66"/>
      <c r="AWC77" s="66"/>
      <c r="AWD77" s="66"/>
      <c r="AWE77" s="66"/>
      <c r="AWF77" s="66"/>
      <c r="AWG77" s="66"/>
      <c r="AWH77" s="66"/>
      <c r="AWI77" s="66"/>
      <c r="AWJ77" s="66"/>
      <c r="AWK77" s="66"/>
      <c r="AWL77" s="66"/>
      <c r="AWM77" s="66"/>
      <c r="AWN77" s="66"/>
      <c r="AWO77" s="66"/>
      <c r="AWP77" s="66"/>
      <c r="AWQ77" s="66"/>
      <c r="AWR77" s="66"/>
      <c r="AWS77" s="66"/>
      <c r="AWT77" s="66"/>
      <c r="AWU77" s="66"/>
      <c r="AWV77" s="66"/>
      <c r="AWW77" s="66"/>
      <c r="AWX77" s="66"/>
      <c r="AWY77" s="66"/>
      <c r="AWZ77" s="66"/>
      <c r="AXA77" s="66"/>
      <c r="AXB77" s="66"/>
      <c r="AXC77" s="66"/>
      <c r="AXD77" s="66"/>
      <c r="AXE77" s="66"/>
      <c r="AXF77" s="66"/>
      <c r="AXG77" s="66"/>
      <c r="AXH77" s="66"/>
      <c r="AXI77" s="66"/>
      <c r="AXJ77" s="66"/>
      <c r="AXK77" s="66"/>
      <c r="AXL77" s="66"/>
      <c r="AXM77" s="66"/>
      <c r="AXN77" s="66"/>
      <c r="AXO77" s="66"/>
      <c r="AXP77" s="66"/>
      <c r="AXQ77" s="66"/>
      <c r="AXR77" s="66"/>
      <c r="AXS77" s="66"/>
      <c r="AXT77" s="66"/>
      <c r="AXU77" s="66"/>
      <c r="AXV77" s="66"/>
      <c r="AXW77" s="66"/>
      <c r="AXX77" s="66"/>
      <c r="AXY77" s="66"/>
      <c r="AXZ77" s="66"/>
      <c r="AYA77" s="66"/>
      <c r="AYB77" s="66"/>
      <c r="AYC77" s="66"/>
      <c r="AYD77" s="66"/>
      <c r="AYE77" s="66"/>
      <c r="AYF77" s="66"/>
      <c r="AYG77" s="66"/>
      <c r="AYH77" s="66"/>
      <c r="AYI77" s="66"/>
      <c r="AYJ77" s="66"/>
      <c r="AYK77" s="66"/>
      <c r="AYL77" s="66"/>
      <c r="AYM77" s="66"/>
      <c r="AYN77" s="66"/>
      <c r="AYO77" s="66"/>
      <c r="AYP77" s="66"/>
      <c r="AYQ77" s="66"/>
      <c r="AYR77" s="66"/>
      <c r="AYS77" s="66"/>
      <c r="AYT77" s="66"/>
      <c r="AYU77" s="66"/>
      <c r="AYV77" s="66"/>
      <c r="AYW77" s="66"/>
      <c r="AYX77" s="66"/>
      <c r="AYY77" s="66"/>
      <c r="AYZ77" s="66"/>
      <c r="AZA77" s="66"/>
      <c r="AZB77" s="66"/>
      <c r="AZC77" s="66"/>
      <c r="AZD77" s="66"/>
      <c r="AZE77" s="66"/>
      <c r="AZF77" s="66"/>
      <c r="AZG77" s="66"/>
      <c r="AZH77" s="66"/>
      <c r="AZI77" s="66"/>
      <c r="AZJ77" s="66"/>
      <c r="AZK77" s="66"/>
      <c r="AZL77" s="66"/>
      <c r="AZM77" s="66"/>
      <c r="AZN77" s="66"/>
      <c r="AZO77" s="66"/>
      <c r="AZP77" s="66"/>
      <c r="AZQ77" s="66"/>
      <c r="AZR77" s="66"/>
      <c r="AZS77" s="66"/>
      <c r="AZT77" s="66"/>
      <c r="AZU77" s="66"/>
      <c r="AZV77" s="66"/>
      <c r="AZW77" s="66"/>
      <c r="AZX77" s="66"/>
      <c r="AZY77" s="66"/>
      <c r="AZZ77" s="66"/>
      <c r="BAA77" s="66"/>
      <c r="BAB77" s="66"/>
      <c r="BAC77" s="66"/>
      <c r="BAD77" s="66"/>
      <c r="BAE77" s="66"/>
      <c r="BAF77" s="66"/>
      <c r="BAG77" s="66"/>
      <c r="BAH77" s="66"/>
      <c r="BAI77" s="66"/>
      <c r="BAJ77" s="66"/>
      <c r="BAK77" s="66"/>
      <c r="BAL77" s="66"/>
      <c r="BAM77" s="66"/>
      <c r="BAN77" s="66"/>
      <c r="BAO77" s="66"/>
      <c r="BAP77" s="66"/>
      <c r="BAQ77" s="66"/>
      <c r="BAR77" s="66"/>
      <c r="BAS77" s="66"/>
      <c r="BAT77" s="66"/>
      <c r="BAU77" s="66"/>
      <c r="BAV77" s="66"/>
      <c r="BAW77" s="66"/>
      <c r="BAX77" s="66"/>
      <c r="BAY77" s="66"/>
      <c r="BAZ77" s="66"/>
      <c r="BBA77" s="66"/>
      <c r="BBB77" s="66"/>
      <c r="BBC77" s="66"/>
      <c r="BBD77" s="66"/>
      <c r="BBE77" s="66"/>
      <c r="BBF77" s="66"/>
      <c r="BBG77" s="66"/>
      <c r="BBH77" s="66"/>
      <c r="BBI77" s="66"/>
      <c r="BBJ77" s="66"/>
      <c r="BBK77" s="66"/>
      <c r="BBL77" s="66"/>
      <c r="BBM77" s="66"/>
      <c r="BBN77" s="66"/>
      <c r="BBO77" s="66"/>
      <c r="BBP77" s="66"/>
      <c r="BBQ77" s="66"/>
      <c r="BBR77" s="66"/>
      <c r="BBS77" s="66"/>
      <c r="BBT77" s="66"/>
      <c r="BBU77" s="66"/>
      <c r="BBV77" s="66"/>
      <c r="BBW77" s="66"/>
      <c r="BBX77" s="66"/>
      <c r="BBY77" s="66"/>
      <c r="BBZ77" s="66"/>
      <c r="BCA77" s="66"/>
      <c r="BCB77" s="66"/>
      <c r="BCC77" s="66"/>
      <c r="BCD77" s="66"/>
      <c r="BCE77" s="66"/>
      <c r="BCF77" s="66"/>
      <c r="BCG77" s="66"/>
      <c r="BCH77" s="66"/>
      <c r="BCI77" s="66"/>
      <c r="BCJ77" s="66"/>
      <c r="BCK77" s="66"/>
      <c r="BCL77" s="66"/>
      <c r="BCM77" s="66"/>
      <c r="BCN77" s="66"/>
      <c r="BCO77" s="66"/>
      <c r="BCP77" s="66"/>
      <c r="BCQ77" s="66"/>
      <c r="BCR77" s="66"/>
      <c r="BCS77" s="66"/>
      <c r="BCT77" s="66"/>
      <c r="BCU77" s="66"/>
      <c r="BCV77" s="66"/>
      <c r="BCW77" s="66"/>
      <c r="BCX77" s="66"/>
      <c r="BCY77" s="66"/>
      <c r="BCZ77" s="66"/>
      <c r="BDA77" s="66"/>
      <c r="BDB77" s="66"/>
      <c r="BDC77" s="66"/>
      <c r="BDD77" s="66"/>
      <c r="BDE77" s="66"/>
      <c r="BDF77" s="66"/>
      <c r="BDG77" s="66"/>
      <c r="BDH77" s="66"/>
      <c r="BDI77" s="66"/>
      <c r="BDJ77" s="66"/>
      <c r="BDK77" s="66"/>
      <c r="BDL77" s="66"/>
      <c r="BDM77" s="66"/>
      <c r="BDN77" s="66"/>
      <c r="BDO77" s="66"/>
      <c r="BDP77" s="66"/>
      <c r="BDQ77" s="66"/>
      <c r="BDR77" s="66"/>
      <c r="BDS77" s="66"/>
      <c r="BDT77" s="66"/>
      <c r="BDU77" s="66"/>
      <c r="BDV77" s="66"/>
      <c r="BDW77" s="66"/>
      <c r="BDX77" s="66"/>
      <c r="BDY77" s="66"/>
      <c r="BDZ77" s="66"/>
      <c r="BEA77" s="66"/>
      <c r="BEB77" s="66"/>
      <c r="BEC77" s="66"/>
      <c r="BED77" s="66"/>
      <c r="BEE77" s="66"/>
      <c r="BEF77" s="66"/>
      <c r="BEG77" s="66"/>
      <c r="BEH77" s="66"/>
      <c r="BEI77" s="66"/>
      <c r="BEJ77" s="66"/>
      <c r="BEK77" s="66"/>
      <c r="BEL77" s="66"/>
      <c r="BEM77" s="66"/>
      <c r="BEN77" s="66"/>
      <c r="BEO77" s="66"/>
      <c r="BEP77" s="66"/>
      <c r="BEQ77" s="66"/>
      <c r="BER77" s="66"/>
      <c r="BES77" s="66"/>
      <c r="BET77" s="66"/>
      <c r="BEU77" s="66"/>
      <c r="BEV77" s="66"/>
      <c r="BEW77" s="66"/>
      <c r="BEX77" s="66"/>
      <c r="BEY77" s="66"/>
      <c r="BEZ77" s="66"/>
      <c r="BFA77" s="66"/>
      <c r="BFB77" s="66"/>
      <c r="BFC77" s="66"/>
      <c r="BFD77" s="66"/>
      <c r="BFE77" s="66"/>
      <c r="BFF77" s="66"/>
      <c r="BFG77" s="66"/>
      <c r="BFH77" s="66"/>
      <c r="BFI77" s="66"/>
      <c r="BFJ77" s="66"/>
      <c r="BFK77" s="66"/>
      <c r="BFL77" s="66"/>
      <c r="BFM77" s="66"/>
      <c r="BFN77" s="66"/>
      <c r="BFO77" s="66"/>
      <c r="BFP77" s="66"/>
      <c r="BFQ77" s="66"/>
      <c r="BFR77" s="66"/>
      <c r="BFS77" s="66"/>
      <c r="BFT77" s="66"/>
      <c r="BFU77" s="66"/>
      <c r="BFV77" s="66"/>
      <c r="BFW77" s="66"/>
      <c r="BFX77" s="66"/>
      <c r="BFY77" s="66"/>
      <c r="BFZ77" s="66"/>
      <c r="BGA77" s="66"/>
      <c r="BGB77" s="66"/>
      <c r="BGC77" s="66"/>
      <c r="BGD77" s="66"/>
      <c r="BGE77" s="66"/>
      <c r="BGF77" s="66"/>
      <c r="BGG77" s="66"/>
      <c r="BGH77" s="66"/>
      <c r="BGI77" s="66"/>
      <c r="BGJ77" s="66"/>
      <c r="BGK77" s="66"/>
      <c r="BGL77" s="66"/>
      <c r="BGM77" s="66"/>
      <c r="BGN77" s="66"/>
      <c r="BGO77" s="66"/>
      <c r="BGP77" s="66"/>
      <c r="BGQ77" s="66"/>
      <c r="BGR77" s="66"/>
      <c r="BGS77" s="66"/>
      <c r="BGT77" s="66"/>
      <c r="BGU77" s="66"/>
      <c r="BGV77" s="66"/>
      <c r="BGW77" s="66"/>
      <c r="BGX77" s="66"/>
      <c r="BGY77" s="66"/>
      <c r="BGZ77" s="66"/>
      <c r="BHA77" s="66"/>
      <c r="BHB77" s="66"/>
      <c r="BHC77" s="66"/>
      <c r="BHD77" s="66"/>
      <c r="BHE77" s="66"/>
      <c r="BHF77" s="66"/>
      <c r="BHG77" s="66"/>
      <c r="BHH77" s="66"/>
      <c r="BHI77" s="66"/>
      <c r="BHJ77" s="66"/>
      <c r="BHK77" s="66"/>
      <c r="BHL77" s="66"/>
      <c r="BHM77" s="66"/>
      <c r="BHN77" s="66"/>
      <c r="BHO77" s="66"/>
      <c r="BHP77" s="66"/>
      <c r="BHQ77" s="66"/>
      <c r="BHR77" s="66"/>
      <c r="BHS77" s="66"/>
      <c r="BHT77" s="66"/>
      <c r="BHU77" s="66"/>
      <c r="BHV77" s="66"/>
      <c r="BHW77" s="66"/>
      <c r="BHX77" s="66"/>
      <c r="BHY77" s="66"/>
      <c r="BHZ77" s="66"/>
      <c r="BIA77" s="66"/>
      <c r="BIB77" s="66"/>
      <c r="BIC77" s="66"/>
      <c r="BID77" s="66"/>
      <c r="BIE77" s="66"/>
      <c r="BIF77" s="66"/>
      <c r="BIG77" s="66"/>
      <c r="BIH77" s="66"/>
      <c r="BII77" s="66"/>
      <c r="BIJ77" s="66"/>
      <c r="BIK77" s="66"/>
      <c r="BIL77" s="66"/>
      <c r="BIM77" s="66"/>
      <c r="BIN77" s="66"/>
      <c r="BIO77" s="66"/>
      <c r="BIP77" s="66"/>
      <c r="BIQ77" s="66"/>
      <c r="BIR77" s="66"/>
      <c r="BIS77" s="66"/>
      <c r="BIT77" s="66"/>
      <c r="BIU77" s="66"/>
      <c r="BIV77" s="66"/>
      <c r="BIW77" s="66"/>
      <c r="BIX77" s="66"/>
      <c r="BIY77" s="66"/>
      <c r="BIZ77" s="66"/>
      <c r="BJA77" s="66"/>
      <c r="BJB77" s="66"/>
      <c r="BJC77" s="66"/>
      <c r="BJD77" s="66"/>
      <c r="BJE77" s="66"/>
      <c r="BJF77" s="66"/>
      <c r="BJG77" s="66"/>
      <c r="BJH77" s="66"/>
      <c r="BJI77" s="66"/>
      <c r="BJJ77" s="66"/>
      <c r="BJK77" s="66"/>
      <c r="BJL77" s="66"/>
      <c r="BJM77" s="66"/>
      <c r="BJN77" s="66"/>
      <c r="BJO77" s="66"/>
      <c r="BJP77" s="66"/>
      <c r="BJQ77" s="66"/>
      <c r="BJR77" s="66"/>
      <c r="BJS77" s="66"/>
      <c r="BJT77" s="66"/>
      <c r="BJU77" s="66"/>
      <c r="BJV77" s="66"/>
      <c r="BJW77" s="66"/>
      <c r="BJX77" s="66"/>
      <c r="BJY77" s="66"/>
      <c r="BJZ77" s="66"/>
      <c r="BKA77" s="66"/>
      <c r="BKB77" s="66"/>
      <c r="BKC77" s="66"/>
      <c r="BKD77" s="66"/>
      <c r="BKE77" s="66"/>
      <c r="BKF77" s="66"/>
      <c r="BKG77" s="66"/>
      <c r="BKH77" s="66"/>
      <c r="BKI77" s="66"/>
      <c r="BKJ77" s="66"/>
      <c r="BKK77" s="66"/>
      <c r="BKL77" s="66"/>
      <c r="BKM77" s="66"/>
      <c r="BKN77" s="66"/>
      <c r="BKO77" s="66"/>
      <c r="BKP77" s="66"/>
      <c r="BKQ77" s="66"/>
      <c r="BKR77" s="66"/>
      <c r="BKS77" s="66"/>
      <c r="BKT77" s="66"/>
      <c r="BKU77" s="66"/>
      <c r="BKV77" s="66"/>
      <c r="BKW77" s="66"/>
      <c r="BKX77" s="66"/>
      <c r="BKY77" s="66"/>
      <c r="BKZ77" s="66"/>
      <c r="BLA77" s="66"/>
      <c r="BLB77" s="66"/>
      <c r="BLC77" s="66"/>
      <c r="BLD77" s="66"/>
      <c r="BLE77" s="66"/>
      <c r="BLF77" s="66"/>
      <c r="BLG77" s="66"/>
      <c r="BLH77" s="66"/>
      <c r="BLI77" s="66"/>
      <c r="BLJ77" s="66"/>
      <c r="BLK77" s="66"/>
      <c r="BLL77" s="66"/>
      <c r="BLM77" s="66"/>
      <c r="BLN77" s="66"/>
      <c r="BLO77" s="66"/>
      <c r="BLP77" s="66"/>
      <c r="BLQ77" s="66"/>
      <c r="BLR77" s="66"/>
      <c r="BLS77" s="66"/>
      <c r="BLT77" s="66"/>
      <c r="BLU77" s="66"/>
      <c r="BLV77" s="66"/>
      <c r="BLW77" s="66"/>
      <c r="BLX77" s="66"/>
      <c r="BLY77" s="66"/>
      <c r="BLZ77" s="66"/>
      <c r="BMA77" s="66"/>
      <c r="BMB77" s="66"/>
      <c r="BMC77" s="66"/>
      <c r="BMD77" s="66"/>
      <c r="BME77" s="66"/>
      <c r="BMF77" s="66"/>
      <c r="BMG77" s="66"/>
      <c r="BMH77" s="66"/>
      <c r="BMI77" s="66"/>
      <c r="BMJ77" s="66"/>
      <c r="BMK77" s="66"/>
      <c r="BML77" s="66"/>
      <c r="BMM77" s="66"/>
      <c r="BMN77" s="66"/>
      <c r="BMO77" s="66"/>
      <c r="BMP77" s="66"/>
      <c r="BMQ77" s="66"/>
      <c r="BMR77" s="66"/>
      <c r="BMS77" s="66"/>
      <c r="BMT77" s="66"/>
      <c r="BMU77" s="66"/>
      <c r="BMV77" s="66"/>
      <c r="BMW77" s="66"/>
      <c r="BMX77" s="66"/>
      <c r="BMY77" s="66"/>
      <c r="BMZ77" s="66"/>
      <c r="BNA77" s="66"/>
      <c r="BNB77" s="66"/>
      <c r="BNC77" s="66"/>
      <c r="BND77" s="66"/>
      <c r="BNE77" s="66"/>
      <c r="BNF77" s="66"/>
      <c r="BNG77" s="66"/>
      <c r="BNH77" s="66"/>
      <c r="BNI77" s="66"/>
      <c r="BNJ77" s="66"/>
      <c r="BNK77" s="66"/>
      <c r="BNL77" s="66"/>
      <c r="BNM77" s="66"/>
      <c r="BNN77" s="66"/>
      <c r="BNO77" s="66"/>
      <c r="BNP77" s="66"/>
      <c r="BNQ77" s="66"/>
      <c r="BNR77" s="66"/>
      <c r="BNS77" s="66"/>
      <c r="BNT77" s="66"/>
      <c r="BNU77" s="66"/>
      <c r="BNV77" s="66"/>
      <c r="BNW77" s="66"/>
      <c r="BNX77" s="66"/>
      <c r="BNY77" s="66"/>
      <c r="BNZ77" s="66"/>
      <c r="BOA77" s="66"/>
      <c r="BOB77" s="66"/>
      <c r="BOC77" s="66"/>
      <c r="BOD77" s="66"/>
      <c r="BOE77" s="66"/>
      <c r="BOF77" s="66"/>
      <c r="BOG77" s="66"/>
      <c r="BOH77" s="66"/>
      <c r="BOI77" s="66"/>
      <c r="BOJ77" s="66"/>
      <c r="BOK77" s="66"/>
      <c r="BOL77" s="66"/>
      <c r="BOM77" s="66"/>
      <c r="BON77" s="66"/>
      <c r="BOO77" s="66"/>
      <c r="BOP77" s="66"/>
      <c r="BOQ77" s="66"/>
      <c r="BOR77" s="66"/>
      <c r="BOS77" s="66"/>
      <c r="BOT77" s="66"/>
      <c r="BOU77" s="66"/>
      <c r="BOV77" s="66"/>
      <c r="BOW77" s="66"/>
      <c r="BOX77" s="66"/>
      <c r="BOY77" s="66"/>
      <c r="BOZ77" s="66"/>
      <c r="BPA77" s="66"/>
      <c r="BPB77" s="66"/>
      <c r="BPC77" s="66"/>
      <c r="BPD77" s="66"/>
      <c r="BPE77" s="66"/>
      <c r="BPF77" s="66"/>
      <c r="BPG77" s="66"/>
      <c r="BPH77" s="66"/>
      <c r="BPI77" s="66"/>
      <c r="BPJ77" s="66"/>
      <c r="BPK77" s="66"/>
      <c r="BPL77" s="66"/>
      <c r="BPM77" s="66"/>
      <c r="BPN77" s="66"/>
      <c r="BPO77" s="66"/>
      <c r="BPP77" s="66"/>
      <c r="BPQ77" s="66"/>
      <c r="BPR77" s="66"/>
      <c r="BPS77" s="66"/>
      <c r="BPT77" s="66"/>
      <c r="BPU77" s="66"/>
      <c r="BPV77" s="66"/>
      <c r="BPW77" s="66"/>
      <c r="BPX77" s="66"/>
      <c r="BPY77" s="66"/>
      <c r="BPZ77" s="66"/>
      <c r="BQA77" s="66"/>
      <c r="BQB77" s="66"/>
      <c r="BQC77" s="66"/>
      <c r="BQD77" s="66"/>
      <c r="BQE77" s="66"/>
      <c r="BQF77" s="66"/>
      <c r="BQG77" s="66"/>
      <c r="BQH77" s="66"/>
      <c r="BQI77" s="66"/>
      <c r="BQJ77" s="66"/>
      <c r="BQK77" s="66"/>
      <c r="BQL77" s="66"/>
      <c r="BQM77" s="66"/>
      <c r="BQN77" s="66"/>
      <c r="BQO77" s="66"/>
      <c r="BQP77" s="66"/>
      <c r="BQQ77" s="66"/>
      <c r="BQR77" s="66"/>
      <c r="BQS77" s="66"/>
      <c r="BQT77" s="66"/>
      <c r="BQU77" s="66"/>
      <c r="BQV77" s="66"/>
      <c r="BQW77" s="66"/>
      <c r="BQX77" s="66"/>
      <c r="BQY77" s="66"/>
      <c r="BQZ77" s="66"/>
      <c r="BRA77" s="66"/>
      <c r="BRB77" s="66"/>
      <c r="BRC77" s="66"/>
      <c r="BRD77" s="66"/>
      <c r="BRE77" s="66"/>
      <c r="BRF77" s="66"/>
      <c r="BRG77" s="66"/>
      <c r="BRH77" s="66"/>
      <c r="BRI77" s="66"/>
      <c r="BRJ77" s="66"/>
      <c r="BRK77" s="66"/>
      <c r="BRL77" s="66"/>
      <c r="BRM77" s="66"/>
      <c r="BRN77" s="66"/>
      <c r="BRO77" s="66"/>
      <c r="BRP77" s="66"/>
      <c r="BRQ77" s="66"/>
      <c r="BRR77" s="66"/>
      <c r="BRS77" s="66"/>
      <c r="BRT77" s="66"/>
      <c r="BRU77" s="66"/>
      <c r="BRV77" s="66"/>
      <c r="BRW77" s="66"/>
      <c r="BRX77" s="66"/>
      <c r="BRY77" s="66"/>
      <c r="BRZ77" s="66"/>
      <c r="BSA77" s="66"/>
      <c r="BSB77" s="66"/>
      <c r="BSC77" s="66"/>
      <c r="BSD77" s="66"/>
      <c r="BSE77" s="66"/>
      <c r="BSF77" s="66"/>
      <c r="BSG77" s="66"/>
      <c r="BSH77" s="66"/>
      <c r="BSI77" s="66"/>
      <c r="BSJ77" s="66"/>
      <c r="BSK77" s="66"/>
      <c r="BSL77" s="66"/>
      <c r="BSM77" s="66"/>
      <c r="BSN77" s="66"/>
      <c r="BSO77" s="66"/>
      <c r="BSP77" s="66"/>
      <c r="BSQ77" s="66"/>
      <c r="BSR77" s="66"/>
      <c r="BSS77" s="66"/>
      <c r="BST77" s="66"/>
      <c r="BSU77" s="66"/>
      <c r="BSV77" s="66"/>
      <c r="BSW77" s="66"/>
      <c r="BSX77" s="66"/>
      <c r="BSY77" s="66"/>
      <c r="BSZ77" s="66"/>
      <c r="BTA77" s="66"/>
      <c r="BTB77" s="66"/>
      <c r="BTC77" s="66"/>
      <c r="BTD77" s="66"/>
      <c r="BTE77" s="66"/>
      <c r="BTF77" s="66"/>
      <c r="BTG77" s="66"/>
      <c r="BTH77" s="66"/>
      <c r="BTI77" s="66"/>
      <c r="BTJ77" s="66"/>
      <c r="BTK77" s="66"/>
      <c r="BTL77" s="66"/>
      <c r="BTM77" s="66"/>
      <c r="BTN77" s="66"/>
      <c r="BTO77" s="66"/>
      <c r="BTP77" s="66"/>
      <c r="BTQ77" s="66"/>
      <c r="BTR77" s="66"/>
      <c r="BTS77" s="66"/>
      <c r="BTT77" s="66"/>
      <c r="BTU77" s="66"/>
      <c r="BTV77" s="66"/>
      <c r="BTW77" s="66"/>
      <c r="BTX77" s="66"/>
      <c r="BTY77" s="66"/>
      <c r="BTZ77" s="66"/>
      <c r="BUA77" s="66"/>
      <c r="BUB77" s="66"/>
      <c r="BUC77" s="66"/>
      <c r="BUD77" s="66"/>
      <c r="BUE77" s="66"/>
      <c r="BUF77" s="66"/>
      <c r="BUG77" s="66"/>
      <c r="BUH77" s="66"/>
      <c r="BUI77" s="66"/>
      <c r="BUJ77" s="66"/>
      <c r="BUK77" s="66"/>
      <c r="BUL77" s="66"/>
      <c r="BUM77" s="66"/>
      <c r="BUN77" s="66"/>
      <c r="BUO77" s="66"/>
      <c r="BUP77" s="66"/>
      <c r="BUQ77" s="66"/>
      <c r="BUR77" s="66"/>
      <c r="BUS77" s="66"/>
      <c r="BUT77" s="66"/>
      <c r="BUU77" s="66"/>
      <c r="BUV77" s="66"/>
      <c r="BUW77" s="66"/>
      <c r="BUX77" s="66"/>
      <c r="BUY77" s="66"/>
      <c r="BUZ77" s="66"/>
      <c r="BVA77" s="66"/>
      <c r="BVB77" s="66"/>
      <c r="BVC77" s="66"/>
      <c r="BVD77" s="66"/>
      <c r="BVE77" s="66"/>
      <c r="BVF77" s="66"/>
      <c r="BVG77" s="66"/>
      <c r="BVH77" s="66"/>
      <c r="BVI77" s="66"/>
      <c r="BVJ77" s="66"/>
      <c r="BVK77" s="66"/>
      <c r="BVL77" s="66"/>
      <c r="BVM77" s="66"/>
      <c r="BVN77" s="66"/>
      <c r="BVO77" s="66"/>
      <c r="BVP77" s="66"/>
      <c r="BVQ77" s="66"/>
      <c r="BVR77" s="66"/>
      <c r="BVS77" s="66"/>
      <c r="BVT77" s="66"/>
      <c r="BVU77" s="66"/>
      <c r="BVV77" s="66"/>
      <c r="BVW77" s="66"/>
      <c r="BVX77" s="66"/>
      <c r="BVY77" s="66"/>
      <c r="BVZ77" s="66"/>
      <c r="BWA77" s="66"/>
      <c r="BWB77" s="66"/>
      <c r="BWC77" s="66"/>
      <c r="BWD77" s="66"/>
      <c r="BWE77" s="66"/>
      <c r="BWF77" s="66"/>
      <c r="BWG77" s="66"/>
      <c r="BWH77" s="66"/>
      <c r="BWI77" s="66"/>
      <c r="BWJ77" s="66"/>
      <c r="BWK77" s="66"/>
      <c r="BWL77" s="66"/>
      <c r="BWM77" s="66"/>
      <c r="BWN77" s="66"/>
      <c r="BWO77" s="66"/>
      <c r="BWP77" s="66"/>
      <c r="BWQ77" s="66"/>
      <c r="BWR77" s="66"/>
      <c r="BWS77" s="66"/>
      <c r="BWT77" s="66"/>
      <c r="BWU77" s="66"/>
      <c r="BWV77" s="66"/>
      <c r="BWW77" s="66"/>
      <c r="BWX77" s="66"/>
      <c r="BWY77" s="66"/>
      <c r="BWZ77" s="66"/>
      <c r="BXA77" s="66"/>
      <c r="BXB77" s="66"/>
      <c r="BXC77" s="66"/>
      <c r="BXD77" s="66"/>
      <c r="BXE77" s="66"/>
      <c r="BXF77" s="66"/>
      <c r="BXG77" s="66"/>
      <c r="BXH77" s="66"/>
      <c r="BXI77" s="66"/>
      <c r="BXJ77" s="66"/>
      <c r="BXK77" s="66"/>
      <c r="BXL77" s="66"/>
      <c r="BXM77" s="66"/>
      <c r="BXN77" s="66"/>
      <c r="BXO77" s="66"/>
      <c r="BXP77" s="66"/>
      <c r="BXQ77" s="66"/>
      <c r="BXR77" s="66"/>
      <c r="BXS77" s="66"/>
      <c r="BXT77" s="66"/>
      <c r="BXU77" s="66"/>
      <c r="BXV77" s="66"/>
      <c r="BXW77" s="66"/>
      <c r="BXX77" s="66"/>
      <c r="BXY77" s="66"/>
      <c r="BXZ77" s="66"/>
      <c r="BYA77" s="66"/>
      <c r="BYB77" s="66"/>
      <c r="BYC77" s="66"/>
      <c r="BYD77" s="66"/>
      <c r="BYE77" s="66"/>
      <c r="BYF77" s="66"/>
      <c r="BYG77" s="66"/>
      <c r="BYH77" s="66"/>
      <c r="BYI77" s="66"/>
      <c r="BYJ77" s="66"/>
      <c r="BYK77" s="66"/>
      <c r="BYL77" s="66"/>
      <c r="BYM77" s="66"/>
      <c r="BYN77" s="66"/>
      <c r="BYO77" s="66"/>
      <c r="BYP77" s="66"/>
      <c r="BYQ77" s="66"/>
      <c r="BYR77" s="66"/>
      <c r="BYS77" s="66"/>
      <c r="BYT77" s="66"/>
      <c r="BYU77" s="66"/>
      <c r="BYV77" s="66"/>
      <c r="BYW77" s="66"/>
      <c r="BYX77" s="66"/>
      <c r="BYY77" s="66"/>
      <c r="BYZ77" s="66"/>
      <c r="BZA77" s="66"/>
      <c r="BZB77" s="66"/>
      <c r="BZC77" s="66"/>
      <c r="BZD77" s="66"/>
      <c r="BZE77" s="66"/>
      <c r="BZF77" s="66"/>
      <c r="BZG77" s="66"/>
      <c r="BZH77" s="66"/>
      <c r="BZI77" s="66"/>
      <c r="BZJ77" s="66"/>
      <c r="BZK77" s="66"/>
      <c r="BZL77" s="66"/>
      <c r="BZM77" s="66"/>
      <c r="BZN77" s="66"/>
      <c r="BZO77" s="66"/>
      <c r="BZP77" s="66"/>
      <c r="BZQ77" s="66"/>
      <c r="BZR77" s="66"/>
      <c r="BZS77" s="66"/>
      <c r="BZT77" s="66"/>
      <c r="BZU77" s="66"/>
      <c r="BZV77" s="66"/>
      <c r="BZW77" s="66"/>
      <c r="BZX77" s="66"/>
      <c r="BZY77" s="66"/>
      <c r="BZZ77" s="66"/>
      <c r="CAA77" s="66"/>
      <c r="CAB77" s="66"/>
      <c r="CAC77" s="66"/>
      <c r="CAD77" s="66"/>
      <c r="CAE77" s="66"/>
      <c r="CAF77" s="66"/>
      <c r="CAG77" s="66"/>
      <c r="CAH77" s="66"/>
      <c r="CAI77" s="66"/>
      <c r="CAJ77" s="66"/>
      <c r="CAK77" s="66"/>
      <c r="CAL77" s="66"/>
      <c r="CAM77" s="66"/>
      <c r="CAN77" s="66"/>
      <c r="CAO77" s="66"/>
      <c r="CAP77" s="66"/>
      <c r="CAQ77" s="66"/>
      <c r="CAR77" s="66"/>
      <c r="CAS77" s="66"/>
      <c r="CAT77" s="66"/>
      <c r="CAU77" s="66"/>
      <c r="CAV77" s="66"/>
      <c r="CAW77" s="66"/>
      <c r="CAX77" s="66"/>
      <c r="CAY77" s="66"/>
      <c r="CAZ77" s="66"/>
      <c r="CBA77" s="66"/>
      <c r="CBB77" s="66"/>
      <c r="CBC77" s="66"/>
      <c r="CBD77" s="66"/>
      <c r="CBE77" s="66"/>
      <c r="CBF77" s="66"/>
      <c r="CBG77" s="66"/>
      <c r="CBH77" s="66"/>
      <c r="CBI77" s="66"/>
      <c r="CBJ77" s="66"/>
      <c r="CBK77" s="66"/>
      <c r="CBL77" s="66"/>
      <c r="CBM77" s="66"/>
      <c r="CBN77" s="66"/>
      <c r="CBO77" s="66"/>
      <c r="CBP77" s="66"/>
      <c r="CBQ77" s="66"/>
      <c r="CBR77" s="66"/>
      <c r="CBS77" s="66"/>
      <c r="CBT77" s="66"/>
      <c r="CBU77" s="66"/>
      <c r="CBV77" s="66"/>
      <c r="CBW77" s="66"/>
      <c r="CBX77" s="66"/>
      <c r="CBY77" s="66"/>
      <c r="CBZ77" s="66"/>
      <c r="CCA77" s="66"/>
      <c r="CCB77" s="66"/>
      <c r="CCC77" s="66"/>
      <c r="CCD77" s="66"/>
      <c r="CCE77" s="66"/>
      <c r="CCF77" s="66"/>
      <c r="CCG77" s="66"/>
      <c r="CCH77" s="66"/>
      <c r="CCI77" s="66"/>
      <c r="CCJ77" s="66"/>
      <c r="CCK77" s="66"/>
      <c r="CCL77" s="66"/>
      <c r="CCM77" s="66"/>
      <c r="CCN77" s="66"/>
      <c r="CCO77" s="66"/>
      <c r="CCP77" s="66"/>
      <c r="CCQ77" s="66"/>
      <c r="CCR77" s="66"/>
      <c r="CCS77" s="66"/>
      <c r="CCT77" s="66"/>
      <c r="CCU77" s="66"/>
      <c r="CCV77" s="66"/>
      <c r="CCW77" s="66"/>
      <c r="CCX77" s="66"/>
      <c r="CCY77" s="66"/>
      <c r="CCZ77" s="66"/>
      <c r="CDA77" s="66"/>
      <c r="CDB77" s="66"/>
      <c r="CDC77" s="66"/>
      <c r="CDD77" s="66"/>
      <c r="CDE77" s="66"/>
      <c r="CDF77" s="66"/>
      <c r="CDG77" s="66"/>
      <c r="CDH77" s="66"/>
      <c r="CDI77" s="66"/>
      <c r="CDJ77" s="66"/>
      <c r="CDK77" s="66"/>
      <c r="CDL77" s="66"/>
      <c r="CDM77" s="66"/>
      <c r="CDN77" s="66"/>
      <c r="CDO77" s="66"/>
      <c r="CDP77" s="66"/>
      <c r="CDQ77" s="66"/>
      <c r="CDR77" s="66"/>
      <c r="CDS77" s="66"/>
      <c r="CDT77" s="66"/>
      <c r="CDU77" s="66"/>
      <c r="CDV77" s="66"/>
      <c r="CDW77" s="66"/>
      <c r="CDX77" s="66"/>
      <c r="CDY77" s="66"/>
      <c r="CDZ77" s="66"/>
      <c r="CEA77" s="66"/>
      <c r="CEB77" s="66"/>
      <c r="CEC77" s="66"/>
      <c r="CED77" s="66"/>
      <c r="CEE77" s="66"/>
      <c r="CEF77" s="66"/>
      <c r="CEG77" s="66"/>
      <c r="CEH77" s="66"/>
      <c r="CEI77" s="66"/>
      <c r="CEJ77" s="66"/>
      <c r="CEK77" s="66"/>
      <c r="CEL77" s="66"/>
      <c r="CEM77" s="66"/>
      <c r="CEN77" s="66"/>
      <c r="CEO77" s="66"/>
      <c r="CEP77" s="66"/>
      <c r="CEQ77" s="66"/>
      <c r="CER77" s="66"/>
      <c r="CES77" s="66"/>
      <c r="CET77" s="66"/>
      <c r="CEU77" s="66"/>
      <c r="CEV77" s="66"/>
      <c r="CEW77" s="66"/>
      <c r="CEX77" s="66"/>
      <c r="CEY77" s="66"/>
      <c r="CEZ77" s="66"/>
      <c r="CFA77" s="66"/>
      <c r="CFB77" s="66"/>
      <c r="CFC77" s="66"/>
      <c r="CFD77" s="66"/>
      <c r="CFE77" s="66"/>
      <c r="CFF77" s="66"/>
      <c r="CFG77" s="66"/>
      <c r="CFH77" s="66"/>
      <c r="CFI77" s="66"/>
      <c r="CFJ77" s="66"/>
      <c r="CFK77" s="66"/>
      <c r="CFL77" s="66"/>
      <c r="CFM77" s="66"/>
      <c r="CFN77" s="66"/>
      <c r="CFO77" s="66"/>
      <c r="CFP77" s="66"/>
      <c r="CFQ77" s="66"/>
      <c r="CFR77" s="66"/>
      <c r="CFS77" s="66"/>
      <c r="CFT77" s="66"/>
      <c r="CFU77" s="66"/>
      <c r="CFV77" s="66"/>
      <c r="CFW77" s="66"/>
      <c r="CFX77" s="66"/>
      <c r="CFY77" s="66"/>
      <c r="CFZ77" s="66"/>
      <c r="CGA77" s="66"/>
      <c r="CGB77" s="66"/>
      <c r="CGC77" s="66"/>
      <c r="CGD77" s="66"/>
      <c r="CGE77" s="66"/>
      <c r="CGF77" s="66"/>
      <c r="CGG77" s="66"/>
      <c r="CGH77" s="66"/>
      <c r="CGI77" s="66"/>
      <c r="CGJ77" s="66"/>
      <c r="CGK77" s="66"/>
      <c r="CGL77" s="66"/>
      <c r="CGM77" s="66"/>
      <c r="CGN77" s="66"/>
      <c r="CGO77" s="66"/>
      <c r="CGP77" s="66"/>
      <c r="CGQ77" s="66"/>
      <c r="CGR77" s="66"/>
      <c r="CGS77" s="66"/>
      <c r="CGT77" s="66"/>
      <c r="CGU77" s="66"/>
      <c r="CGV77" s="66"/>
      <c r="CGW77" s="66"/>
      <c r="CGX77" s="66"/>
      <c r="CGY77" s="66"/>
      <c r="CGZ77" s="66"/>
      <c r="CHA77" s="66"/>
      <c r="CHB77" s="66"/>
      <c r="CHC77" s="66"/>
      <c r="CHD77" s="66"/>
      <c r="CHE77" s="66"/>
      <c r="CHF77" s="66"/>
      <c r="CHG77" s="66"/>
      <c r="CHH77" s="66"/>
      <c r="CHI77" s="66"/>
      <c r="CHJ77" s="66"/>
      <c r="CHK77" s="66"/>
      <c r="CHL77" s="66"/>
      <c r="CHM77" s="66"/>
      <c r="CHN77" s="66"/>
      <c r="CHO77" s="66"/>
      <c r="CHP77" s="66"/>
      <c r="CHQ77" s="66"/>
      <c r="CHR77" s="66"/>
      <c r="CHS77" s="66"/>
      <c r="CHT77" s="66"/>
      <c r="CHU77" s="66"/>
      <c r="CHV77" s="66"/>
      <c r="CHW77" s="66"/>
      <c r="CHX77" s="66"/>
      <c r="CHY77" s="66"/>
      <c r="CHZ77" s="66"/>
      <c r="CIA77" s="66"/>
      <c r="CIB77" s="66"/>
      <c r="CIC77" s="66"/>
      <c r="CID77" s="66"/>
      <c r="CIE77" s="66"/>
      <c r="CIF77" s="66"/>
      <c r="CIG77" s="66"/>
      <c r="CIH77" s="66"/>
      <c r="CII77" s="66"/>
      <c r="CIJ77" s="66"/>
      <c r="CIK77" s="66"/>
      <c r="CIL77" s="66"/>
      <c r="CIM77" s="66"/>
      <c r="CIN77" s="66"/>
      <c r="CIO77" s="66"/>
      <c r="CIP77" s="66"/>
      <c r="CIQ77" s="66"/>
      <c r="CIR77" s="66"/>
      <c r="CIS77" s="66"/>
      <c r="CIT77" s="66"/>
      <c r="CIU77" s="66"/>
      <c r="CIV77" s="66"/>
      <c r="CIW77" s="66"/>
      <c r="CIX77" s="66"/>
      <c r="CIY77" s="66"/>
      <c r="CIZ77" s="66"/>
      <c r="CJA77" s="66"/>
      <c r="CJB77" s="66"/>
      <c r="CJC77" s="66"/>
      <c r="CJD77" s="66"/>
      <c r="CJE77" s="66"/>
      <c r="CJF77" s="66"/>
      <c r="CJG77" s="66"/>
      <c r="CJH77" s="66"/>
      <c r="CJI77" s="66"/>
      <c r="CJJ77" s="66"/>
      <c r="CJK77" s="66"/>
      <c r="CJL77" s="66"/>
      <c r="CJM77" s="66"/>
      <c r="CJN77" s="66"/>
      <c r="CJO77" s="66"/>
      <c r="CJP77" s="66"/>
      <c r="CJQ77" s="66"/>
      <c r="CJR77" s="66"/>
      <c r="CJS77" s="66"/>
      <c r="CJT77" s="66"/>
      <c r="CJU77" s="66"/>
      <c r="CJV77" s="66"/>
      <c r="CJW77" s="66"/>
      <c r="CJX77" s="66"/>
      <c r="CJY77" s="66"/>
      <c r="CJZ77" s="66"/>
      <c r="CKA77" s="66"/>
      <c r="CKB77" s="66"/>
      <c r="CKC77" s="66"/>
      <c r="CKD77" s="66"/>
      <c r="CKE77" s="66"/>
      <c r="CKF77" s="66"/>
      <c r="CKG77" s="66"/>
      <c r="CKH77" s="66"/>
      <c r="CKI77" s="66"/>
      <c r="CKJ77" s="66"/>
      <c r="CKK77" s="66"/>
      <c r="CKL77" s="66"/>
      <c r="CKM77" s="66"/>
      <c r="CKN77" s="66"/>
      <c r="CKO77" s="66"/>
      <c r="CKP77" s="66"/>
      <c r="CKQ77" s="66"/>
      <c r="CKR77" s="66"/>
      <c r="CKS77" s="66"/>
      <c r="CKT77" s="66"/>
      <c r="CKU77" s="66"/>
      <c r="CKV77" s="66"/>
      <c r="CKW77" s="66"/>
      <c r="CKX77" s="66"/>
      <c r="CKY77" s="66"/>
      <c r="CKZ77" s="66"/>
      <c r="CLA77" s="66"/>
      <c r="CLB77" s="66"/>
      <c r="CLC77" s="66"/>
      <c r="CLD77" s="66"/>
      <c r="CLE77" s="66"/>
      <c r="CLF77" s="66"/>
      <c r="CLG77" s="66"/>
      <c r="CLH77" s="66"/>
      <c r="CLI77" s="66"/>
      <c r="CLJ77" s="66"/>
      <c r="CLK77" s="66"/>
      <c r="CLL77" s="66"/>
      <c r="CLM77" s="66"/>
      <c r="CLN77" s="66"/>
      <c r="CLO77" s="66"/>
      <c r="CLP77" s="66"/>
      <c r="CLQ77" s="66"/>
      <c r="CLR77" s="66"/>
      <c r="CLS77" s="66"/>
      <c r="CLT77" s="66"/>
      <c r="CLU77" s="66"/>
      <c r="CLV77" s="66"/>
      <c r="CLW77" s="66"/>
      <c r="CLX77" s="66"/>
      <c r="CLY77" s="66"/>
      <c r="CLZ77" s="66"/>
      <c r="CMA77" s="66"/>
      <c r="CMB77" s="66"/>
      <c r="CMC77" s="66"/>
      <c r="CMD77" s="66"/>
      <c r="CME77" s="66"/>
      <c r="CMF77" s="66"/>
      <c r="CMG77" s="66"/>
      <c r="CMH77" s="66"/>
      <c r="CMI77" s="66"/>
      <c r="CMJ77" s="66"/>
      <c r="CMK77" s="66"/>
      <c r="CML77" s="66"/>
      <c r="CMM77" s="66"/>
      <c r="CMN77" s="66"/>
      <c r="CMO77" s="66"/>
      <c r="CMP77" s="66"/>
      <c r="CMQ77" s="66"/>
      <c r="CMR77" s="66"/>
      <c r="CMS77" s="66"/>
      <c r="CMT77" s="66"/>
      <c r="CMU77" s="66"/>
      <c r="CMV77" s="66"/>
      <c r="CMW77" s="66"/>
      <c r="CMX77" s="66"/>
      <c r="CMY77" s="66"/>
      <c r="CMZ77" s="66"/>
      <c r="CNA77" s="66"/>
      <c r="CNB77" s="66"/>
      <c r="CNC77" s="66"/>
      <c r="CND77" s="66"/>
      <c r="CNE77" s="66"/>
      <c r="CNF77" s="66"/>
      <c r="CNG77" s="66"/>
      <c r="CNH77" s="66"/>
      <c r="CNI77" s="66"/>
      <c r="CNJ77" s="66"/>
      <c r="CNK77" s="66"/>
      <c r="CNL77" s="66"/>
      <c r="CNM77" s="66"/>
      <c r="CNN77" s="66"/>
      <c r="CNO77" s="66"/>
      <c r="CNP77" s="66"/>
      <c r="CNQ77" s="66"/>
      <c r="CNR77" s="66"/>
      <c r="CNS77" s="66"/>
      <c r="CNT77" s="66"/>
      <c r="CNU77" s="66"/>
      <c r="CNV77" s="66"/>
      <c r="CNW77" s="66"/>
      <c r="CNX77" s="66"/>
      <c r="CNY77" s="66"/>
      <c r="CNZ77" s="66"/>
      <c r="COA77" s="66"/>
      <c r="COB77" s="66"/>
      <c r="COC77" s="66"/>
      <c r="COD77" s="66"/>
      <c r="COE77" s="66"/>
      <c r="COF77" s="66"/>
      <c r="COG77" s="66"/>
      <c r="COH77" s="66"/>
      <c r="COI77" s="66"/>
      <c r="COJ77" s="66"/>
      <c r="COK77" s="66"/>
      <c r="COL77" s="66"/>
      <c r="COM77" s="66"/>
      <c r="CON77" s="66"/>
      <c r="COO77" s="66"/>
      <c r="COP77" s="66"/>
      <c r="COQ77" s="66"/>
      <c r="COR77" s="66"/>
      <c r="COS77" s="66"/>
      <c r="COT77" s="66"/>
      <c r="COU77" s="66"/>
      <c r="COV77" s="66"/>
      <c r="COW77" s="66"/>
      <c r="COX77" s="66"/>
      <c r="COY77" s="66"/>
      <c r="COZ77" s="66"/>
      <c r="CPA77" s="66"/>
      <c r="CPB77" s="66"/>
      <c r="CPC77" s="66"/>
      <c r="CPD77" s="66"/>
      <c r="CPE77" s="66"/>
      <c r="CPF77" s="66"/>
      <c r="CPG77" s="66"/>
      <c r="CPH77" s="66"/>
      <c r="CPI77" s="66"/>
      <c r="CPJ77" s="66"/>
      <c r="CPK77" s="66"/>
      <c r="CPL77" s="66"/>
      <c r="CPM77" s="66"/>
      <c r="CPN77" s="66"/>
      <c r="CPO77" s="66"/>
      <c r="CPP77" s="66"/>
      <c r="CPQ77" s="66"/>
      <c r="CPR77" s="66"/>
      <c r="CPS77" s="66"/>
      <c r="CPT77" s="66"/>
      <c r="CPU77" s="66"/>
      <c r="CPV77" s="66"/>
      <c r="CPW77" s="66"/>
      <c r="CPX77" s="66"/>
      <c r="CPY77" s="66"/>
      <c r="CPZ77" s="66"/>
      <c r="CQA77" s="66"/>
      <c r="CQB77" s="66"/>
      <c r="CQC77" s="66"/>
      <c r="CQD77" s="66"/>
      <c r="CQE77" s="66"/>
      <c r="CQF77" s="66"/>
      <c r="CQG77" s="66"/>
      <c r="CQH77" s="66"/>
      <c r="CQI77" s="66"/>
      <c r="CQJ77" s="66"/>
      <c r="CQK77" s="66"/>
      <c r="CQL77" s="66"/>
      <c r="CQM77" s="66"/>
      <c r="CQN77" s="66"/>
      <c r="CQO77" s="66"/>
      <c r="CQP77" s="66"/>
      <c r="CQQ77" s="66"/>
      <c r="CQR77" s="66"/>
      <c r="CQS77" s="66"/>
      <c r="CQT77" s="66"/>
      <c r="CQU77" s="66"/>
      <c r="CQV77" s="66"/>
      <c r="CQW77" s="66"/>
      <c r="CQX77" s="66"/>
      <c r="CQY77" s="66"/>
      <c r="CQZ77" s="66"/>
      <c r="CRA77" s="66"/>
      <c r="CRB77" s="66"/>
      <c r="CRC77" s="66"/>
      <c r="CRD77" s="66"/>
      <c r="CRE77" s="66"/>
      <c r="CRF77" s="66"/>
      <c r="CRG77" s="66"/>
      <c r="CRH77" s="66"/>
      <c r="CRI77" s="66"/>
      <c r="CRJ77" s="66"/>
      <c r="CRK77" s="66"/>
      <c r="CRL77" s="66"/>
      <c r="CRM77" s="66"/>
      <c r="CRN77" s="66"/>
      <c r="CRO77" s="66"/>
      <c r="CRP77" s="66"/>
      <c r="CRQ77" s="66"/>
      <c r="CRR77" s="66"/>
      <c r="CRS77" s="66"/>
      <c r="CRT77" s="66"/>
      <c r="CRU77" s="66"/>
      <c r="CRV77" s="66"/>
      <c r="CRW77" s="66"/>
      <c r="CRX77" s="66"/>
      <c r="CRY77" s="66"/>
      <c r="CRZ77" s="66"/>
      <c r="CSA77" s="66"/>
      <c r="CSB77" s="66"/>
      <c r="CSC77" s="66"/>
      <c r="CSD77" s="66"/>
      <c r="CSE77" s="66"/>
      <c r="CSF77" s="66"/>
      <c r="CSG77" s="66"/>
      <c r="CSH77" s="66"/>
      <c r="CSI77" s="66"/>
      <c r="CSJ77" s="66"/>
      <c r="CSK77" s="66"/>
      <c r="CSL77" s="66"/>
      <c r="CSM77" s="66"/>
      <c r="CSN77" s="66"/>
      <c r="CSO77" s="66"/>
      <c r="CSP77" s="66"/>
      <c r="CSQ77" s="66"/>
      <c r="CSR77" s="66"/>
      <c r="CSS77" s="66"/>
      <c r="CST77" s="66"/>
      <c r="CSU77" s="66"/>
      <c r="CSV77" s="66"/>
      <c r="CSW77" s="66"/>
      <c r="CSX77" s="66"/>
      <c r="CSY77" s="66"/>
      <c r="CSZ77" s="66"/>
      <c r="CTA77" s="66"/>
      <c r="CTB77" s="66"/>
      <c r="CTC77" s="66"/>
      <c r="CTD77" s="66"/>
      <c r="CTE77" s="66"/>
      <c r="CTF77" s="66"/>
      <c r="CTG77" s="66"/>
      <c r="CTH77" s="66"/>
      <c r="CTI77" s="66"/>
      <c r="CTJ77" s="66"/>
      <c r="CTK77" s="66"/>
      <c r="CTL77" s="66"/>
      <c r="CTM77" s="66"/>
      <c r="CTN77" s="66"/>
      <c r="CTO77" s="66"/>
      <c r="CTP77" s="66"/>
      <c r="CTQ77" s="66"/>
      <c r="CTR77" s="66"/>
      <c r="CTS77" s="66"/>
      <c r="CTT77" s="66"/>
      <c r="CTU77" s="66"/>
      <c r="CTV77" s="66"/>
      <c r="CTW77" s="66"/>
      <c r="CTX77" s="66"/>
      <c r="CTY77" s="66"/>
      <c r="CTZ77" s="66"/>
      <c r="CUA77" s="66"/>
      <c r="CUB77" s="66"/>
      <c r="CUC77" s="66"/>
      <c r="CUD77" s="66"/>
      <c r="CUE77" s="66"/>
      <c r="CUF77" s="66"/>
      <c r="CUG77" s="66"/>
      <c r="CUH77" s="66"/>
      <c r="CUI77" s="66"/>
      <c r="CUJ77" s="66"/>
      <c r="CUK77" s="66"/>
      <c r="CUL77" s="66"/>
      <c r="CUM77" s="66"/>
      <c r="CUN77" s="66"/>
      <c r="CUO77" s="66"/>
      <c r="CUP77" s="66"/>
      <c r="CUQ77" s="66"/>
      <c r="CUR77" s="66"/>
      <c r="CUS77" s="66"/>
      <c r="CUT77" s="66"/>
      <c r="CUU77" s="66"/>
      <c r="CUV77" s="66"/>
      <c r="CUW77" s="66"/>
      <c r="CUX77" s="66"/>
      <c r="CUY77" s="66"/>
      <c r="CUZ77" s="66"/>
      <c r="CVA77" s="66"/>
      <c r="CVB77" s="66"/>
      <c r="CVC77" s="66"/>
      <c r="CVD77" s="66"/>
      <c r="CVE77" s="66"/>
      <c r="CVF77" s="66"/>
      <c r="CVG77" s="66"/>
      <c r="CVH77" s="66"/>
      <c r="CVI77" s="66"/>
      <c r="CVJ77" s="66"/>
      <c r="CVK77" s="66"/>
      <c r="CVL77" s="66"/>
      <c r="CVM77" s="66"/>
      <c r="CVN77" s="66"/>
      <c r="CVO77" s="66"/>
      <c r="CVP77" s="66"/>
      <c r="CVQ77" s="66"/>
      <c r="CVR77" s="66"/>
      <c r="CVS77" s="66"/>
      <c r="CVT77" s="66"/>
      <c r="CVU77" s="66"/>
      <c r="CVV77" s="66"/>
      <c r="CVW77" s="66"/>
      <c r="CVX77" s="66"/>
      <c r="CVY77" s="66"/>
      <c r="CVZ77" s="66"/>
      <c r="CWA77" s="66"/>
      <c r="CWB77" s="66"/>
      <c r="CWC77" s="66"/>
      <c r="CWD77" s="66"/>
      <c r="CWE77" s="66"/>
      <c r="CWF77" s="66"/>
      <c r="CWG77" s="66"/>
      <c r="CWH77" s="66"/>
      <c r="CWI77" s="66"/>
      <c r="CWJ77" s="66"/>
      <c r="CWK77" s="66"/>
      <c r="CWL77" s="66"/>
      <c r="CWM77" s="66"/>
      <c r="CWN77" s="66"/>
      <c r="CWO77" s="66"/>
      <c r="CWP77" s="66"/>
      <c r="CWQ77" s="66"/>
      <c r="CWR77" s="66"/>
      <c r="CWS77" s="66"/>
      <c r="CWT77" s="66"/>
      <c r="CWU77" s="66"/>
      <c r="CWV77" s="66"/>
      <c r="CWW77" s="66"/>
      <c r="CWX77" s="66"/>
      <c r="CWY77" s="66"/>
      <c r="CWZ77" s="66"/>
      <c r="CXA77" s="66"/>
      <c r="CXB77" s="66"/>
      <c r="CXC77" s="66"/>
      <c r="CXD77" s="66"/>
      <c r="CXE77" s="66"/>
      <c r="CXF77" s="66"/>
      <c r="CXG77" s="66"/>
      <c r="CXH77" s="66"/>
      <c r="CXI77" s="66"/>
      <c r="CXJ77" s="66"/>
      <c r="CXK77" s="66"/>
      <c r="CXL77" s="66"/>
      <c r="CXM77" s="66"/>
      <c r="CXN77" s="66"/>
      <c r="CXO77" s="66"/>
      <c r="CXP77" s="66"/>
      <c r="CXQ77" s="66"/>
      <c r="CXR77" s="66"/>
      <c r="CXS77" s="66"/>
      <c r="CXT77" s="66"/>
      <c r="CXU77" s="66"/>
      <c r="CXV77" s="66"/>
      <c r="CXW77" s="66"/>
      <c r="CXX77" s="66"/>
      <c r="CXY77" s="66"/>
      <c r="CXZ77" s="66"/>
      <c r="CYA77" s="66"/>
      <c r="CYB77" s="66"/>
      <c r="CYC77" s="66"/>
      <c r="CYD77" s="66"/>
      <c r="CYE77" s="66"/>
      <c r="CYF77" s="66"/>
      <c r="CYG77" s="66"/>
      <c r="CYH77" s="66"/>
      <c r="CYI77" s="66"/>
      <c r="CYJ77" s="66"/>
      <c r="CYK77" s="66"/>
      <c r="CYL77" s="66"/>
      <c r="CYM77" s="66"/>
      <c r="CYN77" s="66"/>
      <c r="CYO77" s="66"/>
      <c r="CYP77" s="66"/>
      <c r="CYQ77" s="66"/>
      <c r="CYR77" s="66"/>
      <c r="CYS77" s="66"/>
      <c r="CYT77" s="66"/>
      <c r="CYU77" s="66"/>
      <c r="CYV77" s="66"/>
      <c r="CYW77" s="66"/>
      <c r="CYX77" s="66"/>
      <c r="CYY77" s="66"/>
      <c r="CYZ77" s="66"/>
      <c r="CZA77" s="66"/>
      <c r="CZB77" s="66"/>
      <c r="CZC77" s="66"/>
      <c r="CZD77" s="66"/>
      <c r="CZE77" s="66"/>
      <c r="CZF77" s="66"/>
      <c r="CZG77" s="66"/>
      <c r="CZH77" s="66"/>
      <c r="CZI77" s="66"/>
      <c r="CZJ77" s="66"/>
      <c r="CZK77" s="66"/>
      <c r="CZL77" s="66"/>
      <c r="CZM77" s="66"/>
      <c r="CZN77" s="66"/>
      <c r="CZO77" s="66"/>
      <c r="CZP77" s="66"/>
      <c r="CZQ77" s="66"/>
      <c r="CZR77" s="66"/>
      <c r="CZS77" s="66"/>
      <c r="CZT77" s="66"/>
      <c r="CZU77" s="66"/>
      <c r="CZV77" s="66"/>
      <c r="CZW77" s="66"/>
      <c r="CZX77" s="66"/>
      <c r="CZY77" s="66"/>
      <c r="CZZ77" s="66"/>
      <c r="DAA77" s="66"/>
      <c r="DAB77" s="66"/>
      <c r="DAC77" s="66"/>
      <c r="DAD77" s="66"/>
      <c r="DAE77" s="66"/>
      <c r="DAF77" s="66"/>
      <c r="DAG77" s="66"/>
      <c r="DAH77" s="66"/>
      <c r="DAI77" s="66"/>
      <c r="DAJ77" s="66"/>
      <c r="DAK77" s="66"/>
      <c r="DAL77" s="66"/>
      <c r="DAM77" s="66"/>
      <c r="DAN77" s="66"/>
      <c r="DAO77" s="66"/>
      <c r="DAP77" s="66"/>
      <c r="DAQ77" s="66"/>
      <c r="DAR77" s="66"/>
      <c r="DAS77" s="66"/>
      <c r="DAT77" s="66"/>
      <c r="DAU77" s="66"/>
      <c r="DAV77" s="66"/>
      <c r="DAW77" s="66"/>
      <c r="DAX77" s="66"/>
      <c r="DAY77" s="66"/>
      <c r="DAZ77" s="66"/>
      <c r="DBA77" s="66"/>
      <c r="DBB77" s="66"/>
      <c r="DBC77" s="66"/>
      <c r="DBD77" s="66"/>
      <c r="DBE77" s="66"/>
      <c r="DBF77" s="66"/>
      <c r="DBG77" s="66"/>
      <c r="DBH77" s="66"/>
      <c r="DBI77" s="66"/>
      <c r="DBJ77" s="66"/>
      <c r="DBK77" s="66"/>
      <c r="DBL77" s="66"/>
      <c r="DBM77" s="66"/>
      <c r="DBN77" s="66"/>
      <c r="DBO77" s="66"/>
      <c r="DBP77" s="66"/>
      <c r="DBQ77" s="66"/>
      <c r="DBR77" s="66"/>
      <c r="DBS77" s="66"/>
      <c r="DBT77" s="66"/>
      <c r="DBU77" s="66"/>
      <c r="DBV77" s="66"/>
      <c r="DBW77" s="66"/>
      <c r="DBX77" s="66"/>
      <c r="DBY77" s="66"/>
      <c r="DBZ77" s="66"/>
      <c r="DCA77" s="66"/>
      <c r="DCB77" s="66"/>
      <c r="DCC77" s="66"/>
      <c r="DCD77" s="66"/>
      <c r="DCE77" s="66"/>
      <c r="DCF77" s="66"/>
      <c r="DCG77" s="66"/>
      <c r="DCH77" s="66"/>
      <c r="DCI77" s="66"/>
      <c r="DCJ77" s="66"/>
      <c r="DCK77" s="66"/>
      <c r="DCL77" s="66"/>
      <c r="DCM77" s="66"/>
      <c r="DCN77" s="66"/>
      <c r="DCO77" s="66"/>
      <c r="DCP77" s="66"/>
      <c r="DCQ77" s="66"/>
      <c r="DCR77" s="66"/>
      <c r="DCS77" s="66"/>
      <c r="DCT77" s="66"/>
      <c r="DCU77" s="66"/>
      <c r="DCV77" s="66"/>
      <c r="DCW77" s="66"/>
      <c r="DCX77" s="66"/>
      <c r="DCY77" s="66"/>
      <c r="DCZ77" s="66"/>
      <c r="DDA77" s="66"/>
      <c r="DDB77" s="66"/>
      <c r="DDC77" s="66"/>
      <c r="DDD77" s="66"/>
      <c r="DDE77" s="66"/>
      <c r="DDF77" s="66"/>
      <c r="DDG77" s="66"/>
      <c r="DDH77" s="66"/>
      <c r="DDI77" s="66"/>
      <c r="DDJ77" s="66"/>
      <c r="DDK77" s="66"/>
      <c r="DDL77" s="66"/>
      <c r="DDM77" s="66"/>
      <c r="DDN77" s="66"/>
      <c r="DDO77" s="66"/>
      <c r="DDP77" s="66"/>
      <c r="DDQ77" s="66"/>
      <c r="DDR77" s="66"/>
      <c r="DDS77" s="66"/>
      <c r="DDT77" s="66"/>
      <c r="DDU77" s="66"/>
      <c r="DDV77" s="66"/>
      <c r="DDW77" s="66"/>
      <c r="DDX77" s="66"/>
      <c r="DDY77" s="66"/>
      <c r="DDZ77" s="66"/>
      <c r="DEA77" s="66"/>
      <c r="DEB77" s="66"/>
      <c r="DEC77" s="66"/>
      <c r="DED77" s="66"/>
      <c r="DEE77" s="66"/>
      <c r="DEF77" s="66"/>
      <c r="DEG77" s="66"/>
      <c r="DEH77" s="66"/>
      <c r="DEI77" s="66"/>
      <c r="DEJ77" s="66"/>
      <c r="DEK77" s="66"/>
      <c r="DEL77" s="66"/>
      <c r="DEM77" s="66"/>
      <c r="DEN77" s="66"/>
      <c r="DEO77" s="66"/>
      <c r="DEP77" s="66"/>
      <c r="DEQ77" s="66"/>
      <c r="DER77" s="66"/>
      <c r="DES77" s="66"/>
      <c r="DET77" s="66"/>
      <c r="DEU77" s="66"/>
      <c r="DEV77" s="66"/>
      <c r="DEW77" s="66"/>
      <c r="DEX77" s="66"/>
      <c r="DEY77" s="66"/>
      <c r="DEZ77" s="66"/>
      <c r="DFA77" s="66"/>
      <c r="DFB77" s="66"/>
      <c r="DFC77" s="66"/>
      <c r="DFD77" s="66"/>
      <c r="DFE77" s="66"/>
      <c r="DFF77" s="66"/>
      <c r="DFG77" s="66"/>
      <c r="DFH77" s="66"/>
      <c r="DFI77" s="66"/>
      <c r="DFJ77" s="66"/>
      <c r="DFK77" s="66"/>
      <c r="DFL77" s="66"/>
      <c r="DFM77" s="66"/>
      <c r="DFN77" s="66"/>
      <c r="DFO77" s="66"/>
      <c r="DFP77" s="66"/>
      <c r="DFQ77" s="66"/>
      <c r="DFR77" s="66"/>
      <c r="DFS77" s="66"/>
      <c r="DFT77" s="66"/>
      <c r="DFU77" s="66"/>
      <c r="DFV77" s="66"/>
      <c r="DFW77" s="66"/>
      <c r="DFX77" s="66"/>
      <c r="DFY77" s="66"/>
      <c r="DFZ77" s="66"/>
      <c r="DGA77" s="66"/>
      <c r="DGB77" s="66"/>
      <c r="DGC77" s="66"/>
      <c r="DGD77" s="66"/>
      <c r="DGE77" s="66"/>
      <c r="DGF77" s="66"/>
      <c r="DGG77" s="66"/>
      <c r="DGH77" s="66"/>
      <c r="DGI77" s="66"/>
      <c r="DGJ77" s="66"/>
      <c r="DGK77" s="66"/>
      <c r="DGL77" s="66"/>
      <c r="DGM77" s="66"/>
      <c r="DGN77" s="66"/>
      <c r="DGO77" s="66"/>
      <c r="DGP77" s="66"/>
      <c r="DGQ77" s="66"/>
      <c r="DGR77" s="66"/>
      <c r="DGS77" s="66"/>
      <c r="DGT77" s="66"/>
      <c r="DGU77" s="66"/>
      <c r="DGV77" s="66"/>
      <c r="DGW77" s="66"/>
      <c r="DGX77" s="66"/>
      <c r="DGY77" s="66"/>
      <c r="DGZ77" s="66"/>
      <c r="DHA77" s="66"/>
      <c r="DHB77" s="66"/>
      <c r="DHC77" s="66"/>
      <c r="DHD77" s="66"/>
      <c r="DHE77" s="66"/>
      <c r="DHF77" s="66"/>
      <c r="DHG77" s="66"/>
      <c r="DHH77" s="66"/>
      <c r="DHI77" s="66"/>
      <c r="DHJ77" s="66"/>
      <c r="DHK77" s="66"/>
      <c r="DHL77" s="66"/>
      <c r="DHM77" s="66"/>
      <c r="DHN77" s="66"/>
      <c r="DHO77" s="66"/>
      <c r="DHP77" s="66"/>
      <c r="DHQ77" s="66"/>
      <c r="DHR77" s="66"/>
      <c r="DHS77" s="66"/>
      <c r="DHT77" s="66"/>
      <c r="DHU77" s="66"/>
      <c r="DHV77" s="66"/>
      <c r="DHW77" s="66"/>
      <c r="DHX77" s="66"/>
      <c r="DHY77" s="66"/>
      <c r="DHZ77" s="66"/>
      <c r="DIA77" s="66"/>
      <c r="DIB77" s="66"/>
      <c r="DIC77" s="66"/>
      <c r="DID77" s="66"/>
      <c r="DIE77" s="66"/>
      <c r="DIF77" s="66"/>
      <c r="DIG77" s="66"/>
      <c r="DIH77" s="66"/>
      <c r="DII77" s="66"/>
      <c r="DIJ77" s="66"/>
      <c r="DIK77" s="66"/>
      <c r="DIL77" s="66"/>
      <c r="DIM77" s="66"/>
      <c r="DIN77" s="66"/>
      <c r="DIO77" s="66"/>
      <c r="DIP77" s="66"/>
      <c r="DIQ77" s="66"/>
      <c r="DIR77" s="66"/>
      <c r="DIS77" s="66"/>
      <c r="DIT77" s="66"/>
      <c r="DIU77" s="66"/>
      <c r="DIV77" s="66"/>
      <c r="DIW77" s="66"/>
      <c r="DIX77" s="66"/>
      <c r="DIY77" s="66"/>
      <c r="DIZ77" s="66"/>
      <c r="DJA77" s="66"/>
      <c r="DJB77" s="66"/>
      <c r="DJC77" s="66"/>
      <c r="DJD77" s="66"/>
      <c r="DJE77" s="66"/>
      <c r="DJF77" s="66"/>
      <c r="DJG77" s="66"/>
      <c r="DJH77" s="66"/>
      <c r="DJI77" s="66"/>
      <c r="DJJ77" s="66"/>
      <c r="DJK77" s="66"/>
      <c r="DJL77" s="66"/>
      <c r="DJM77" s="66"/>
      <c r="DJN77" s="66"/>
      <c r="DJO77" s="66"/>
      <c r="DJP77" s="66"/>
      <c r="DJQ77" s="66"/>
      <c r="DJR77" s="66"/>
      <c r="DJS77" s="66"/>
      <c r="DJT77" s="66"/>
      <c r="DJU77" s="66"/>
      <c r="DJV77" s="66"/>
      <c r="DJW77" s="66"/>
      <c r="DJX77" s="66"/>
      <c r="DJY77" s="66"/>
      <c r="DJZ77" s="66"/>
      <c r="DKA77" s="66"/>
      <c r="DKB77" s="66"/>
      <c r="DKC77" s="66"/>
      <c r="DKD77" s="66"/>
      <c r="DKE77" s="66"/>
      <c r="DKF77" s="66"/>
      <c r="DKG77" s="66"/>
      <c r="DKH77" s="66"/>
      <c r="DKI77" s="66"/>
      <c r="DKJ77" s="66"/>
      <c r="DKK77" s="66"/>
      <c r="DKL77" s="66"/>
      <c r="DKM77" s="66"/>
      <c r="DKN77" s="66"/>
      <c r="DKO77" s="66"/>
      <c r="DKP77" s="66"/>
      <c r="DKQ77" s="66"/>
      <c r="DKR77" s="66"/>
      <c r="DKS77" s="66"/>
      <c r="DKT77" s="66"/>
      <c r="DKU77" s="66"/>
      <c r="DKV77" s="66"/>
      <c r="DKW77" s="66"/>
      <c r="DKX77" s="66"/>
      <c r="DKY77" s="66"/>
      <c r="DKZ77" s="66"/>
      <c r="DLA77" s="66"/>
      <c r="DLB77" s="66"/>
      <c r="DLC77" s="66"/>
      <c r="DLD77" s="66"/>
      <c r="DLE77" s="66"/>
      <c r="DLF77" s="66"/>
      <c r="DLG77" s="66"/>
      <c r="DLH77" s="66"/>
      <c r="DLI77" s="66"/>
      <c r="DLJ77" s="66"/>
      <c r="DLK77" s="66"/>
      <c r="DLL77" s="66"/>
      <c r="DLM77" s="66"/>
      <c r="DLN77" s="66"/>
      <c r="DLO77" s="66"/>
      <c r="DLP77" s="66"/>
      <c r="DLQ77" s="66"/>
      <c r="DLR77" s="66"/>
      <c r="DLS77" s="66"/>
      <c r="DLT77" s="66"/>
      <c r="DLU77" s="66"/>
      <c r="DLV77" s="66"/>
      <c r="DLW77" s="66"/>
      <c r="DLX77" s="66"/>
      <c r="DLY77" s="66"/>
      <c r="DLZ77" s="66"/>
      <c r="DMA77" s="66"/>
      <c r="DMB77" s="66"/>
      <c r="DMC77" s="66"/>
      <c r="DMD77" s="66"/>
      <c r="DME77" s="66"/>
      <c r="DMF77" s="66"/>
      <c r="DMG77" s="66"/>
      <c r="DMH77" s="66"/>
      <c r="DMI77" s="66"/>
      <c r="DMJ77" s="66"/>
      <c r="DMK77" s="66"/>
      <c r="DML77" s="66"/>
      <c r="DMM77" s="66"/>
      <c r="DMN77" s="66"/>
      <c r="DMO77" s="66"/>
      <c r="DMP77" s="66"/>
      <c r="DMQ77" s="66"/>
      <c r="DMR77" s="66"/>
      <c r="DMS77" s="66"/>
      <c r="DMT77" s="66"/>
      <c r="DMU77" s="66"/>
      <c r="DMV77" s="66"/>
      <c r="DMW77" s="66"/>
      <c r="DMX77" s="66"/>
      <c r="DMY77" s="66"/>
      <c r="DMZ77" s="66"/>
      <c r="DNA77" s="66"/>
      <c r="DNB77" s="66"/>
      <c r="DNC77" s="66"/>
      <c r="DND77" s="66"/>
      <c r="DNE77" s="66"/>
      <c r="DNF77" s="66"/>
      <c r="DNG77" s="66"/>
      <c r="DNH77" s="66"/>
      <c r="DNI77" s="66"/>
      <c r="DNJ77" s="66"/>
      <c r="DNK77" s="66"/>
      <c r="DNL77" s="66"/>
      <c r="DNM77" s="66"/>
      <c r="DNN77" s="66"/>
      <c r="DNO77" s="66"/>
      <c r="DNP77" s="66"/>
      <c r="DNQ77" s="66"/>
      <c r="DNR77" s="66"/>
      <c r="DNS77" s="66"/>
      <c r="DNT77" s="66"/>
      <c r="DNU77" s="66"/>
      <c r="DNV77" s="66"/>
      <c r="DNW77" s="66"/>
      <c r="DNX77" s="66"/>
      <c r="DNY77" s="66"/>
      <c r="DNZ77" s="66"/>
      <c r="DOA77" s="66"/>
      <c r="DOB77" s="66"/>
      <c r="DOC77" s="66"/>
      <c r="DOD77" s="66"/>
      <c r="DOE77" s="66"/>
      <c r="DOF77" s="66"/>
      <c r="DOG77" s="66"/>
      <c r="DOH77" s="66"/>
      <c r="DOI77" s="66"/>
      <c r="DOJ77" s="66"/>
      <c r="DOK77" s="66"/>
      <c r="DOL77" s="66"/>
      <c r="DOM77" s="66"/>
      <c r="DON77" s="66"/>
      <c r="DOO77" s="66"/>
      <c r="DOP77" s="66"/>
      <c r="DOQ77" s="66"/>
      <c r="DOR77" s="66"/>
      <c r="DOS77" s="66"/>
      <c r="DOT77" s="66"/>
      <c r="DOU77" s="66"/>
      <c r="DOV77" s="66"/>
      <c r="DOW77" s="66"/>
      <c r="DOX77" s="66"/>
      <c r="DOY77" s="66"/>
      <c r="DOZ77" s="66"/>
      <c r="DPA77" s="66"/>
      <c r="DPB77" s="66"/>
      <c r="DPC77" s="66"/>
      <c r="DPD77" s="66"/>
      <c r="DPE77" s="66"/>
      <c r="DPF77" s="66"/>
      <c r="DPG77" s="66"/>
      <c r="DPH77" s="66"/>
      <c r="DPI77" s="66"/>
      <c r="DPJ77" s="66"/>
      <c r="DPK77" s="66"/>
      <c r="DPL77" s="66"/>
      <c r="DPM77" s="66"/>
      <c r="DPN77" s="66"/>
      <c r="DPO77" s="66"/>
      <c r="DPP77" s="66"/>
      <c r="DPQ77" s="66"/>
      <c r="DPR77" s="66"/>
      <c r="DPS77" s="66"/>
      <c r="DPT77" s="66"/>
      <c r="DPU77" s="66"/>
      <c r="DPV77" s="66"/>
      <c r="DPW77" s="66"/>
      <c r="DPX77" s="66"/>
      <c r="DPY77" s="66"/>
      <c r="DPZ77" s="66"/>
      <c r="DQA77" s="66"/>
      <c r="DQB77" s="66"/>
      <c r="DQC77" s="66"/>
      <c r="DQD77" s="66"/>
      <c r="DQE77" s="66"/>
      <c r="DQF77" s="66"/>
      <c r="DQG77" s="66"/>
      <c r="DQH77" s="66"/>
      <c r="DQI77" s="66"/>
      <c r="DQJ77" s="66"/>
      <c r="DQK77" s="66"/>
      <c r="DQL77" s="66"/>
      <c r="DQM77" s="66"/>
      <c r="DQN77" s="66"/>
      <c r="DQO77" s="66"/>
      <c r="DQP77" s="66"/>
      <c r="DQQ77" s="66"/>
      <c r="DQR77" s="66"/>
      <c r="DQS77" s="66"/>
      <c r="DQT77" s="66"/>
      <c r="DQU77" s="66"/>
      <c r="DQV77" s="66"/>
      <c r="DQW77" s="66"/>
      <c r="DQX77" s="66"/>
      <c r="DQY77" s="66"/>
      <c r="DQZ77" s="66"/>
      <c r="DRA77" s="66"/>
      <c r="DRB77" s="66"/>
      <c r="DRC77" s="66"/>
      <c r="DRD77" s="66"/>
      <c r="DRE77" s="66"/>
      <c r="DRF77" s="66"/>
      <c r="DRG77" s="66"/>
      <c r="DRH77" s="66"/>
      <c r="DRI77" s="66"/>
      <c r="DRJ77" s="66"/>
      <c r="DRK77" s="66"/>
      <c r="DRL77" s="66"/>
      <c r="DRM77" s="66"/>
      <c r="DRN77" s="66"/>
      <c r="DRO77" s="66"/>
      <c r="DRP77" s="66"/>
      <c r="DRQ77" s="66"/>
      <c r="DRR77" s="66"/>
      <c r="DRS77" s="66"/>
      <c r="DRT77" s="66"/>
      <c r="DRU77" s="66"/>
      <c r="DRV77" s="66"/>
      <c r="DRW77" s="66"/>
      <c r="DRX77" s="66"/>
      <c r="DRY77" s="66"/>
      <c r="DRZ77" s="66"/>
      <c r="DSA77" s="66"/>
      <c r="DSB77" s="66"/>
      <c r="DSC77" s="66"/>
      <c r="DSD77" s="66"/>
      <c r="DSE77" s="66"/>
      <c r="DSF77" s="66"/>
      <c r="DSG77" s="66"/>
      <c r="DSH77" s="66"/>
      <c r="DSI77" s="66"/>
      <c r="DSJ77" s="66"/>
      <c r="DSK77" s="66"/>
      <c r="DSL77" s="66"/>
      <c r="DSM77" s="66"/>
      <c r="DSN77" s="66"/>
      <c r="DSO77" s="66"/>
      <c r="DSP77" s="66"/>
      <c r="DSQ77" s="66"/>
      <c r="DSR77" s="66"/>
      <c r="DSS77" s="66"/>
      <c r="DST77" s="66"/>
      <c r="DSU77" s="66"/>
      <c r="DSV77" s="66"/>
      <c r="DSW77" s="66"/>
      <c r="DSX77" s="66"/>
      <c r="DSY77" s="66"/>
      <c r="DSZ77" s="66"/>
      <c r="DTA77" s="66"/>
      <c r="DTB77" s="66"/>
      <c r="DTC77" s="66"/>
      <c r="DTD77" s="66"/>
      <c r="DTE77" s="66"/>
      <c r="DTF77" s="66"/>
      <c r="DTG77" s="66"/>
      <c r="DTH77" s="66"/>
      <c r="DTI77" s="66"/>
      <c r="DTJ77" s="66"/>
      <c r="DTK77" s="66"/>
      <c r="DTL77" s="66"/>
      <c r="DTM77" s="66"/>
      <c r="DTN77" s="66"/>
      <c r="DTO77" s="66"/>
      <c r="DTP77" s="66"/>
      <c r="DTQ77" s="66"/>
      <c r="DTR77" s="66"/>
      <c r="DTS77" s="66"/>
      <c r="DTT77" s="66"/>
      <c r="DTU77" s="66"/>
      <c r="DTV77" s="66"/>
      <c r="DTW77" s="66"/>
      <c r="DTX77" s="66"/>
      <c r="DTY77" s="66"/>
      <c r="DTZ77" s="66"/>
      <c r="DUA77" s="66"/>
      <c r="DUB77" s="66"/>
      <c r="DUC77" s="66"/>
      <c r="DUD77" s="66"/>
      <c r="DUE77" s="66"/>
      <c r="DUF77" s="66"/>
      <c r="DUG77" s="66"/>
      <c r="DUH77" s="66"/>
      <c r="DUI77" s="66"/>
      <c r="DUJ77" s="66"/>
      <c r="DUK77" s="66"/>
      <c r="DUL77" s="66"/>
      <c r="DUM77" s="66"/>
      <c r="DUN77" s="66"/>
      <c r="DUO77" s="66"/>
      <c r="DUP77" s="66"/>
      <c r="DUQ77" s="66"/>
      <c r="DUR77" s="66"/>
      <c r="DUS77" s="66"/>
      <c r="DUT77" s="66"/>
      <c r="DUU77" s="66"/>
      <c r="DUV77" s="66"/>
      <c r="DUW77" s="66"/>
      <c r="DUX77" s="66"/>
      <c r="DUY77" s="66"/>
      <c r="DUZ77" s="66"/>
      <c r="DVA77" s="66"/>
      <c r="DVB77" s="66"/>
      <c r="DVC77" s="66"/>
      <c r="DVD77" s="66"/>
      <c r="DVE77" s="66"/>
      <c r="DVF77" s="66"/>
      <c r="DVG77" s="66"/>
      <c r="DVH77" s="66"/>
      <c r="DVI77" s="66"/>
      <c r="DVJ77" s="66"/>
      <c r="DVK77" s="66"/>
      <c r="DVL77" s="66"/>
      <c r="DVM77" s="66"/>
      <c r="DVN77" s="66"/>
      <c r="DVO77" s="66"/>
      <c r="DVP77" s="66"/>
      <c r="DVQ77" s="66"/>
      <c r="DVR77" s="66"/>
      <c r="DVS77" s="66"/>
      <c r="DVT77" s="66"/>
      <c r="DVU77" s="66"/>
      <c r="DVV77" s="66"/>
      <c r="DVW77" s="66"/>
      <c r="DVX77" s="66"/>
      <c r="DVY77" s="66"/>
      <c r="DVZ77" s="66"/>
      <c r="DWA77" s="66"/>
      <c r="DWB77" s="66"/>
      <c r="DWC77" s="66"/>
      <c r="DWD77" s="66"/>
      <c r="DWE77" s="66"/>
      <c r="DWF77" s="66"/>
      <c r="DWG77" s="66"/>
      <c r="DWH77" s="66"/>
      <c r="DWI77" s="66"/>
      <c r="DWJ77" s="66"/>
      <c r="DWK77" s="66"/>
      <c r="DWL77" s="66"/>
      <c r="DWM77" s="66"/>
      <c r="DWN77" s="66"/>
      <c r="DWO77" s="66"/>
      <c r="DWP77" s="66"/>
      <c r="DWQ77" s="66"/>
      <c r="DWR77" s="66"/>
      <c r="DWS77" s="66"/>
      <c r="DWT77" s="66"/>
      <c r="DWU77" s="66"/>
      <c r="DWV77" s="66"/>
      <c r="DWW77" s="66"/>
      <c r="DWX77" s="66"/>
      <c r="DWY77" s="66"/>
      <c r="DWZ77" s="66"/>
      <c r="DXA77" s="66"/>
      <c r="DXB77" s="66"/>
      <c r="DXC77" s="66"/>
      <c r="DXD77" s="66"/>
      <c r="DXE77" s="66"/>
      <c r="DXF77" s="66"/>
      <c r="DXG77" s="66"/>
      <c r="DXH77" s="66"/>
      <c r="DXI77" s="66"/>
      <c r="DXJ77" s="66"/>
      <c r="DXK77" s="66"/>
      <c r="DXL77" s="66"/>
      <c r="DXM77" s="66"/>
      <c r="DXN77" s="66"/>
      <c r="DXO77" s="66"/>
      <c r="DXP77" s="66"/>
      <c r="DXQ77" s="66"/>
      <c r="DXR77" s="66"/>
      <c r="DXS77" s="66"/>
      <c r="DXT77" s="66"/>
      <c r="DXU77" s="66"/>
      <c r="DXV77" s="66"/>
      <c r="DXW77" s="66"/>
      <c r="DXX77" s="66"/>
      <c r="DXY77" s="66"/>
      <c r="DXZ77" s="66"/>
      <c r="DYA77" s="66"/>
      <c r="DYB77" s="66"/>
      <c r="DYC77" s="66"/>
      <c r="DYD77" s="66"/>
      <c r="DYE77" s="66"/>
      <c r="DYF77" s="66"/>
      <c r="DYG77" s="66"/>
      <c r="DYH77" s="66"/>
      <c r="DYI77" s="66"/>
      <c r="DYJ77" s="66"/>
      <c r="DYK77" s="66"/>
      <c r="DYL77" s="66"/>
      <c r="DYM77" s="66"/>
      <c r="DYN77" s="66"/>
      <c r="DYO77" s="66"/>
      <c r="DYP77" s="66"/>
      <c r="DYQ77" s="66"/>
      <c r="DYR77" s="66"/>
      <c r="DYS77" s="66"/>
      <c r="DYT77" s="66"/>
      <c r="DYU77" s="66"/>
      <c r="DYV77" s="66"/>
      <c r="DYW77" s="66"/>
      <c r="DYX77" s="66"/>
      <c r="DYY77" s="66"/>
      <c r="DYZ77" s="66"/>
      <c r="DZA77" s="66"/>
      <c r="DZB77" s="66"/>
      <c r="DZC77" s="66"/>
      <c r="DZD77" s="66"/>
      <c r="DZE77" s="66"/>
      <c r="DZF77" s="66"/>
      <c r="DZG77" s="66"/>
      <c r="DZH77" s="66"/>
      <c r="DZI77" s="66"/>
      <c r="DZJ77" s="66"/>
      <c r="DZK77" s="66"/>
      <c r="DZL77" s="66"/>
      <c r="DZM77" s="66"/>
      <c r="DZN77" s="66"/>
      <c r="DZO77" s="66"/>
      <c r="DZP77" s="66"/>
      <c r="DZQ77" s="66"/>
      <c r="DZR77" s="66"/>
      <c r="DZS77" s="66"/>
      <c r="DZT77" s="66"/>
      <c r="DZU77" s="66"/>
      <c r="DZV77" s="66"/>
      <c r="DZW77" s="66"/>
      <c r="DZX77" s="66"/>
      <c r="DZY77" s="66"/>
      <c r="DZZ77" s="66"/>
      <c r="EAA77" s="66"/>
      <c r="EAB77" s="66"/>
      <c r="EAC77" s="66"/>
      <c r="EAD77" s="66"/>
      <c r="EAE77" s="66"/>
      <c r="EAF77" s="66"/>
      <c r="EAG77" s="66"/>
      <c r="EAH77" s="66"/>
      <c r="EAI77" s="66"/>
      <c r="EAJ77" s="66"/>
      <c r="EAK77" s="66"/>
      <c r="EAL77" s="66"/>
      <c r="EAM77" s="66"/>
      <c r="EAN77" s="66"/>
      <c r="EAO77" s="66"/>
      <c r="EAP77" s="66"/>
      <c r="EAQ77" s="66"/>
      <c r="EAR77" s="66"/>
      <c r="EAS77" s="66"/>
      <c r="EAT77" s="66"/>
      <c r="EAU77" s="66"/>
      <c r="EAV77" s="66"/>
      <c r="EAW77" s="66"/>
      <c r="EAX77" s="66"/>
      <c r="EAY77" s="66"/>
      <c r="EAZ77" s="66"/>
      <c r="EBA77" s="66"/>
      <c r="EBB77" s="66"/>
      <c r="EBC77" s="66"/>
      <c r="EBD77" s="66"/>
      <c r="EBE77" s="66"/>
      <c r="EBF77" s="66"/>
      <c r="EBG77" s="66"/>
      <c r="EBH77" s="66"/>
      <c r="EBI77" s="66"/>
      <c r="EBJ77" s="66"/>
      <c r="EBK77" s="66"/>
      <c r="EBL77" s="66"/>
      <c r="EBM77" s="66"/>
      <c r="EBN77" s="66"/>
      <c r="EBO77" s="66"/>
      <c r="EBP77" s="66"/>
      <c r="EBQ77" s="66"/>
      <c r="EBR77" s="66"/>
      <c r="EBS77" s="66"/>
      <c r="EBT77" s="66"/>
      <c r="EBU77" s="66"/>
      <c r="EBV77" s="66"/>
      <c r="EBW77" s="66"/>
      <c r="EBX77" s="66"/>
      <c r="EBY77" s="66"/>
      <c r="EBZ77" s="66"/>
      <c r="ECA77" s="66"/>
      <c r="ECB77" s="66"/>
      <c r="ECC77" s="66"/>
      <c r="ECD77" s="66"/>
      <c r="ECE77" s="66"/>
      <c r="ECF77" s="66"/>
      <c r="ECG77" s="66"/>
      <c r="ECH77" s="66"/>
      <c r="ECI77" s="66"/>
      <c r="ECJ77" s="66"/>
      <c r="ECK77" s="66"/>
      <c r="ECL77" s="66"/>
      <c r="ECM77" s="66"/>
      <c r="ECN77" s="66"/>
      <c r="ECO77" s="66"/>
      <c r="ECP77" s="66"/>
      <c r="ECQ77" s="66"/>
      <c r="ECR77" s="66"/>
      <c r="ECS77" s="66"/>
      <c r="ECT77" s="66"/>
      <c r="ECU77" s="66"/>
      <c r="ECV77" s="66"/>
      <c r="ECW77" s="66"/>
      <c r="ECX77" s="66"/>
      <c r="ECY77" s="66"/>
      <c r="ECZ77" s="66"/>
      <c r="EDA77" s="66"/>
      <c r="EDB77" s="66"/>
      <c r="EDC77" s="66"/>
      <c r="EDD77" s="66"/>
      <c r="EDE77" s="66"/>
      <c r="EDF77" s="66"/>
      <c r="EDG77" s="66"/>
      <c r="EDH77" s="66"/>
      <c r="EDI77" s="66"/>
      <c r="EDJ77" s="66"/>
      <c r="EDK77" s="66"/>
      <c r="EDL77" s="66"/>
      <c r="EDM77" s="66"/>
      <c r="EDN77" s="66"/>
      <c r="EDO77" s="66"/>
      <c r="EDP77" s="66"/>
      <c r="EDQ77" s="66"/>
      <c r="EDR77" s="66"/>
      <c r="EDS77" s="66"/>
      <c r="EDT77" s="66"/>
      <c r="EDU77" s="66"/>
      <c r="EDV77" s="66"/>
      <c r="EDW77" s="66"/>
      <c r="EDX77" s="66"/>
      <c r="EDY77" s="66"/>
      <c r="EDZ77" s="66"/>
      <c r="EEA77" s="66"/>
      <c r="EEB77" s="66"/>
      <c r="EEC77" s="66"/>
      <c r="EED77" s="66"/>
      <c r="EEE77" s="66"/>
      <c r="EEF77" s="66"/>
      <c r="EEG77" s="66"/>
      <c r="EEH77" s="66"/>
      <c r="EEI77" s="66"/>
      <c r="EEJ77" s="66"/>
      <c r="EEK77" s="66"/>
      <c r="EEL77" s="66"/>
      <c r="EEM77" s="66"/>
      <c r="EEN77" s="66"/>
      <c r="EEO77" s="66"/>
      <c r="EEP77" s="66"/>
      <c r="EEQ77" s="66"/>
      <c r="EER77" s="66"/>
      <c r="EES77" s="66"/>
      <c r="EET77" s="66"/>
      <c r="EEU77" s="66"/>
      <c r="EEV77" s="66"/>
      <c r="EEW77" s="66"/>
      <c r="EEX77" s="66"/>
      <c r="EEY77" s="66"/>
      <c r="EEZ77" s="66"/>
      <c r="EFA77" s="66"/>
      <c r="EFB77" s="66"/>
      <c r="EFC77" s="66"/>
      <c r="EFD77" s="66"/>
      <c r="EFE77" s="66"/>
      <c r="EFF77" s="66"/>
      <c r="EFG77" s="66"/>
      <c r="EFH77" s="66"/>
      <c r="EFI77" s="66"/>
      <c r="EFJ77" s="66"/>
      <c r="EFK77" s="66"/>
      <c r="EFL77" s="66"/>
      <c r="EFM77" s="66"/>
      <c r="EFN77" s="66"/>
      <c r="EFO77" s="66"/>
      <c r="EFP77" s="66"/>
      <c r="EFQ77" s="66"/>
      <c r="EFR77" s="66"/>
      <c r="EFS77" s="66"/>
      <c r="EFT77" s="66"/>
      <c r="EFU77" s="66"/>
      <c r="EFV77" s="66"/>
      <c r="EFW77" s="66"/>
      <c r="EFX77" s="66"/>
      <c r="EFY77" s="66"/>
      <c r="EFZ77" s="66"/>
      <c r="EGA77" s="66"/>
      <c r="EGB77" s="66"/>
      <c r="EGC77" s="66"/>
      <c r="EGD77" s="66"/>
      <c r="EGE77" s="66"/>
      <c r="EGF77" s="66"/>
      <c r="EGG77" s="66"/>
      <c r="EGH77" s="66"/>
      <c r="EGI77" s="66"/>
      <c r="EGJ77" s="66"/>
      <c r="EGK77" s="66"/>
      <c r="EGL77" s="66"/>
      <c r="EGM77" s="66"/>
      <c r="EGN77" s="66"/>
      <c r="EGO77" s="66"/>
      <c r="EGP77" s="66"/>
      <c r="EGQ77" s="66"/>
      <c r="EGR77" s="66"/>
      <c r="EGS77" s="66"/>
      <c r="EGT77" s="66"/>
      <c r="EGU77" s="66"/>
      <c r="EGV77" s="66"/>
      <c r="EGW77" s="66"/>
      <c r="EGX77" s="66"/>
      <c r="EGY77" s="66"/>
      <c r="EGZ77" s="66"/>
      <c r="EHA77" s="66"/>
      <c r="EHB77" s="66"/>
      <c r="EHC77" s="66"/>
      <c r="EHD77" s="66"/>
      <c r="EHE77" s="66"/>
      <c r="EHF77" s="66"/>
      <c r="EHG77" s="66"/>
      <c r="EHH77" s="66"/>
      <c r="EHI77" s="66"/>
      <c r="EHJ77" s="66"/>
      <c r="EHK77" s="66"/>
      <c r="EHL77" s="66"/>
      <c r="EHM77" s="66"/>
      <c r="EHN77" s="66"/>
      <c r="EHO77" s="66"/>
      <c r="EHP77" s="66"/>
      <c r="EHQ77" s="66"/>
      <c r="EHR77" s="66"/>
      <c r="EHS77" s="66"/>
      <c r="EHT77" s="66"/>
      <c r="EHU77" s="66"/>
      <c r="EHV77" s="66"/>
      <c r="EHW77" s="66"/>
      <c r="EHX77" s="66"/>
      <c r="EHY77" s="66"/>
      <c r="EHZ77" s="66"/>
      <c r="EIA77" s="66"/>
      <c r="EIB77" s="66"/>
      <c r="EIC77" s="66"/>
      <c r="EID77" s="66"/>
      <c r="EIE77" s="66"/>
      <c r="EIF77" s="66"/>
      <c r="EIG77" s="66"/>
      <c r="EIH77" s="66"/>
      <c r="EII77" s="66"/>
      <c r="EIJ77" s="66"/>
      <c r="EIK77" s="66"/>
      <c r="EIL77" s="66"/>
      <c r="EIM77" s="66"/>
      <c r="EIN77" s="66"/>
      <c r="EIO77" s="66"/>
      <c r="EIP77" s="66"/>
      <c r="EIQ77" s="66"/>
      <c r="EIR77" s="66"/>
      <c r="EIS77" s="66"/>
      <c r="EIT77" s="66"/>
      <c r="EIU77" s="66"/>
      <c r="EIV77" s="66"/>
      <c r="EIW77" s="66"/>
      <c r="EIX77" s="66"/>
      <c r="EIY77" s="66"/>
      <c r="EIZ77" s="66"/>
      <c r="EJA77" s="66"/>
      <c r="EJB77" s="66"/>
      <c r="EJC77" s="66"/>
      <c r="EJD77" s="66"/>
      <c r="EJE77" s="66"/>
      <c r="EJF77" s="66"/>
      <c r="EJG77" s="66"/>
      <c r="EJH77" s="66"/>
      <c r="EJI77" s="66"/>
      <c r="EJJ77" s="66"/>
      <c r="EJK77" s="66"/>
      <c r="EJL77" s="66"/>
      <c r="EJM77" s="66"/>
      <c r="EJN77" s="66"/>
      <c r="EJO77" s="66"/>
      <c r="EJP77" s="66"/>
      <c r="EJQ77" s="66"/>
      <c r="EJR77" s="66"/>
      <c r="EJS77" s="66"/>
      <c r="EJT77" s="66"/>
      <c r="EJU77" s="66"/>
      <c r="EJV77" s="66"/>
      <c r="EJW77" s="66"/>
      <c r="EJX77" s="66"/>
      <c r="EJY77" s="66"/>
      <c r="EJZ77" s="66"/>
      <c r="EKA77" s="66"/>
      <c r="EKB77" s="66"/>
      <c r="EKC77" s="66"/>
      <c r="EKD77" s="66"/>
      <c r="EKE77" s="66"/>
      <c r="EKF77" s="66"/>
      <c r="EKG77" s="66"/>
      <c r="EKH77" s="66"/>
      <c r="EKI77" s="66"/>
      <c r="EKJ77" s="66"/>
      <c r="EKK77" s="66"/>
      <c r="EKL77" s="66"/>
      <c r="EKM77" s="66"/>
      <c r="EKN77" s="66"/>
      <c r="EKO77" s="66"/>
      <c r="EKP77" s="66"/>
      <c r="EKQ77" s="66"/>
      <c r="EKR77" s="66"/>
      <c r="EKS77" s="66"/>
      <c r="EKT77" s="66"/>
      <c r="EKU77" s="66"/>
      <c r="EKV77" s="66"/>
      <c r="EKW77" s="66"/>
      <c r="EKX77" s="66"/>
      <c r="EKY77" s="66"/>
      <c r="EKZ77" s="66"/>
      <c r="ELA77" s="66"/>
      <c r="ELB77" s="66"/>
      <c r="ELC77" s="66"/>
      <c r="ELD77" s="66"/>
      <c r="ELE77" s="66"/>
      <c r="ELF77" s="66"/>
      <c r="ELG77" s="66"/>
      <c r="ELH77" s="66"/>
      <c r="ELI77" s="66"/>
      <c r="ELJ77" s="66"/>
      <c r="ELK77" s="66"/>
      <c r="ELL77" s="66"/>
      <c r="ELM77" s="66"/>
      <c r="ELN77" s="66"/>
      <c r="ELO77" s="66"/>
      <c r="ELP77" s="66"/>
      <c r="ELQ77" s="66"/>
      <c r="ELR77" s="66"/>
      <c r="ELS77" s="66"/>
      <c r="ELT77" s="66"/>
      <c r="ELU77" s="66"/>
      <c r="ELV77" s="66"/>
      <c r="ELW77" s="66"/>
      <c r="ELX77" s="66"/>
      <c r="ELY77" s="66"/>
      <c r="ELZ77" s="66"/>
      <c r="EMA77" s="66"/>
      <c r="EMB77" s="66"/>
      <c r="EMC77" s="66"/>
      <c r="EMD77" s="66"/>
      <c r="EME77" s="66"/>
      <c r="EMF77" s="66"/>
      <c r="EMG77" s="66"/>
      <c r="EMH77" s="66"/>
      <c r="EMI77" s="66"/>
      <c r="EMJ77" s="66"/>
      <c r="EMK77" s="66"/>
      <c r="EML77" s="66"/>
      <c r="EMM77" s="66"/>
      <c r="EMN77" s="66"/>
      <c r="EMO77" s="66"/>
      <c r="EMP77" s="66"/>
      <c r="EMQ77" s="66"/>
      <c r="EMR77" s="66"/>
      <c r="EMS77" s="66"/>
      <c r="EMT77" s="66"/>
      <c r="EMU77" s="66"/>
      <c r="EMV77" s="66"/>
      <c r="EMW77" s="66"/>
      <c r="EMX77" s="66"/>
      <c r="EMY77" s="66"/>
      <c r="EMZ77" s="66"/>
      <c r="ENA77" s="66"/>
      <c r="ENB77" s="66"/>
      <c r="ENC77" s="66"/>
      <c r="END77" s="66"/>
      <c r="ENE77" s="66"/>
      <c r="ENF77" s="66"/>
      <c r="ENG77" s="66"/>
      <c r="ENH77" s="66"/>
      <c r="ENI77" s="66"/>
      <c r="ENJ77" s="66"/>
      <c r="ENK77" s="66"/>
      <c r="ENL77" s="66"/>
      <c r="ENM77" s="66"/>
      <c r="ENN77" s="66"/>
      <c r="ENO77" s="66"/>
      <c r="ENP77" s="66"/>
      <c r="ENQ77" s="66"/>
      <c r="ENR77" s="66"/>
      <c r="ENS77" s="66"/>
      <c r="ENT77" s="66"/>
      <c r="ENU77" s="66"/>
      <c r="ENV77" s="66"/>
      <c r="ENW77" s="66"/>
      <c r="ENX77" s="66"/>
      <c r="ENY77" s="66"/>
      <c r="ENZ77" s="66"/>
      <c r="EOA77" s="66"/>
      <c r="EOB77" s="66"/>
      <c r="EOC77" s="66"/>
      <c r="EOD77" s="66"/>
      <c r="EOE77" s="66"/>
      <c r="EOF77" s="66"/>
      <c r="EOG77" s="66"/>
      <c r="EOH77" s="66"/>
      <c r="EOI77" s="66"/>
      <c r="EOJ77" s="66"/>
      <c r="EOK77" s="66"/>
      <c r="EOL77" s="66"/>
      <c r="EOM77" s="66"/>
      <c r="EON77" s="66"/>
      <c r="EOO77" s="66"/>
      <c r="EOP77" s="66"/>
      <c r="EOQ77" s="66"/>
      <c r="EOR77" s="66"/>
      <c r="EOS77" s="66"/>
      <c r="EOT77" s="66"/>
      <c r="EOU77" s="66"/>
      <c r="EOV77" s="66"/>
      <c r="EOW77" s="66"/>
      <c r="EOX77" s="66"/>
      <c r="EOY77" s="66"/>
      <c r="EOZ77" s="66"/>
      <c r="EPA77" s="66"/>
      <c r="EPB77" s="66"/>
      <c r="EPC77" s="66"/>
      <c r="EPD77" s="66"/>
      <c r="EPE77" s="66"/>
      <c r="EPF77" s="66"/>
      <c r="EPG77" s="66"/>
      <c r="EPH77" s="66"/>
      <c r="EPI77" s="66"/>
      <c r="EPJ77" s="66"/>
      <c r="EPK77" s="66"/>
      <c r="EPL77" s="66"/>
      <c r="EPM77" s="66"/>
      <c r="EPN77" s="66"/>
      <c r="EPO77" s="66"/>
      <c r="EPP77" s="66"/>
      <c r="EPQ77" s="66"/>
      <c r="EPR77" s="66"/>
      <c r="EPS77" s="66"/>
      <c r="EPT77" s="66"/>
      <c r="EPU77" s="66"/>
      <c r="EPV77" s="66"/>
      <c r="EPW77" s="66"/>
      <c r="EPX77" s="66"/>
      <c r="EPY77" s="66"/>
      <c r="EPZ77" s="66"/>
      <c r="EQA77" s="66"/>
      <c r="EQB77" s="66"/>
      <c r="EQC77" s="66"/>
      <c r="EQD77" s="66"/>
      <c r="EQE77" s="66"/>
      <c r="EQF77" s="66"/>
      <c r="EQG77" s="66"/>
      <c r="EQH77" s="66"/>
      <c r="EQI77" s="66"/>
      <c r="EQJ77" s="66"/>
      <c r="EQK77" s="66"/>
      <c r="EQL77" s="66"/>
      <c r="EQM77" s="66"/>
      <c r="EQN77" s="66"/>
      <c r="EQO77" s="66"/>
      <c r="EQP77" s="66"/>
      <c r="EQQ77" s="66"/>
      <c r="EQR77" s="66"/>
      <c r="EQS77" s="66"/>
      <c r="EQT77" s="66"/>
      <c r="EQU77" s="66"/>
      <c r="EQV77" s="66"/>
      <c r="EQW77" s="66"/>
      <c r="EQX77" s="66"/>
      <c r="EQY77" s="66"/>
      <c r="EQZ77" s="66"/>
      <c r="ERA77" s="66"/>
      <c r="ERB77" s="66"/>
      <c r="ERC77" s="66"/>
      <c r="ERD77" s="66"/>
      <c r="ERE77" s="66"/>
      <c r="ERF77" s="66"/>
      <c r="ERG77" s="66"/>
      <c r="ERH77" s="66"/>
      <c r="ERI77" s="66"/>
      <c r="ERJ77" s="66"/>
      <c r="ERK77" s="66"/>
      <c r="ERL77" s="66"/>
      <c r="ERM77" s="66"/>
      <c r="ERN77" s="66"/>
      <c r="ERO77" s="66"/>
      <c r="ERP77" s="66"/>
      <c r="ERQ77" s="66"/>
      <c r="ERR77" s="66"/>
      <c r="ERS77" s="66"/>
      <c r="ERT77" s="66"/>
      <c r="ERU77" s="66"/>
      <c r="ERV77" s="66"/>
      <c r="ERW77" s="66"/>
      <c r="ERX77" s="66"/>
      <c r="ERY77" s="66"/>
      <c r="ERZ77" s="66"/>
      <c r="ESA77" s="66"/>
      <c r="ESB77" s="66"/>
      <c r="ESC77" s="66"/>
      <c r="ESD77" s="66"/>
      <c r="ESE77" s="66"/>
      <c r="ESF77" s="66"/>
      <c r="ESG77" s="66"/>
      <c r="ESH77" s="66"/>
      <c r="ESI77" s="66"/>
      <c r="ESJ77" s="66"/>
      <c r="ESK77" s="66"/>
      <c r="ESL77" s="66"/>
      <c r="ESM77" s="66"/>
      <c r="ESN77" s="66"/>
      <c r="ESO77" s="66"/>
      <c r="ESP77" s="66"/>
      <c r="ESQ77" s="66"/>
      <c r="ESR77" s="66"/>
      <c r="ESS77" s="66"/>
      <c r="EST77" s="66"/>
      <c r="ESU77" s="66"/>
      <c r="ESV77" s="66"/>
      <c r="ESW77" s="66"/>
      <c r="ESX77" s="66"/>
      <c r="ESY77" s="66"/>
      <c r="ESZ77" s="66"/>
      <c r="ETA77" s="66"/>
      <c r="ETB77" s="66"/>
      <c r="ETC77" s="66"/>
      <c r="ETD77" s="66"/>
      <c r="ETE77" s="66"/>
      <c r="ETF77" s="66"/>
      <c r="ETG77" s="66"/>
      <c r="ETH77" s="66"/>
      <c r="ETI77" s="66"/>
      <c r="ETJ77" s="66"/>
      <c r="ETK77" s="66"/>
      <c r="ETL77" s="66"/>
      <c r="ETM77" s="66"/>
      <c r="ETN77" s="66"/>
      <c r="ETO77" s="66"/>
      <c r="ETP77" s="66"/>
      <c r="ETQ77" s="66"/>
      <c r="ETR77" s="66"/>
      <c r="ETS77" s="66"/>
      <c r="ETT77" s="66"/>
      <c r="ETU77" s="66"/>
      <c r="ETV77" s="66"/>
      <c r="ETW77" s="66"/>
      <c r="ETX77" s="66"/>
      <c r="ETY77" s="66"/>
      <c r="ETZ77" s="66"/>
      <c r="EUA77" s="66"/>
      <c r="EUB77" s="66"/>
      <c r="EUC77" s="66"/>
      <c r="EUD77" s="66"/>
      <c r="EUE77" s="66"/>
      <c r="EUF77" s="66"/>
      <c r="EUG77" s="66"/>
      <c r="EUH77" s="66"/>
      <c r="EUI77" s="66"/>
      <c r="EUJ77" s="66"/>
      <c r="EUK77" s="66"/>
      <c r="EUL77" s="66"/>
      <c r="EUM77" s="66"/>
      <c r="EUN77" s="66"/>
      <c r="EUO77" s="66"/>
      <c r="EUP77" s="66"/>
      <c r="EUQ77" s="66"/>
      <c r="EUR77" s="66"/>
      <c r="EUS77" s="66"/>
      <c r="EUT77" s="66"/>
      <c r="EUU77" s="66"/>
      <c r="EUV77" s="66"/>
      <c r="EUW77" s="66"/>
      <c r="EUX77" s="66"/>
      <c r="EUY77" s="66"/>
      <c r="EUZ77" s="66"/>
      <c r="EVA77" s="66"/>
      <c r="EVB77" s="66"/>
      <c r="EVC77" s="66"/>
      <c r="EVD77" s="66"/>
      <c r="EVE77" s="66"/>
      <c r="EVF77" s="66"/>
      <c r="EVG77" s="66"/>
      <c r="EVH77" s="66"/>
      <c r="EVI77" s="66"/>
      <c r="EVJ77" s="66"/>
      <c r="EVK77" s="66"/>
      <c r="EVL77" s="66"/>
      <c r="EVM77" s="66"/>
      <c r="EVN77" s="66"/>
      <c r="EVO77" s="66"/>
      <c r="EVP77" s="66"/>
      <c r="EVQ77" s="66"/>
      <c r="EVR77" s="66"/>
      <c r="EVS77" s="66"/>
      <c r="EVT77" s="66"/>
      <c r="EVU77" s="66"/>
      <c r="EVV77" s="66"/>
      <c r="EVW77" s="66"/>
      <c r="EVX77" s="66"/>
      <c r="EVY77" s="66"/>
      <c r="EVZ77" s="66"/>
      <c r="EWA77" s="66"/>
      <c r="EWB77" s="66"/>
      <c r="EWC77" s="66"/>
      <c r="EWD77" s="66"/>
      <c r="EWE77" s="66"/>
      <c r="EWF77" s="66"/>
      <c r="EWG77" s="66"/>
      <c r="EWH77" s="66"/>
      <c r="EWI77" s="66"/>
      <c r="EWJ77" s="66"/>
      <c r="EWK77" s="66"/>
      <c r="EWL77" s="66"/>
      <c r="EWM77" s="66"/>
      <c r="EWN77" s="66"/>
      <c r="EWO77" s="66"/>
      <c r="EWP77" s="66"/>
      <c r="EWQ77" s="66"/>
      <c r="EWR77" s="66"/>
      <c r="EWS77" s="66"/>
      <c r="EWT77" s="66"/>
      <c r="EWU77" s="66"/>
      <c r="EWV77" s="66"/>
      <c r="EWW77" s="66"/>
      <c r="EWX77" s="66"/>
      <c r="EWY77" s="66"/>
      <c r="EWZ77" s="66"/>
      <c r="EXA77" s="66"/>
      <c r="EXB77" s="66"/>
      <c r="EXC77" s="66"/>
      <c r="EXD77" s="66"/>
      <c r="EXE77" s="66"/>
      <c r="EXF77" s="66"/>
      <c r="EXG77" s="66"/>
      <c r="EXH77" s="66"/>
      <c r="EXI77" s="66"/>
      <c r="EXJ77" s="66"/>
      <c r="EXK77" s="66"/>
      <c r="EXL77" s="66"/>
      <c r="EXM77" s="66"/>
      <c r="EXN77" s="66"/>
      <c r="EXO77" s="66"/>
      <c r="EXP77" s="66"/>
      <c r="EXQ77" s="66"/>
      <c r="EXR77" s="66"/>
      <c r="EXS77" s="66"/>
      <c r="EXT77" s="66"/>
      <c r="EXU77" s="66"/>
      <c r="EXV77" s="66"/>
      <c r="EXW77" s="66"/>
      <c r="EXX77" s="66"/>
      <c r="EXY77" s="66"/>
      <c r="EXZ77" s="66"/>
      <c r="EYA77" s="66"/>
      <c r="EYB77" s="66"/>
      <c r="EYC77" s="66"/>
      <c r="EYD77" s="66"/>
      <c r="EYE77" s="66"/>
      <c r="EYF77" s="66"/>
      <c r="EYG77" s="66"/>
      <c r="EYH77" s="66"/>
      <c r="EYI77" s="66"/>
      <c r="EYJ77" s="66"/>
      <c r="EYK77" s="66"/>
      <c r="EYL77" s="66"/>
      <c r="EYM77" s="66"/>
      <c r="EYN77" s="66"/>
      <c r="EYO77" s="66"/>
      <c r="EYP77" s="66"/>
      <c r="EYQ77" s="66"/>
      <c r="EYR77" s="66"/>
      <c r="EYS77" s="66"/>
      <c r="EYT77" s="66"/>
      <c r="EYU77" s="66"/>
      <c r="EYV77" s="66"/>
      <c r="EYW77" s="66"/>
      <c r="EYX77" s="66"/>
      <c r="EYY77" s="66"/>
      <c r="EYZ77" s="66"/>
      <c r="EZA77" s="66"/>
      <c r="EZB77" s="66"/>
      <c r="EZC77" s="66"/>
      <c r="EZD77" s="66"/>
      <c r="EZE77" s="66"/>
      <c r="EZF77" s="66"/>
      <c r="EZG77" s="66"/>
      <c r="EZH77" s="66"/>
      <c r="EZI77" s="66"/>
      <c r="EZJ77" s="66"/>
      <c r="EZK77" s="66"/>
      <c r="EZL77" s="66"/>
      <c r="EZM77" s="66"/>
      <c r="EZN77" s="66"/>
      <c r="EZO77" s="66"/>
      <c r="EZP77" s="66"/>
      <c r="EZQ77" s="66"/>
      <c r="EZR77" s="66"/>
      <c r="EZS77" s="66"/>
      <c r="EZT77" s="66"/>
      <c r="EZU77" s="66"/>
      <c r="EZV77" s="66"/>
      <c r="EZW77" s="66"/>
      <c r="EZX77" s="66"/>
      <c r="EZY77" s="66"/>
      <c r="EZZ77" s="66"/>
      <c r="FAA77" s="66"/>
      <c r="FAB77" s="66"/>
      <c r="FAC77" s="66"/>
      <c r="FAD77" s="66"/>
      <c r="FAE77" s="66"/>
      <c r="FAF77" s="66"/>
      <c r="FAG77" s="66"/>
      <c r="FAH77" s="66"/>
      <c r="FAI77" s="66"/>
      <c r="FAJ77" s="66"/>
      <c r="FAK77" s="66"/>
      <c r="FAL77" s="66"/>
      <c r="FAM77" s="66"/>
      <c r="FAN77" s="66"/>
      <c r="FAO77" s="66"/>
      <c r="FAP77" s="66"/>
      <c r="FAQ77" s="66"/>
      <c r="FAR77" s="66"/>
      <c r="FAS77" s="66"/>
      <c r="FAT77" s="66"/>
      <c r="FAU77" s="66"/>
      <c r="FAV77" s="66"/>
      <c r="FAW77" s="66"/>
      <c r="FAX77" s="66"/>
      <c r="FAY77" s="66"/>
      <c r="FAZ77" s="66"/>
      <c r="FBA77" s="66"/>
      <c r="FBB77" s="66"/>
      <c r="FBC77" s="66"/>
      <c r="FBD77" s="66"/>
      <c r="FBE77" s="66"/>
      <c r="FBF77" s="66"/>
      <c r="FBG77" s="66"/>
      <c r="FBH77" s="66"/>
      <c r="FBI77" s="66"/>
      <c r="FBJ77" s="66"/>
      <c r="FBK77" s="66"/>
      <c r="FBL77" s="66"/>
      <c r="FBM77" s="66"/>
      <c r="FBN77" s="66"/>
      <c r="FBO77" s="66"/>
      <c r="FBP77" s="66"/>
      <c r="FBQ77" s="66"/>
      <c r="FBR77" s="66"/>
      <c r="FBS77" s="66"/>
      <c r="FBT77" s="66"/>
      <c r="FBU77" s="66"/>
      <c r="FBV77" s="66"/>
      <c r="FBW77" s="66"/>
      <c r="FBX77" s="66"/>
      <c r="FBY77" s="66"/>
      <c r="FBZ77" s="66"/>
      <c r="FCA77" s="66"/>
      <c r="FCB77" s="66"/>
      <c r="FCC77" s="66"/>
      <c r="FCD77" s="66"/>
      <c r="FCE77" s="66"/>
      <c r="FCF77" s="66"/>
      <c r="FCG77" s="66"/>
      <c r="FCH77" s="66"/>
      <c r="FCI77" s="66"/>
      <c r="FCJ77" s="66"/>
      <c r="FCK77" s="66"/>
      <c r="FCL77" s="66"/>
      <c r="FCM77" s="66"/>
      <c r="FCN77" s="66"/>
      <c r="FCO77" s="66"/>
      <c r="FCP77" s="66"/>
      <c r="FCQ77" s="66"/>
      <c r="FCR77" s="66"/>
      <c r="FCS77" s="66"/>
      <c r="FCT77" s="66"/>
      <c r="FCU77" s="66"/>
      <c r="FCV77" s="66"/>
      <c r="FCW77" s="66"/>
      <c r="FCX77" s="66"/>
      <c r="FCY77" s="66"/>
      <c r="FCZ77" s="66"/>
      <c r="FDA77" s="66"/>
      <c r="FDB77" s="66"/>
      <c r="FDC77" s="66"/>
      <c r="FDD77" s="66"/>
      <c r="FDE77" s="66"/>
      <c r="FDF77" s="66"/>
      <c r="FDG77" s="66"/>
      <c r="FDH77" s="66"/>
      <c r="FDI77" s="66"/>
      <c r="FDJ77" s="66"/>
      <c r="FDK77" s="66"/>
      <c r="FDL77" s="66"/>
      <c r="FDM77" s="66"/>
      <c r="FDN77" s="66"/>
      <c r="FDO77" s="66"/>
      <c r="FDP77" s="66"/>
      <c r="FDQ77" s="66"/>
      <c r="FDR77" s="66"/>
      <c r="FDS77" s="66"/>
      <c r="FDT77" s="66"/>
      <c r="FDU77" s="66"/>
      <c r="FDV77" s="66"/>
      <c r="FDW77" s="66"/>
      <c r="FDX77" s="66"/>
      <c r="FDY77" s="66"/>
      <c r="FDZ77" s="66"/>
      <c r="FEA77" s="66"/>
      <c r="FEB77" s="66"/>
      <c r="FEC77" s="66"/>
      <c r="FED77" s="66"/>
      <c r="FEE77" s="66"/>
      <c r="FEF77" s="66"/>
      <c r="FEG77" s="66"/>
      <c r="FEH77" s="66"/>
      <c r="FEI77" s="66"/>
      <c r="FEJ77" s="66"/>
      <c r="FEK77" s="66"/>
      <c r="FEL77" s="66"/>
      <c r="FEM77" s="66"/>
      <c r="FEN77" s="66"/>
      <c r="FEO77" s="66"/>
      <c r="FEP77" s="66"/>
      <c r="FEQ77" s="66"/>
      <c r="FER77" s="66"/>
      <c r="FES77" s="66"/>
      <c r="FET77" s="66"/>
      <c r="FEU77" s="66"/>
      <c r="FEV77" s="66"/>
      <c r="FEW77" s="66"/>
      <c r="FEX77" s="66"/>
      <c r="FEY77" s="66"/>
      <c r="FEZ77" s="66"/>
      <c r="FFA77" s="66"/>
      <c r="FFB77" s="66"/>
      <c r="FFC77" s="66"/>
      <c r="FFD77" s="66"/>
      <c r="FFE77" s="66"/>
      <c r="FFF77" s="66"/>
      <c r="FFG77" s="66"/>
      <c r="FFH77" s="66"/>
      <c r="FFI77" s="66"/>
      <c r="FFJ77" s="66"/>
      <c r="FFK77" s="66"/>
      <c r="FFL77" s="66"/>
      <c r="FFM77" s="66"/>
      <c r="FFN77" s="66"/>
      <c r="FFO77" s="66"/>
      <c r="FFP77" s="66"/>
      <c r="FFQ77" s="66"/>
      <c r="FFR77" s="66"/>
      <c r="FFS77" s="66"/>
      <c r="FFT77" s="66"/>
      <c r="FFU77" s="66"/>
      <c r="FFV77" s="66"/>
      <c r="FFW77" s="66"/>
      <c r="FFX77" s="66"/>
      <c r="FFY77" s="66"/>
      <c r="FFZ77" s="66"/>
      <c r="FGA77" s="66"/>
      <c r="FGB77" s="66"/>
      <c r="FGC77" s="66"/>
      <c r="FGD77" s="66"/>
      <c r="FGE77" s="66"/>
      <c r="FGF77" s="66"/>
      <c r="FGG77" s="66"/>
      <c r="FGH77" s="66"/>
      <c r="FGI77" s="66"/>
      <c r="FGJ77" s="66"/>
      <c r="FGK77" s="66"/>
      <c r="FGL77" s="66"/>
      <c r="FGM77" s="66"/>
      <c r="FGN77" s="66"/>
      <c r="FGO77" s="66"/>
      <c r="FGP77" s="66"/>
      <c r="FGQ77" s="66"/>
      <c r="FGR77" s="66"/>
      <c r="FGS77" s="66"/>
      <c r="FGT77" s="66"/>
      <c r="FGU77" s="66"/>
      <c r="FGV77" s="66"/>
      <c r="FGW77" s="66"/>
      <c r="FGX77" s="66"/>
      <c r="FGY77" s="66"/>
      <c r="FGZ77" s="66"/>
      <c r="FHA77" s="66"/>
      <c r="FHB77" s="66"/>
      <c r="FHC77" s="66"/>
      <c r="FHD77" s="66"/>
      <c r="FHE77" s="66"/>
      <c r="FHF77" s="66"/>
      <c r="FHG77" s="66"/>
      <c r="FHH77" s="66"/>
      <c r="FHI77" s="66"/>
      <c r="FHJ77" s="66"/>
      <c r="FHK77" s="66"/>
      <c r="FHL77" s="66"/>
      <c r="FHM77" s="66"/>
      <c r="FHN77" s="66"/>
      <c r="FHO77" s="66"/>
      <c r="FHP77" s="66"/>
      <c r="FHQ77" s="66"/>
      <c r="FHR77" s="66"/>
      <c r="FHS77" s="66"/>
      <c r="FHT77" s="66"/>
      <c r="FHU77" s="66"/>
      <c r="FHV77" s="66"/>
      <c r="FHW77" s="66"/>
      <c r="FHX77" s="66"/>
      <c r="FHY77" s="66"/>
      <c r="FHZ77" s="66"/>
      <c r="FIA77" s="66"/>
      <c r="FIB77" s="66"/>
      <c r="FIC77" s="66"/>
      <c r="FID77" s="66"/>
      <c r="FIE77" s="66"/>
      <c r="FIF77" s="66"/>
      <c r="FIG77" s="66"/>
      <c r="FIH77" s="66"/>
      <c r="FII77" s="66"/>
      <c r="FIJ77" s="66"/>
      <c r="FIK77" s="66"/>
      <c r="FIL77" s="66"/>
      <c r="FIM77" s="66"/>
      <c r="FIN77" s="66"/>
      <c r="FIO77" s="66"/>
      <c r="FIP77" s="66"/>
      <c r="FIQ77" s="66"/>
      <c r="FIR77" s="66"/>
      <c r="FIS77" s="66"/>
      <c r="FIT77" s="66"/>
      <c r="FIU77" s="66"/>
      <c r="FIV77" s="66"/>
      <c r="FIW77" s="66"/>
      <c r="FIX77" s="66"/>
      <c r="FIY77" s="66"/>
      <c r="FIZ77" s="66"/>
      <c r="FJA77" s="66"/>
      <c r="FJB77" s="66"/>
      <c r="FJC77" s="66"/>
      <c r="FJD77" s="66"/>
      <c r="FJE77" s="66"/>
      <c r="FJF77" s="66"/>
      <c r="FJG77" s="66"/>
      <c r="FJH77" s="66"/>
      <c r="FJI77" s="66"/>
      <c r="FJJ77" s="66"/>
      <c r="FJK77" s="66"/>
      <c r="FJL77" s="66"/>
      <c r="FJM77" s="66"/>
      <c r="FJN77" s="66"/>
      <c r="FJO77" s="66"/>
      <c r="FJP77" s="66"/>
      <c r="FJQ77" s="66"/>
      <c r="FJR77" s="66"/>
      <c r="FJS77" s="66"/>
      <c r="FJT77" s="66"/>
      <c r="FJU77" s="66"/>
      <c r="FJV77" s="66"/>
      <c r="FJW77" s="66"/>
      <c r="FJX77" s="66"/>
      <c r="FJY77" s="66"/>
      <c r="FJZ77" s="66"/>
      <c r="FKA77" s="66"/>
      <c r="FKB77" s="66"/>
      <c r="FKC77" s="66"/>
      <c r="FKD77" s="66"/>
      <c r="FKE77" s="66"/>
      <c r="FKF77" s="66"/>
      <c r="FKG77" s="66"/>
      <c r="FKH77" s="66"/>
      <c r="FKI77" s="66"/>
      <c r="FKJ77" s="66"/>
      <c r="FKK77" s="66"/>
      <c r="FKL77" s="66"/>
      <c r="FKM77" s="66"/>
      <c r="FKN77" s="66"/>
      <c r="FKO77" s="66"/>
      <c r="FKP77" s="66"/>
      <c r="FKQ77" s="66"/>
      <c r="FKR77" s="66"/>
      <c r="FKS77" s="66"/>
      <c r="FKT77" s="66"/>
      <c r="FKU77" s="66"/>
      <c r="FKV77" s="66"/>
      <c r="FKW77" s="66"/>
      <c r="FKX77" s="66"/>
      <c r="FKY77" s="66"/>
      <c r="FKZ77" s="66"/>
      <c r="FLA77" s="66"/>
      <c r="FLB77" s="66"/>
      <c r="FLC77" s="66"/>
      <c r="FLD77" s="66"/>
      <c r="FLE77" s="66"/>
      <c r="FLF77" s="66"/>
      <c r="FLG77" s="66"/>
      <c r="FLH77" s="66"/>
      <c r="FLI77" s="66"/>
      <c r="FLJ77" s="66"/>
      <c r="FLK77" s="66"/>
      <c r="FLL77" s="66"/>
      <c r="FLM77" s="66"/>
      <c r="FLN77" s="66"/>
      <c r="FLO77" s="66"/>
      <c r="FLP77" s="66"/>
      <c r="FLQ77" s="66"/>
      <c r="FLR77" s="66"/>
      <c r="FLS77" s="66"/>
      <c r="FLT77" s="66"/>
      <c r="FLU77" s="66"/>
      <c r="FLV77" s="66"/>
      <c r="FLW77" s="66"/>
      <c r="FLX77" s="66"/>
      <c r="FLY77" s="66"/>
      <c r="FLZ77" s="66"/>
      <c r="FMA77" s="66"/>
      <c r="FMB77" s="66"/>
      <c r="FMC77" s="66"/>
      <c r="FMD77" s="66"/>
      <c r="FME77" s="66"/>
      <c r="FMF77" s="66"/>
      <c r="FMG77" s="66"/>
      <c r="FMH77" s="66"/>
      <c r="FMI77" s="66"/>
      <c r="FMJ77" s="66"/>
      <c r="FMK77" s="66"/>
      <c r="FML77" s="66"/>
      <c r="FMM77" s="66"/>
      <c r="FMN77" s="66"/>
      <c r="FMO77" s="66"/>
      <c r="FMP77" s="66"/>
      <c r="FMQ77" s="66"/>
      <c r="FMR77" s="66"/>
      <c r="FMS77" s="66"/>
      <c r="FMT77" s="66"/>
      <c r="FMU77" s="66"/>
      <c r="FMV77" s="66"/>
      <c r="FMW77" s="66"/>
      <c r="FMX77" s="66"/>
      <c r="FMY77" s="66"/>
      <c r="FMZ77" s="66"/>
      <c r="FNA77" s="66"/>
      <c r="FNB77" s="66"/>
      <c r="FNC77" s="66"/>
      <c r="FND77" s="66"/>
      <c r="FNE77" s="66"/>
      <c r="FNF77" s="66"/>
      <c r="FNG77" s="66"/>
      <c r="FNH77" s="66"/>
      <c r="FNI77" s="66"/>
      <c r="FNJ77" s="66"/>
      <c r="FNK77" s="66"/>
      <c r="FNL77" s="66"/>
      <c r="FNM77" s="66"/>
      <c r="FNN77" s="66"/>
      <c r="FNO77" s="66"/>
      <c r="FNP77" s="66"/>
      <c r="FNQ77" s="66"/>
      <c r="FNR77" s="66"/>
      <c r="FNS77" s="66"/>
      <c r="FNT77" s="66"/>
      <c r="FNU77" s="66"/>
      <c r="FNV77" s="66"/>
      <c r="FNW77" s="66"/>
      <c r="FNX77" s="66"/>
      <c r="FNY77" s="66"/>
      <c r="FNZ77" s="66"/>
      <c r="FOA77" s="66"/>
      <c r="FOB77" s="66"/>
      <c r="FOC77" s="66"/>
      <c r="FOD77" s="66"/>
      <c r="FOE77" s="66"/>
      <c r="FOF77" s="66"/>
      <c r="FOG77" s="66"/>
      <c r="FOH77" s="66"/>
      <c r="FOI77" s="66"/>
      <c r="FOJ77" s="66"/>
      <c r="FOK77" s="66"/>
      <c r="FOL77" s="66"/>
      <c r="FOM77" s="66"/>
      <c r="FON77" s="66"/>
      <c r="FOO77" s="66"/>
      <c r="FOP77" s="66"/>
      <c r="FOQ77" s="66"/>
      <c r="FOR77" s="66"/>
      <c r="FOS77" s="66"/>
      <c r="FOT77" s="66"/>
      <c r="FOU77" s="66"/>
      <c r="FOV77" s="66"/>
      <c r="FOW77" s="66"/>
      <c r="FOX77" s="66"/>
      <c r="FOY77" s="66"/>
      <c r="FOZ77" s="66"/>
      <c r="FPA77" s="66"/>
      <c r="FPB77" s="66"/>
      <c r="FPC77" s="66"/>
      <c r="FPD77" s="66"/>
      <c r="FPE77" s="66"/>
      <c r="FPF77" s="66"/>
      <c r="FPG77" s="66"/>
      <c r="FPH77" s="66"/>
      <c r="FPI77" s="66"/>
      <c r="FPJ77" s="66"/>
      <c r="FPK77" s="66"/>
      <c r="FPL77" s="66"/>
      <c r="FPM77" s="66"/>
      <c r="FPN77" s="66"/>
      <c r="FPO77" s="66"/>
      <c r="FPP77" s="66"/>
      <c r="FPQ77" s="66"/>
      <c r="FPR77" s="66"/>
      <c r="FPS77" s="66"/>
      <c r="FPT77" s="66"/>
      <c r="FPU77" s="66"/>
      <c r="FPV77" s="66"/>
      <c r="FPW77" s="66"/>
      <c r="FPX77" s="66"/>
      <c r="FPY77" s="66"/>
      <c r="FPZ77" s="66"/>
      <c r="FQA77" s="66"/>
      <c r="FQB77" s="66"/>
      <c r="FQC77" s="66"/>
      <c r="FQD77" s="66"/>
      <c r="FQE77" s="66"/>
      <c r="FQF77" s="66"/>
      <c r="FQG77" s="66"/>
      <c r="FQH77" s="66"/>
      <c r="FQI77" s="66"/>
      <c r="FQJ77" s="66"/>
      <c r="FQK77" s="66"/>
      <c r="FQL77" s="66"/>
      <c r="FQM77" s="66"/>
      <c r="FQN77" s="66"/>
      <c r="FQO77" s="66"/>
      <c r="FQP77" s="66"/>
      <c r="FQQ77" s="66"/>
      <c r="FQR77" s="66"/>
      <c r="FQS77" s="66"/>
      <c r="FQT77" s="66"/>
      <c r="FQU77" s="66"/>
      <c r="FQV77" s="66"/>
      <c r="FQW77" s="66"/>
      <c r="FQX77" s="66"/>
      <c r="FQY77" s="66"/>
      <c r="FQZ77" s="66"/>
      <c r="FRA77" s="66"/>
      <c r="FRB77" s="66"/>
      <c r="FRC77" s="66"/>
      <c r="FRD77" s="66"/>
      <c r="FRE77" s="66"/>
      <c r="FRF77" s="66"/>
      <c r="FRG77" s="66"/>
      <c r="FRH77" s="66"/>
      <c r="FRI77" s="66"/>
      <c r="FRJ77" s="66"/>
      <c r="FRK77" s="66"/>
      <c r="FRL77" s="66"/>
      <c r="FRM77" s="66"/>
      <c r="FRN77" s="66"/>
      <c r="FRO77" s="66"/>
      <c r="FRP77" s="66"/>
      <c r="FRQ77" s="66"/>
      <c r="FRR77" s="66"/>
      <c r="FRS77" s="66"/>
      <c r="FRT77" s="66"/>
      <c r="FRU77" s="66"/>
      <c r="FRV77" s="66"/>
      <c r="FRW77" s="66"/>
      <c r="FRX77" s="66"/>
      <c r="FRY77" s="66"/>
      <c r="FRZ77" s="66"/>
      <c r="FSA77" s="66"/>
      <c r="FSB77" s="66"/>
      <c r="FSC77" s="66"/>
      <c r="FSD77" s="66"/>
      <c r="FSE77" s="66"/>
      <c r="FSF77" s="66"/>
      <c r="FSG77" s="66"/>
      <c r="FSH77" s="66"/>
      <c r="FSI77" s="66"/>
      <c r="FSJ77" s="66"/>
      <c r="FSK77" s="66"/>
      <c r="FSL77" s="66"/>
      <c r="FSM77" s="66"/>
      <c r="FSN77" s="66"/>
      <c r="FSO77" s="66"/>
      <c r="FSP77" s="66"/>
      <c r="FSQ77" s="66"/>
      <c r="FSR77" s="66"/>
      <c r="FSS77" s="66"/>
      <c r="FST77" s="66"/>
      <c r="FSU77" s="66"/>
      <c r="FSV77" s="66"/>
      <c r="FSW77" s="66"/>
      <c r="FSX77" s="66"/>
      <c r="FSY77" s="66"/>
      <c r="FSZ77" s="66"/>
      <c r="FTA77" s="66"/>
      <c r="FTB77" s="66"/>
      <c r="FTC77" s="66"/>
      <c r="FTD77" s="66"/>
      <c r="FTE77" s="66"/>
      <c r="FTF77" s="66"/>
      <c r="FTG77" s="66"/>
      <c r="FTH77" s="66"/>
      <c r="FTI77" s="66"/>
      <c r="FTJ77" s="66"/>
      <c r="FTK77" s="66"/>
      <c r="FTL77" s="66"/>
      <c r="FTM77" s="66"/>
      <c r="FTN77" s="66"/>
      <c r="FTO77" s="66"/>
      <c r="FTP77" s="66"/>
      <c r="FTQ77" s="66"/>
      <c r="FTR77" s="66"/>
      <c r="FTS77" s="66"/>
      <c r="FTT77" s="66"/>
      <c r="FTU77" s="66"/>
      <c r="FTV77" s="66"/>
      <c r="FTW77" s="66"/>
      <c r="FTX77" s="66"/>
      <c r="FTY77" s="66"/>
      <c r="FTZ77" s="66"/>
      <c r="FUA77" s="66"/>
      <c r="FUB77" s="66"/>
      <c r="FUC77" s="66"/>
      <c r="FUD77" s="66"/>
      <c r="FUE77" s="66"/>
      <c r="FUF77" s="66"/>
      <c r="FUG77" s="66"/>
      <c r="FUH77" s="66"/>
      <c r="FUI77" s="66"/>
      <c r="FUJ77" s="66"/>
      <c r="FUK77" s="66"/>
      <c r="FUL77" s="66"/>
      <c r="FUM77" s="66"/>
      <c r="FUN77" s="66"/>
      <c r="FUO77" s="66"/>
      <c r="FUP77" s="66"/>
      <c r="FUQ77" s="66"/>
      <c r="FUR77" s="66"/>
      <c r="FUS77" s="66"/>
      <c r="FUT77" s="66"/>
      <c r="FUU77" s="66"/>
      <c r="FUV77" s="66"/>
      <c r="FUW77" s="66"/>
      <c r="FUX77" s="66"/>
      <c r="FUY77" s="66"/>
      <c r="FUZ77" s="66"/>
      <c r="FVA77" s="66"/>
      <c r="FVB77" s="66"/>
      <c r="FVC77" s="66"/>
      <c r="FVD77" s="66"/>
      <c r="FVE77" s="66"/>
      <c r="FVF77" s="66"/>
      <c r="FVG77" s="66"/>
      <c r="FVH77" s="66"/>
      <c r="FVI77" s="66"/>
      <c r="FVJ77" s="66"/>
      <c r="FVK77" s="66"/>
      <c r="FVL77" s="66"/>
      <c r="FVM77" s="66"/>
      <c r="FVN77" s="66"/>
      <c r="FVO77" s="66"/>
      <c r="FVP77" s="66"/>
      <c r="FVQ77" s="66"/>
      <c r="FVR77" s="66"/>
      <c r="FVS77" s="66"/>
      <c r="FVT77" s="66"/>
      <c r="FVU77" s="66"/>
      <c r="FVV77" s="66"/>
      <c r="FVW77" s="66"/>
      <c r="FVX77" s="66"/>
      <c r="FVY77" s="66"/>
      <c r="FVZ77" s="66"/>
      <c r="FWA77" s="66"/>
      <c r="FWB77" s="66"/>
      <c r="FWC77" s="66"/>
      <c r="FWD77" s="66"/>
      <c r="FWE77" s="66"/>
      <c r="FWF77" s="66"/>
      <c r="FWG77" s="66"/>
      <c r="FWH77" s="66"/>
      <c r="FWI77" s="66"/>
      <c r="FWJ77" s="66"/>
      <c r="FWK77" s="66"/>
      <c r="FWL77" s="66"/>
      <c r="FWM77" s="66"/>
      <c r="FWN77" s="66"/>
      <c r="FWO77" s="66"/>
      <c r="FWP77" s="66"/>
      <c r="FWQ77" s="66"/>
      <c r="FWR77" s="66"/>
      <c r="FWS77" s="66"/>
      <c r="FWT77" s="66"/>
      <c r="FWU77" s="66"/>
      <c r="FWV77" s="66"/>
      <c r="FWW77" s="66"/>
      <c r="FWX77" s="66"/>
      <c r="FWY77" s="66"/>
      <c r="FWZ77" s="66"/>
      <c r="FXA77" s="66"/>
      <c r="FXB77" s="66"/>
      <c r="FXC77" s="66"/>
      <c r="FXD77" s="66"/>
      <c r="FXE77" s="66"/>
      <c r="FXF77" s="66"/>
      <c r="FXG77" s="66"/>
      <c r="FXH77" s="66"/>
      <c r="FXI77" s="66"/>
      <c r="FXJ77" s="66"/>
      <c r="FXK77" s="66"/>
      <c r="FXL77" s="66"/>
      <c r="FXM77" s="66"/>
      <c r="FXN77" s="66"/>
      <c r="FXO77" s="66"/>
      <c r="FXP77" s="66"/>
      <c r="FXQ77" s="66"/>
      <c r="FXR77" s="66"/>
      <c r="FXS77" s="66"/>
      <c r="FXT77" s="66"/>
      <c r="FXU77" s="66"/>
      <c r="FXV77" s="66"/>
      <c r="FXW77" s="66"/>
      <c r="FXX77" s="66"/>
      <c r="FXY77" s="66"/>
      <c r="FXZ77" s="66"/>
      <c r="FYA77" s="66"/>
      <c r="FYB77" s="66"/>
      <c r="FYC77" s="66"/>
      <c r="FYD77" s="66"/>
      <c r="FYE77" s="66"/>
      <c r="FYF77" s="66"/>
      <c r="FYG77" s="66"/>
      <c r="FYH77" s="66"/>
      <c r="FYI77" s="66"/>
      <c r="FYJ77" s="66"/>
      <c r="FYK77" s="66"/>
      <c r="FYL77" s="66"/>
      <c r="FYM77" s="66"/>
      <c r="FYN77" s="66"/>
      <c r="FYO77" s="66"/>
      <c r="FYP77" s="66"/>
      <c r="FYQ77" s="66"/>
      <c r="FYR77" s="66"/>
      <c r="FYS77" s="66"/>
      <c r="FYT77" s="66"/>
      <c r="FYU77" s="66"/>
      <c r="FYV77" s="66"/>
      <c r="FYW77" s="66"/>
      <c r="FYX77" s="66"/>
      <c r="FYY77" s="66"/>
      <c r="FYZ77" s="66"/>
      <c r="FZA77" s="66"/>
      <c r="FZB77" s="66"/>
      <c r="FZC77" s="66"/>
      <c r="FZD77" s="66"/>
      <c r="FZE77" s="66"/>
      <c r="FZF77" s="66"/>
      <c r="FZG77" s="66"/>
      <c r="FZH77" s="66"/>
      <c r="FZI77" s="66"/>
      <c r="FZJ77" s="66"/>
      <c r="FZK77" s="66"/>
      <c r="FZL77" s="66"/>
      <c r="FZM77" s="66"/>
      <c r="FZN77" s="66"/>
      <c r="FZO77" s="66"/>
      <c r="FZP77" s="66"/>
      <c r="FZQ77" s="66"/>
      <c r="FZR77" s="66"/>
      <c r="FZS77" s="66"/>
      <c r="FZT77" s="66"/>
      <c r="FZU77" s="66"/>
      <c r="FZV77" s="66"/>
      <c r="FZW77" s="66"/>
      <c r="FZX77" s="66"/>
      <c r="FZY77" s="66"/>
      <c r="FZZ77" s="66"/>
      <c r="GAA77" s="66"/>
      <c r="GAB77" s="66"/>
      <c r="GAC77" s="66"/>
      <c r="GAD77" s="66"/>
      <c r="GAE77" s="66"/>
      <c r="GAF77" s="66"/>
      <c r="GAG77" s="66"/>
      <c r="GAH77" s="66"/>
      <c r="GAI77" s="66"/>
      <c r="GAJ77" s="66"/>
      <c r="GAK77" s="66"/>
      <c r="GAL77" s="66"/>
      <c r="GAM77" s="66"/>
      <c r="GAN77" s="66"/>
      <c r="GAO77" s="66"/>
      <c r="GAP77" s="66"/>
      <c r="GAQ77" s="66"/>
      <c r="GAR77" s="66"/>
      <c r="GAS77" s="66"/>
      <c r="GAT77" s="66"/>
      <c r="GAU77" s="66"/>
      <c r="GAV77" s="66"/>
      <c r="GAW77" s="66"/>
      <c r="GAX77" s="66"/>
      <c r="GAY77" s="66"/>
      <c r="GAZ77" s="66"/>
      <c r="GBA77" s="66"/>
      <c r="GBB77" s="66"/>
      <c r="GBC77" s="66"/>
      <c r="GBD77" s="66"/>
      <c r="GBE77" s="66"/>
      <c r="GBF77" s="66"/>
      <c r="GBG77" s="66"/>
      <c r="GBH77" s="66"/>
      <c r="GBI77" s="66"/>
      <c r="GBJ77" s="66"/>
      <c r="GBK77" s="66"/>
      <c r="GBL77" s="66"/>
      <c r="GBM77" s="66"/>
      <c r="GBN77" s="66"/>
      <c r="GBO77" s="66"/>
      <c r="GBP77" s="66"/>
      <c r="GBQ77" s="66"/>
      <c r="GBR77" s="66"/>
      <c r="GBS77" s="66"/>
      <c r="GBT77" s="66"/>
      <c r="GBU77" s="66"/>
      <c r="GBV77" s="66"/>
      <c r="GBW77" s="66"/>
      <c r="GBX77" s="66"/>
      <c r="GBY77" s="66"/>
      <c r="GBZ77" s="66"/>
      <c r="GCA77" s="66"/>
      <c r="GCB77" s="66"/>
      <c r="GCC77" s="66"/>
      <c r="GCD77" s="66"/>
      <c r="GCE77" s="66"/>
      <c r="GCF77" s="66"/>
      <c r="GCG77" s="66"/>
      <c r="GCH77" s="66"/>
      <c r="GCI77" s="66"/>
      <c r="GCJ77" s="66"/>
      <c r="GCK77" s="66"/>
      <c r="GCL77" s="66"/>
      <c r="GCM77" s="66"/>
      <c r="GCN77" s="66"/>
      <c r="GCO77" s="66"/>
      <c r="GCP77" s="66"/>
      <c r="GCQ77" s="66"/>
      <c r="GCR77" s="66"/>
      <c r="GCS77" s="66"/>
      <c r="GCT77" s="66"/>
      <c r="GCU77" s="66"/>
      <c r="GCV77" s="66"/>
      <c r="GCW77" s="66"/>
      <c r="GCX77" s="66"/>
      <c r="GCY77" s="66"/>
      <c r="GCZ77" s="66"/>
      <c r="GDA77" s="66"/>
      <c r="GDB77" s="66"/>
      <c r="GDC77" s="66"/>
      <c r="GDD77" s="66"/>
      <c r="GDE77" s="66"/>
      <c r="GDF77" s="66"/>
      <c r="GDG77" s="66"/>
      <c r="GDH77" s="66"/>
      <c r="GDI77" s="66"/>
      <c r="GDJ77" s="66"/>
      <c r="GDK77" s="66"/>
      <c r="GDL77" s="66"/>
      <c r="GDM77" s="66"/>
      <c r="GDN77" s="66"/>
      <c r="GDO77" s="66"/>
      <c r="GDP77" s="66"/>
      <c r="GDQ77" s="66"/>
      <c r="GDR77" s="66"/>
      <c r="GDS77" s="66"/>
      <c r="GDT77" s="66"/>
      <c r="GDU77" s="66"/>
      <c r="GDV77" s="66"/>
      <c r="GDW77" s="66"/>
      <c r="GDX77" s="66"/>
      <c r="GDY77" s="66"/>
      <c r="GDZ77" s="66"/>
      <c r="GEA77" s="66"/>
      <c r="GEB77" s="66"/>
      <c r="GEC77" s="66"/>
      <c r="GED77" s="66"/>
      <c r="GEE77" s="66"/>
      <c r="GEF77" s="66"/>
      <c r="GEG77" s="66"/>
      <c r="GEH77" s="66"/>
      <c r="GEI77" s="66"/>
      <c r="GEJ77" s="66"/>
      <c r="GEK77" s="66"/>
      <c r="GEL77" s="66"/>
      <c r="GEM77" s="66"/>
      <c r="GEN77" s="66"/>
      <c r="GEO77" s="66"/>
      <c r="GEP77" s="66"/>
      <c r="GEQ77" s="66"/>
      <c r="GER77" s="66"/>
      <c r="GES77" s="66"/>
      <c r="GET77" s="66"/>
      <c r="GEU77" s="66"/>
      <c r="GEV77" s="66"/>
      <c r="GEW77" s="66"/>
      <c r="GEX77" s="66"/>
      <c r="GEY77" s="66"/>
      <c r="GEZ77" s="66"/>
      <c r="GFA77" s="66"/>
      <c r="GFB77" s="66"/>
      <c r="GFC77" s="66"/>
      <c r="GFD77" s="66"/>
      <c r="GFE77" s="66"/>
      <c r="GFF77" s="66"/>
      <c r="GFG77" s="66"/>
      <c r="GFH77" s="66"/>
      <c r="GFI77" s="66"/>
      <c r="GFJ77" s="66"/>
      <c r="GFK77" s="66"/>
      <c r="GFL77" s="66"/>
      <c r="GFM77" s="66"/>
      <c r="GFN77" s="66"/>
      <c r="GFO77" s="66"/>
      <c r="GFP77" s="66"/>
      <c r="GFQ77" s="66"/>
      <c r="GFR77" s="66"/>
      <c r="GFS77" s="66"/>
      <c r="GFT77" s="66"/>
      <c r="GFU77" s="66"/>
      <c r="GFV77" s="66"/>
      <c r="GFW77" s="66"/>
      <c r="GFX77" s="66"/>
      <c r="GFY77" s="66"/>
      <c r="GFZ77" s="66"/>
      <c r="GGA77" s="66"/>
      <c r="GGB77" s="66"/>
      <c r="GGC77" s="66"/>
      <c r="GGD77" s="66"/>
      <c r="GGE77" s="66"/>
      <c r="GGF77" s="66"/>
      <c r="GGG77" s="66"/>
      <c r="GGH77" s="66"/>
      <c r="GGI77" s="66"/>
      <c r="GGJ77" s="66"/>
      <c r="GGK77" s="66"/>
      <c r="GGL77" s="66"/>
      <c r="GGM77" s="66"/>
      <c r="GGN77" s="66"/>
      <c r="GGO77" s="66"/>
      <c r="GGP77" s="66"/>
      <c r="GGQ77" s="66"/>
      <c r="GGR77" s="66"/>
      <c r="GGS77" s="66"/>
      <c r="GGT77" s="66"/>
      <c r="GGU77" s="66"/>
      <c r="GGV77" s="66"/>
      <c r="GGW77" s="66"/>
      <c r="GGX77" s="66"/>
      <c r="GGY77" s="66"/>
      <c r="GGZ77" s="66"/>
      <c r="GHA77" s="66"/>
      <c r="GHB77" s="66"/>
      <c r="GHC77" s="66"/>
      <c r="GHD77" s="66"/>
      <c r="GHE77" s="66"/>
      <c r="GHF77" s="66"/>
      <c r="GHG77" s="66"/>
      <c r="GHH77" s="66"/>
      <c r="GHI77" s="66"/>
      <c r="GHJ77" s="66"/>
      <c r="GHK77" s="66"/>
      <c r="GHL77" s="66"/>
      <c r="GHM77" s="66"/>
      <c r="GHN77" s="66"/>
      <c r="GHO77" s="66"/>
      <c r="GHP77" s="66"/>
      <c r="GHQ77" s="66"/>
      <c r="GHR77" s="66"/>
      <c r="GHS77" s="66"/>
      <c r="GHT77" s="66"/>
      <c r="GHU77" s="66"/>
      <c r="GHV77" s="66"/>
      <c r="GHW77" s="66"/>
      <c r="GHX77" s="66"/>
      <c r="GHY77" s="66"/>
      <c r="GHZ77" s="66"/>
      <c r="GIA77" s="66"/>
      <c r="GIB77" s="66"/>
      <c r="GIC77" s="66"/>
      <c r="GID77" s="66"/>
      <c r="GIE77" s="66"/>
      <c r="GIF77" s="66"/>
      <c r="GIG77" s="66"/>
      <c r="GIH77" s="66"/>
      <c r="GII77" s="66"/>
      <c r="GIJ77" s="66"/>
      <c r="GIK77" s="66"/>
      <c r="GIL77" s="66"/>
      <c r="GIM77" s="66"/>
      <c r="GIN77" s="66"/>
      <c r="GIO77" s="66"/>
      <c r="GIP77" s="66"/>
      <c r="GIQ77" s="66"/>
      <c r="GIR77" s="66"/>
      <c r="GIS77" s="66"/>
      <c r="GIT77" s="66"/>
      <c r="GIU77" s="66"/>
      <c r="GIV77" s="66"/>
      <c r="GIW77" s="66"/>
      <c r="GIX77" s="66"/>
      <c r="GIY77" s="66"/>
      <c r="GIZ77" s="66"/>
      <c r="GJA77" s="66"/>
      <c r="GJB77" s="66"/>
      <c r="GJC77" s="66"/>
      <c r="GJD77" s="66"/>
      <c r="GJE77" s="66"/>
      <c r="GJF77" s="66"/>
      <c r="GJG77" s="66"/>
      <c r="GJH77" s="66"/>
      <c r="GJI77" s="66"/>
      <c r="GJJ77" s="66"/>
      <c r="GJK77" s="66"/>
      <c r="GJL77" s="66"/>
      <c r="GJM77" s="66"/>
      <c r="GJN77" s="66"/>
      <c r="GJO77" s="66"/>
      <c r="GJP77" s="66"/>
      <c r="GJQ77" s="66"/>
      <c r="GJR77" s="66"/>
      <c r="GJS77" s="66"/>
      <c r="GJT77" s="66"/>
      <c r="GJU77" s="66"/>
      <c r="GJV77" s="66"/>
      <c r="GJW77" s="66"/>
      <c r="GJX77" s="66"/>
      <c r="GJY77" s="66"/>
      <c r="GJZ77" s="66"/>
      <c r="GKA77" s="66"/>
      <c r="GKB77" s="66"/>
      <c r="GKC77" s="66"/>
      <c r="GKD77" s="66"/>
      <c r="GKE77" s="66"/>
      <c r="GKF77" s="66"/>
      <c r="GKG77" s="66"/>
      <c r="GKH77" s="66"/>
      <c r="GKI77" s="66"/>
      <c r="GKJ77" s="66"/>
      <c r="GKK77" s="66"/>
      <c r="GKL77" s="66"/>
      <c r="GKM77" s="66"/>
      <c r="GKN77" s="66"/>
      <c r="GKO77" s="66"/>
      <c r="GKP77" s="66"/>
      <c r="GKQ77" s="66"/>
      <c r="GKR77" s="66"/>
      <c r="GKS77" s="66"/>
      <c r="GKT77" s="66"/>
      <c r="GKU77" s="66"/>
      <c r="GKV77" s="66"/>
      <c r="GKW77" s="66"/>
      <c r="GKX77" s="66"/>
      <c r="GKY77" s="66"/>
      <c r="GKZ77" s="66"/>
      <c r="GLA77" s="66"/>
      <c r="GLB77" s="66"/>
      <c r="GLC77" s="66"/>
      <c r="GLD77" s="66"/>
      <c r="GLE77" s="66"/>
      <c r="GLF77" s="66"/>
      <c r="GLG77" s="66"/>
      <c r="GLH77" s="66"/>
      <c r="GLI77" s="66"/>
      <c r="GLJ77" s="66"/>
      <c r="GLK77" s="66"/>
      <c r="GLL77" s="66"/>
      <c r="GLM77" s="66"/>
      <c r="GLN77" s="66"/>
      <c r="GLO77" s="66"/>
      <c r="GLP77" s="66"/>
      <c r="GLQ77" s="66"/>
      <c r="GLR77" s="66"/>
      <c r="GLS77" s="66"/>
      <c r="GLT77" s="66"/>
      <c r="GLU77" s="66"/>
      <c r="GLV77" s="66"/>
      <c r="GLW77" s="66"/>
      <c r="GLX77" s="66"/>
      <c r="GLY77" s="66"/>
      <c r="GLZ77" s="66"/>
      <c r="GMA77" s="66"/>
      <c r="GMB77" s="66"/>
      <c r="GMC77" s="66"/>
      <c r="GMD77" s="66"/>
      <c r="GME77" s="66"/>
      <c r="GMF77" s="66"/>
      <c r="GMG77" s="66"/>
      <c r="GMH77" s="66"/>
      <c r="GMI77" s="66"/>
      <c r="GMJ77" s="66"/>
      <c r="GMK77" s="66"/>
      <c r="GML77" s="66"/>
      <c r="GMM77" s="66"/>
      <c r="GMN77" s="66"/>
      <c r="GMO77" s="66"/>
      <c r="GMP77" s="66"/>
      <c r="GMQ77" s="66"/>
      <c r="GMR77" s="66"/>
      <c r="GMS77" s="66"/>
      <c r="GMT77" s="66"/>
      <c r="GMU77" s="66"/>
      <c r="GMV77" s="66"/>
      <c r="GMW77" s="66"/>
      <c r="GMX77" s="66"/>
      <c r="GMY77" s="66"/>
      <c r="GMZ77" s="66"/>
      <c r="GNA77" s="66"/>
      <c r="GNB77" s="66"/>
      <c r="GNC77" s="66"/>
      <c r="GND77" s="66"/>
      <c r="GNE77" s="66"/>
      <c r="GNF77" s="66"/>
      <c r="GNG77" s="66"/>
      <c r="GNH77" s="66"/>
      <c r="GNI77" s="66"/>
      <c r="GNJ77" s="66"/>
      <c r="GNK77" s="66"/>
      <c r="GNL77" s="66"/>
      <c r="GNM77" s="66"/>
      <c r="GNN77" s="66"/>
      <c r="GNO77" s="66"/>
      <c r="GNP77" s="66"/>
      <c r="GNQ77" s="66"/>
      <c r="GNR77" s="66"/>
      <c r="GNS77" s="66"/>
      <c r="GNT77" s="66"/>
      <c r="GNU77" s="66"/>
      <c r="GNV77" s="66"/>
      <c r="GNW77" s="66"/>
      <c r="GNX77" s="66"/>
      <c r="GNY77" s="66"/>
      <c r="GNZ77" s="66"/>
      <c r="GOA77" s="66"/>
      <c r="GOB77" s="66"/>
      <c r="GOC77" s="66"/>
      <c r="GOD77" s="66"/>
      <c r="GOE77" s="66"/>
      <c r="GOF77" s="66"/>
      <c r="GOG77" s="66"/>
      <c r="GOH77" s="66"/>
      <c r="GOI77" s="66"/>
      <c r="GOJ77" s="66"/>
      <c r="GOK77" s="66"/>
      <c r="GOL77" s="66"/>
      <c r="GOM77" s="66"/>
      <c r="GON77" s="66"/>
      <c r="GOO77" s="66"/>
      <c r="GOP77" s="66"/>
      <c r="GOQ77" s="66"/>
      <c r="GOR77" s="66"/>
      <c r="GOS77" s="66"/>
      <c r="GOT77" s="66"/>
      <c r="GOU77" s="66"/>
      <c r="GOV77" s="66"/>
      <c r="GOW77" s="66"/>
      <c r="GOX77" s="66"/>
      <c r="GOY77" s="66"/>
      <c r="GOZ77" s="66"/>
      <c r="GPA77" s="66"/>
      <c r="GPB77" s="66"/>
      <c r="GPC77" s="66"/>
      <c r="GPD77" s="66"/>
      <c r="GPE77" s="66"/>
      <c r="GPF77" s="66"/>
      <c r="GPG77" s="66"/>
      <c r="GPH77" s="66"/>
      <c r="GPI77" s="66"/>
      <c r="GPJ77" s="66"/>
      <c r="GPK77" s="66"/>
      <c r="GPL77" s="66"/>
      <c r="GPM77" s="66"/>
      <c r="GPN77" s="66"/>
      <c r="GPO77" s="66"/>
      <c r="GPP77" s="66"/>
      <c r="GPQ77" s="66"/>
      <c r="GPR77" s="66"/>
      <c r="GPS77" s="66"/>
      <c r="GPT77" s="66"/>
      <c r="GPU77" s="66"/>
      <c r="GPV77" s="66"/>
      <c r="GPW77" s="66"/>
      <c r="GPX77" s="66"/>
      <c r="GPY77" s="66"/>
      <c r="GPZ77" s="66"/>
      <c r="GQA77" s="66"/>
      <c r="GQB77" s="66"/>
      <c r="GQC77" s="66"/>
      <c r="GQD77" s="66"/>
      <c r="GQE77" s="66"/>
      <c r="GQF77" s="66"/>
      <c r="GQG77" s="66"/>
      <c r="GQH77" s="66"/>
      <c r="GQI77" s="66"/>
      <c r="GQJ77" s="66"/>
      <c r="GQK77" s="66"/>
      <c r="GQL77" s="66"/>
      <c r="GQM77" s="66"/>
      <c r="GQN77" s="66"/>
      <c r="GQO77" s="66"/>
      <c r="GQP77" s="66"/>
      <c r="GQQ77" s="66"/>
      <c r="GQR77" s="66"/>
      <c r="GQS77" s="66"/>
      <c r="GQT77" s="66"/>
      <c r="GQU77" s="66"/>
      <c r="GQV77" s="66"/>
      <c r="GQW77" s="66"/>
      <c r="GQX77" s="66"/>
      <c r="GQY77" s="66"/>
      <c r="GQZ77" s="66"/>
      <c r="GRA77" s="66"/>
      <c r="GRB77" s="66"/>
      <c r="GRC77" s="66"/>
      <c r="GRD77" s="66"/>
      <c r="GRE77" s="66"/>
      <c r="GRF77" s="66"/>
      <c r="GRG77" s="66"/>
      <c r="GRH77" s="66"/>
      <c r="GRI77" s="66"/>
      <c r="GRJ77" s="66"/>
      <c r="GRK77" s="66"/>
      <c r="GRL77" s="66"/>
      <c r="GRM77" s="66"/>
      <c r="GRN77" s="66"/>
      <c r="GRO77" s="66"/>
      <c r="GRP77" s="66"/>
      <c r="GRQ77" s="66"/>
      <c r="GRR77" s="66"/>
      <c r="GRS77" s="66"/>
      <c r="GRT77" s="66"/>
      <c r="GRU77" s="66"/>
      <c r="GRV77" s="66"/>
      <c r="GRW77" s="66"/>
      <c r="GRX77" s="66"/>
      <c r="GRY77" s="66"/>
      <c r="GRZ77" s="66"/>
      <c r="GSA77" s="66"/>
      <c r="GSB77" s="66"/>
      <c r="GSC77" s="66"/>
      <c r="GSD77" s="66"/>
      <c r="GSE77" s="66"/>
      <c r="GSF77" s="66"/>
      <c r="GSG77" s="66"/>
      <c r="GSH77" s="66"/>
      <c r="GSI77" s="66"/>
      <c r="GSJ77" s="66"/>
      <c r="GSK77" s="66"/>
      <c r="GSL77" s="66"/>
      <c r="GSM77" s="66"/>
      <c r="GSN77" s="66"/>
      <c r="GSO77" s="66"/>
      <c r="GSP77" s="66"/>
      <c r="GSQ77" s="66"/>
      <c r="GSR77" s="66"/>
      <c r="GSS77" s="66"/>
      <c r="GST77" s="66"/>
      <c r="GSU77" s="66"/>
      <c r="GSV77" s="66"/>
      <c r="GSW77" s="66"/>
      <c r="GSX77" s="66"/>
      <c r="GSY77" s="66"/>
      <c r="GSZ77" s="66"/>
      <c r="GTA77" s="66"/>
      <c r="GTB77" s="66"/>
      <c r="GTC77" s="66"/>
      <c r="GTD77" s="66"/>
      <c r="GTE77" s="66"/>
      <c r="GTF77" s="66"/>
      <c r="GTG77" s="66"/>
      <c r="GTH77" s="66"/>
      <c r="GTI77" s="66"/>
      <c r="GTJ77" s="66"/>
      <c r="GTK77" s="66"/>
      <c r="GTL77" s="66"/>
      <c r="GTM77" s="66"/>
      <c r="GTN77" s="66"/>
      <c r="GTO77" s="66"/>
      <c r="GTP77" s="66"/>
      <c r="GTQ77" s="66"/>
      <c r="GTR77" s="66"/>
      <c r="GTS77" s="66"/>
      <c r="GTT77" s="66"/>
      <c r="GTU77" s="66"/>
      <c r="GTV77" s="66"/>
      <c r="GTW77" s="66"/>
      <c r="GTX77" s="66"/>
      <c r="GTY77" s="66"/>
      <c r="GTZ77" s="66"/>
      <c r="GUA77" s="66"/>
      <c r="GUB77" s="66"/>
      <c r="GUC77" s="66"/>
      <c r="GUD77" s="66"/>
      <c r="GUE77" s="66"/>
      <c r="GUF77" s="66"/>
      <c r="GUG77" s="66"/>
      <c r="GUH77" s="66"/>
      <c r="GUI77" s="66"/>
      <c r="GUJ77" s="66"/>
      <c r="GUK77" s="66"/>
      <c r="GUL77" s="66"/>
      <c r="GUM77" s="66"/>
      <c r="GUN77" s="66"/>
      <c r="GUO77" s="66"/>
      <c r="GUP77" s="66"/>
      <c r="GUQ77" s="66"/>
      <c r="GUR77" s="66"/>
      <c r="GUS77" s="66"/>
      <c r="GUT77" s="66"/>
      <c r="GUU77" s="66"/>
      <c r="GUV77" s="66"/>
      <c r="GUW77" s="66"/>
      <c r="GUX77" s="66"/>
      <c r="GUY77" s="66"/>
      <c r="GUZ77" s="66"/>
      <c r="GVA77" s="66"/>
      <c r="GVB77" s="66"/>
      <c r="GVC77" s="66"/>
      <c r="GVD77" s="66"/>
      <c r="GVE77" s="66"/>
      <c r="GVF77" s="66"/>
      <c r="GVG77" s="66"/>
      <c r="GVH77" s="66"/>
      <c r="GVI77" s="66"/>
      <c r="GVJ77" s="66"/>
      <c r="GVK77" s="66"/>
      <c r="GVL77" s="66"/>
      <c r="GVM77" s="66"/>
      <c r="GVN77" s="66"/>
      <c r="GVO77" s="66"/>
      <c r="GVP77" s="66"/>
      <c r="GVQ77" s="66"/>
      <c r="GVR77" s="66"/>
      <c r="GVS77" s="66"/>
      <c r="GVT77" s="66"/>
      <c r="GVU77" s="66"/>
      <c r="GVV77" s="66"/>
      <c r="GVW77" s="66"/>
      <c r="GVX77" s="66"/>
      <c r="GVY77" s="66"/>
      <c r="GVZ77" s="66"/>
      <c r="GWA77" s="66"/>
      <c r="GWB77" s="66"/>
      <c r="GWC77" s="66"/>
      <c r="GWD77" s="66"/>
      <c r="GWE77" s="66"/>
      <c r="GWF77" s="66"/>
      <c r="GWG77" s="66"/>
      <c r="GWH77" s="66"/>
      <c r="GWI77" s="66"/>
      <c r="GWJ77" s="66"/>
      <c r="GWK77" s="66"/>
      <c r="GWL77" s="66"/>
      <c r="GWM77" s="66"/>
      <c r="GWN77" s="66"/>
      <c r="GWO77" s="66"/>
      <c r="GWP77" s="66"/>
      <c r="GWQ77" s="66"/>
      <c r="GWR77" s="66"/>
      <c r="GWS77" s="66"/>
      <c r="GWT77" s="66"/>
      <c r="GWU77" s="66"/>
      <c r="GWV77" s="66"/>
      <c r="GWW77" s="66"/>
      <c r="GWX77" s="66"/>
      <c r="GWY77" s="66"/>
      <c r="GWZ77" s="66"/>
      <c r="GXA77" s="66"/>
      <c r="GXB77" s="66"/>
      <c r="GXC77" s="66"/>
      <c r="GXD77" s="66"/>
      <c r="GXE77" s="66"/>
      <c r="GXF77" s="66"/>
      <c r="GXG77" s="66"/>
      <c r="GXH77" s="66"/>
      <c r="GXI77" s="66"/>
      <c r="GXJ77" s="66"/>
      <c r="GXK77" s="66"/>
      <c r="GXL77" s="66"/>
      <c r="GXM77" s="66"/>
      <c r="GXN77" s="66"/>
      <c r="GXO77" s="66"/>
      <c r="GXP77" s="66"/>
      <c r="GXQ77" s="66"/>
      <c r="GXR77" s="66"/>
      <c r="GXS77" s="66"/>
      <c r="GXT77" s="66"/>
      <c r="GXU77" s="66"/>
      <c r="GXV77" s="66"/>
      <c r="GXW77" s="66"/>
      <c r="GXX77" s="66"/>
      <c r="GXY77" s="66"/>
      <c r="GXZ77" s="66"/>
      <c r="GYA77" s="66"/>
      <c r="GYB77" s="66"/>
      <c r="GYC77" s="66"/>
      <c r="GYD77" s="66"/>
      <c r="GYE77" s="66"/>
      <c r="GYF77" s="66"/>
      <c r="GYG77" s="66"/>
      <c r="GYH77" s="66"/>
      <c r="GYI77" s="66"/>
      <c r="GYJ77" s="66"/>
      <c r="GYK77" s="66"/>
      <c r="GYL77" s="66"/>
      <c r="GYM77" s="66"/>
      <c r="GYN77" s="66"/>
      <c r="GYO77" s="66"/>
      <c r="GYP77" s="66"/>
      <c r="GYQ77" s="66"/>
      <c r="GYR77" s="66"/>
      <c r="GYS77" s="66"/>
      <c r="GYT77" s="66"/>
      <c r="GYU77" s="66"/>
      <c r="GYV77" s="66"/>
      <c r="GYW77" s="66"/>
      <c r="GYX77" s="66"/>
      <c r="GYY77" s="66"/>
      <c r="GYZ77" s="66"/>
      <c r="GZA77" s="66"/>
      <c r="GZB77" s="66"/>
      <c r="GZC77" s="66"/>
      <c r="GZD77" s="66"/>
      <c r="GZE77" s="66"/>
      <c r="GZF77" s="66"/>
      <c r="GZG77" s="66"/>
      <c r="GZH77" s="66"/>
      <c r="GZI77" s="66"/>
      <c r="GZJ77" s="66"/>
      <c r="GZK77" s="66"/>
      <c r="GZL77" s="66"/>
      <c r="GZM77" s="66"/>
      <c r="GZN77" s="66"/>
      <c r="GZO77" s="66"/>
      <c r="GZP77" s="66"/>
      <c r="GZQ77" s="66"/>
      <c r="GZR77" s="66"/>
      <c r="GZS77" s="66"/>
      <c r="GZT77" s="66"/>
      <c r="GZU77" s="66"/>
      <c r="GZV77" s="66"/>
      <c r="GZW77" s="66"/>
      <c r="GZX77" s="66"/>
      <c r="GZY77" s="66"/>
      <c r="GZZ77" s="66"/>
      <c r="HAA77" s="66"/>
      <c r="HAB77" s="66"/>
      <c r="HAC77" s="66"/>
      <c r="HAD77" s="66"/>
      <c r="HAE77" s="66"/>
      <c r="HAF77" s="66"/>
      <c r="HAG77" s="66"/>
      <c r="HAH77" s="66"/>
      <c r="HAI77" s="66"/>
      <c r="HAJ77" s="66"/>
      <c r="HAK77" s="66"/>
      <c r="HAL77" s="66"/>
      <c r="HAM77" s="66"/>
      <c r="HAN77" s="66"/>
      <c r="HAO77" s="66"/>
      <c r="HAP77" s="66"/>
      <c r="HAQ77" s="66"/>
      <c r="HAR77" s="66"/>
      <c r="HAS77" s="66"/>
      <c r="HAT77" s="66"/>
      <c r="HAU77" s="66"/>
      <c r="HAV77" s="66"/>
      <c r="HAW77" s="66"/>
      <c r="HAX77" s="66"/>
      <c r="HAY77" s="66"/>
      <c r="HAZ77" s="66"/>
      <c r="HBA77" s="66"/>
      <c r="HBB77" s="66"/>
      <c r="HBC77" s="66"/>
      <c r="HBD77" s="66"/>
      <c r="HBE77" s="66"/>
      <c r="HBF77" s="66"/>
      <c r="HBG77" s="66"/>
      <c r="HBH77" s="66"/>
      <c r="HBI77" s="66"/>
      <c r="HBJ77" s="66"/>
      <c r="HBK77" s="66"/>
      <c r="HBL77" s="66"/>
      <c r="HBM77" s="66"/>
      <c r="HBN77" s="66"/>
      <c r="HBO77" s="66"/>
      <c r="HBP77" s="66"/>
      <c r="HBQ77" s="66"/>
      <c r="HBR77" s="66"/>
      <c r="HBS77" s="66"/>
      <c r="HBT77" s="66"/>
      <c r="HBU77" s="66"/>
      <c r="HBV77" s="66"/>
      <c r="HBW77" s="66"/>
      <c r="HBX77" s="66"/>
      <c r="HBY77" s="66"/>
      <c r="HBZ77" s="66"/>
      <c r="HCA77" s="66"/>
      <c r="HCB77" s="66"/>
      <c r="HCC77" s="66"/>
      <c r="HCD77" s="66"/>
      <c r="HCE77" s="66"/>
      <c r="HCF77" s="66"/>
      <c r="HCG77" s="66"/>
      <c r="HCH77" s="66"/>
      <c r="HCI77" s="66"/>
      <c r="HCJ77" s="66"/>
      <c r="HCK77" s="66"/>
      <c r="HCL77" s="66"/>
      <c r="HCM77" s="66"/>
      <c r="HCN77" s="66"/>
      <c r="HCO77" s="66"/>
      <c r="HCP77" s="66"/>
      <c r="HCQ77" s="66"/>
      <c r="HCR77" s="66"/>
      <c r="HCS77" s="66"/>
      <c r="HCT77" s="66"/>
      <c r="HCU77" s="66"/>
      <c r="HCV77" s="66"/>
      <c r="HCW77" s="66"/>
      <c r="HCX77" s="66"/>
      <c r="HCY77" s="66"/>
      <c r="HCZ77" s="66"/>
      <c r="HDA77" s="66"/>
      <c r="HDB77" s="66"/>
      <c r="HDC77" s="66"/>
      <c r="HDD77" s="66"/>
      <c r="HDE77" s="66"/>
      <c r="HDF77" s="66"/>
      <c r="HDG77" s="66"/>
      <c r="HDH77" s="66"/>
      <c r="HDI77" s="66"/>
      <c r="HDJ77" s="66"/>
      <c r="HDK77" s="66"/>
      <c r="HDL77" s="66"/>
      <c r="HDM77" s="66"/>
      <c r="HDN77" s="66"/>
      <c r="HDO77" s="66"/>
      <c r="HDP77" s="66"/>
      <c r="HDQ77" s="66"/>
      <c r="HDR77" s="66"/>
      <c r="HDS77" s="66"/>
      <c r="HDT77" s="66"/>
      <c r="HDU77" s="66"/>
      <c r="HDV77" s="66"/>
      <c r="HDW77" s="66"/>
      <c r="HDX77" s="66"/>
      <c r="HDY77" s="66"/>
      <c r="HDZ77" s="66"/>
      <c r="HEA77" s="66"/>
      <c r="HEB77" s="66"/>
      <c r="HEC77" s="66"/>
      <c r="HED77" s="66"/>
      <c r="HEE77" s="66"/>
      <c r="HEF77" s="66"/>
      <c r="HEG77" s="66"/>
      <c r="HEH77" s="66"/>
      <c r="HEI77" s="66"/>
      <c r="HEJ77" s="66"/>
      <c r="HEK77" s="66"/>
      <c r="HEL77" s="66"/>
      <c r="HEM77" s="66"/>
      <c r="HEN77" s="66"/>
      <c r="HEO77" s="66"/>
      <c r="HEP77" s="66"/>
      <c r="HEQ77" s="66"/>
      <c r="HER77" s="66"/>
      <c r="HES77" s="66"/>
      <c r="HET77" s="66"/>
      <c r="HEU77" s="66"/>
      <c r="HEV77" s="66"/>
      <c r="HEW77" s="66"/>
      <c r="HEX77" s="66"/>
      <c r="HEY77" s="66"/>
      <c r="HEZ77" s="66"/>
      <c r="HFA77" s="66"/>
      <c r="HFB77" s="66"/>
      <c r="HFC77" s="66"/>
      <c r="HFD77" s="66"/>
      <c r="HFE77" s="66"/>
      <c r="HFF77" s="66"/>
      <c r="HFG77" s="66"/>
      <c r="HFH77" s="66"/>
      <c r="HFI77" s="66"/>
      <c r="HFJ77" s="66"/>
      <c r="HFK77" s="66"/>
      <c r="HFL77" s="66"/>
      <c r="HFM77" s="66"/>
      <c r="HFN77" s="66"/>
      <c r="HFO77" s="66"/>
      <c r="HFP77" s="66"/>
      <c r="HFQ77" s="66"/>
      <c r="HFR77" s="66"/>
      <c r="HFS77" s="66"/>
      <c r="HFT77" s="66"/>
      <c r="HFU77" s="66"/>
      <c r="HFV77" s="66"/>
      <c r="HFW77" s="66"/>
      <c r="HFX77" s="66"/>
      <c r="HFY77" s="66"/>
      <c r="HFZ77" s="66"/>
      <c r="HGA77" s="66"/>
      <c r="HGB77" s="66"/>
      <c r="HGC77" s="66"/>
      <c r="HGD77" s="66"/>
      <c r="HGE77" s="66"/>
      <c r="HGF77" s="66"/>
      <c r="HGG77" s="66"/>
      <c r="HGH77" s="66"/>
      <c r="HGI77" s="66"/>
      <c r="HGJ77" s="66"/>
      <c r="HGK77" s="66"/>
      <c r="HGL77" s="66"/>
      <c r="HGM77" s="66"/>
      <c r="HGN77" s="66"/>
      <c r="HGO77" s="66"/>
      <c r="HGP77" s="66"/>
      <c r="HGQ77" s="66"/>
      <c r="HGR77" s="66"/>
      <c r="HGS77" s="66"/>
      <c r="HGT77" s="66"/>
      <c r="HGU77" s="66"/>
      <c r="HGV77" s="66"/>
      <c r="HGW77" s="66"/>
      <c r="HGX77" s="66"/>
      <c r="HGY77" s="66"/>
      <c r="HGZ77" s="66"/>
      <c r="HHA77" s="66"/>
      <c r="HHB77" s="66"/>
      <c r="HHC77" s="66"/>
      <c r="HHD77" s="66"/>
      <c r="HHE77" s="66"/>
      <c r="HHF77" s="66"/>
      <c r="HHG77" s="66"/>
      <c r="HHH77" s="66"/>
      <c r="HHI77" s="66"/>
      <c r="HHJ77" s="66"/>
      <c r="HHK77" s="66"/>
      <c r="HHL77" s="66"/>
      <c r="HHM77" s="66"/>
      <c r="HHN77" s="66"/>
      <c r="HHO77" s="66"/>
      <c r="HHP77" s="66"/>
      <c r="HHQ77" s="66"/>
      <c r="HHR77" s="66"/>
      <c r="HHS77" s="66"/>
      <c r="HHT77" s="66"/>
      <c r="HHU77" s="66"/>
      <c r="HHV77" s="66"/>
      <c r="HHW77" s="66"/>
      <c r="HHX77" s="66"/>
      <c r="HHY77" s="66"/>
      <c r="HHZ77" s="66"/>
      <c r="HIA77" s="66"/>
      <c r="HIB77" s="66"/>
      <c r="HIC77" s="66"/>
      <c r="HID77" s="66"/>
      <c r="HIE77" s="66"/>
      <c r="HIF77" s="66"/>
      <c r="HIG77" s="66"/>
      <c r="HIH77" s="66"/>
      <c r="HII77" s="66"/>
      <c r="HIJ77" s="66"/>
      <c r="HIK77" s="66"/>
      <c r="HIL77" s="66"/>
      <c r="HIM77" s="66"/>
      <c r="HIN77" s="66"/>
      <c r="HIO77" s="66"/>
      <c r="HIP77" s="66"/>
      <c r="HIQ77" s="66"/>
      <c r="HIR77" s="66"/>
      <c r="HIS77" s="66"/>
      <c r="HIT77" s="66"/>
      <c r="HIU77" s="66"/>
      <c r="HIV77" s="66"/>
      <c r="HIW77" s="66"/>
      <c r="HIX77" s="66"/>
      <c r="HIY77" s="66"/>
      <c r="HIZ77" s="66"/>
      <c r="HJA77" s="66"/>
      <c r="HJB77" s="66"/>
      <c r="HJC77" s="66"/>
      <c r="HJD77" s="66"/>
      <c r="HJE77" s="66"/>
      <c r="HJF77" s="66"/>
      <c r="HJG77" s="66"/>
      <c r="HJH77" s="66"/>
      <c r="HJI77" s="66"/>
      <c r="HJJ77" s="66"/>
      <c r="HJK77" s="66"/>
      <c r="HJL77" s="66"/>
      <c r="HJM77" s="66"/>
      <c r="HJN77" s="66"/>
      <c r="HJO77" s="66"/>
      <c r="HJP77" s="66"/>
      <c r="HJQ77" s="66"/>
      <c r="HJR77" s="66"/>
      <c r="HJS77" s="66"/>
      <c r="HJT77" s="66"/>
      <c r="HJU77" s="66"/>
      <c r="HJV77" s="66"/>
      <c r="HJW77" s="66"/>
      <c r="HJX77" s="66"/>
      <c r="HJY77" s="66"/>
      <c r="HJZ77" s="66"/>
      <c r="HKA77" s="66"/>
      <c r="HKB77" s="66"/>
      <c r="HKC77" s="66"/>
      <c r="HKD77" s="66"/>
      <c r="HKE77" s="66"/>
      <c r="HKF77" s="66"/>
      <c r="HKG77" s="66"/>
      <c r="HKH77" s="66"/>
      <c r="HKI77" s="66"/>
      <c r="HKJ77" s="66"/>
      <c r="HKK77" s="66"/>
      <c r="HKL77" s="66"/>
      <c r="HKM77" s="66"/>
      <c r="HKN77" s="66"/>
      <c r="HKO77" s="66"/>
      <c r="HKP77" s="66"/>
      <c r="HKQ77" s="66"/>
      <c r="HKR77" s="66"/>
      <c r="HKS77" s="66"/>
      <c r="HKT77" s="66"/>
      <c r="HKU77" s="66"/>
      <c r="HKV77" s="66"/>
      <c r="HKW77" s="66"/>
      <c r="HKX77" s="66"/>
      <c r="HKY77" s="66"/>
      <c r="HKZ77" s="66"/>
      <c r="HLA77" s="66"/>
      <c r="HLB77" s="66"/>
      <c r="HLC77" s="66"/>
      <c r="HLD77" s="66"/>
      <c r="HLE77" s="66"/>
      <c r="HLF77" s="66"/>
      <c r="HLG77" s="66"/>
      <c r="HLH77" s="66"/>
      <c r="HLI77" s="66"/>
      <c r="HLJ77" s="66"/>
      <c r="HLK77" s="66"/>
      <c r="HLL77" s="66"/>
      <c r="HLM77" s="66"/>
      <c r="HLN77" s="66"/>
      <c r="HLO77" s="66"/>
      <c r="HLP77" s="66"/>
      <c r="HLQ77" s="66"/>
      <c r="HLR77" s="66"/>
      <c r="HLS77" s="66"/>
      <c r="HLT77" s="66"/>
      <c r="HLU77" s="66"/>
      <c r="HLV77" s="66"/>
      <c r="HLW77" s="66"/>
      <c r="HLX77" s="66"/>
      <c r="HLY77" s="66"/>
      <c r="HLZ77" s="66"/>
      <c r="HMA77" s="66"/>
      <c r="HMB77" s="66"/>
      <c r="HMC77" s="66"/>
      <c r="HMD77" s="66"/>
      <c r="HME77" s="66"/>
      <c r="HMF77" s="66"/>
      <c r="HMG77" s="66"/>
      <c r="HMH77" s="66"/>
      <c r="HMI77" s="66"/>
      <c r="HMJ77" s="66"/>
      <c r="HMK77" s="66"/>
      <c r="HML77" s="66"/>
      <c r="HMM77" s="66"/>
      <c r="HMN77" s="66"/>
      <c r="HMO77" s="66"/>
      <c r="HMP77" s="66"/>
      <c r="HMQ77" s="66"/>
      <c r="HMR77" s="66"/>
      <c r="HMS77" s="66"/>
      <c r="HMT77" s="66"/>
      <c r="HMU77" s="66"/>
      <c r="HMV77" s="66"/>
      <c r="HMW77" s="66"/>
      <c r="HMX77" s="66"/>
      <c r="HMY77" s="66"/>
      <c r="HMZ77" s="66"/>
      <c r="HNA77" s="66"/>
      <c r="HNB77" s="66"/>
      <c r="HNC77" s="66"/>
      <c r="HND77" s="66"/>
      <c r="HNE77" s="66"/>
      <c r="HNF77" s="66"/>
      <c r="HNG77" s="66"/>
      <c r="HNH77" s="66"/>
      <c r="HNI77" s="66"/>
      <c r="HNJ77" s="66"/>
      <c r="HNK77" s="66"/>
      <c r="HNL77" s="66"/>
      <c r="HNM77" s="66"/>
      <c r="HNN77" s="66"/>
      <c r="HNO77" s="66"/>
      <c r="HNP77" s="66"/>
      <c r="HNQ77" s="66"/>
      <c r="HNR77" s="66"/>
      <c r="HNS77" s="66"/>
      <c r="HNT77" s="66"/>
      <c r="HNU77" s="66"/>
      <c r="HNV77" s="66"/>
      <c r="HNW77" s="66"/>
      <c r="HNX77" s="66"/>
      <c r="HNY77" s="66"/>
      <c r="HNZ77" s="66"/>
      <c r="HOA77" s="66"/>
      <c r="HOB77" s="66"/>
      <c r="HOC77" s="66"/>
      <c r="HOD77" s="66"/>
      <c r="HOE77" s="66"/>
      <c r="HOF77" s="66"/>
      <c r="HOG77" s="66"/>
      <c r="HOH77" s="66"/>
      <c r="HOI77" s="66"/>
      <c r="HOJ77" s="66"/>
      <c r="HOK77" s="66"/>
      <c r="HOL77" s="66"/>
      <c r="HOM77" s="66"/>
      <c r="HON77" s="66"/>
      <c r="HOO77" s="66"/>
      <c r="HOP77" s="66"/>
      <c r="HOQ77" s="66"/>
      <c r="HOR77" s="66"/>
      <c r="HOS77" s="66"/>
      <c r="HOT77" s="66"/>
      <c r="HOU77" s="66"/>
      <c r="HOV77" s="66"/>
      <c r="HOW77" s="66"/>
      <c r="HOX77" s="66"/>
      <c r="HOY77" s="66"/>
      <c r="HOZ77" s="66"/>
      <c r="HPA77" s="66"/>
      <c r="HPB77" s="66"/>
      <c r="HPC77" s="66"/>
      <c r="HPD77" s="66"/>
      <c r="HPE77" s="66"/>
      <c r="HPF77" s="66"/>
      <c r="HPG77" s="66"/>
      <c r="HPH77" s="66"/>
      <c r="HPI77" s="66"/>
      <c r="HPJ77" s="66"/>
      <c r="HPK77" s="66"/>
      <c r="HPL77" s="66"/>
      <c r="HPM77" s="66"/>
      <c r="HPN77" s="66"/>
      <c r="HPO77" s="66"/>
      <c r="HPP77" s="66"/>
      <c r="HPQ77" s="66"/>
      <c r="HPR77" s="66"/>
      <c r="HPS77" s="66"/>
      <c r="HPT77" s="66"/>
      <c r="HPU77" s="66"/>
      <c r="HPV77" s="66"/>
      <c r="HPW77" s="66"/>
      <c r="HPX77" s="66"/>
      <c r="HPY77" s="66"/>
      <c r="HPZ77" s="66"/>
      <c r="HQA77" s="66"/>
      <c r="HQB77" s="66"/>
      <c r="HQC77" s="66"/>
      <c r="HQD77" s="66"/>
      <c r="HQE77" s="66"/>
      <c r="HQF77" s="66"/>
      <c r="HQG77" s="66"/>
      <c r="HQH77" s="66"/>
      <c r="HQI77" s="66"/>
      <c r="HQJ77" s="66"/>
      <c r="HQK77" s="66"/>
      <c r="HQL77" s="66"/>
      <c r="HQM77" s="66"/>
      <c r="HQN77" s="66"/>
      <c r="HQO77" s="66"/>
      <c r="HQP77" s="66"/>
      <c r="HQQ77" s="66"/>
      <c r="HQR77" s="66"/>
      <c r="HQS77" s="66"/>
      <c r="HQT77" s="66"/>
      <c r="HQU77" s="66"/>
      <c r="HQV77" s="66"/>
      <c r="HQW77" s="66"/>
      <c r="HQX77" s="66"/>
      <c r="HQY77" s="66"/>
      <c r="HQZ77" s="66"/>
      <c r="HRA77" s="66"/>
      <c r="HRB77" s="66"/>
      <c r="HRC77" s="66"/>
      <c r="HRD77" s="66"/>
      <c r="HRE77" s="66"/>
      <c r="HRF77" s="66"/>
      <c r="HRG77" s="66"/>
      <c r="HRH77" s="66"/>
      <c r="HRI77" s="66"/>
      <c r="HRJ77" s="66"/>
      <c r="HRK77" s="66"/>
      <c r="HRL77" s="66"/>
      <c r="HRM77" s="66"/>
      <c r="HRN77" s="66"/>
      <c r="HRO77" s="66"/>
      <c r="HRP77" s="66"/>
      <c r="HRQ77" s="66"/>
      <c r="HRR77" s="66"/>
      <c r="HRS77" s="66"/>
      <c r="HRT77" s="66"/>
      <c r="HRU77" s="66"/>
      <c r="HRV77" s="66"/>
      <c r="HRW77" s="66"/>
      <c r="HRX77" s="66"/>
      <c r="HRY77" s="66"/>
      <c r="HRZ77" s="66"/>
      <c r="HSA77" s="66"/>
      <c r="HSB77" s="66"/>
      <c r="HSC77" s="66"/>
      <c r="HSD77" s="66"/>
      <c r="HSE77" s="66"/>
      <c r="HSF77" s="66"/>
      <c r="HSG77" s="66"/>
      <c r="HSH77" s="66"/>
      <c r="HSI77" s="66"/>
      <c r="HSJ77" s="66"/>
      <c r="HSK77" s="66"/>
      <c r="HSL77" s="66"/>
      <c r="HSM77" s="66"/>
      <c r="HSN77" s="66"/>
      <c r="HSO77" s="66"/>
      <c r="HSP77" s="66"/>
      <c r="HSQ77" s="66"/>
      <c r="HSR77" s="66"/>
      <c r="HSS77" s="66"/>
      <c r="HST77" s="66"/>
      <c r="HSU77" s="66"/>
      <c r="HSV77" s="66"/>
      <c r="HSW77" s="66"/>
      <c r="HSX77" s="66"/>
      <c r="HSY77" s="66"/>
      <c r="HSZ77" s="66"/>
      <c r="HTA77" s="66"/>
      <c r="HTB77" s="66"/>
      <c r="HTC77" s="66"/>
      <c r="HTD77" s="66"/>
      <c r="HTE77" s="66"/>
      <c r="HTF77" s="66"/>
      <c r="HTG77" s="66"/>
      <c r="HTH77" s="66"/>
      <c r="HTI77" s="66"/>
      <c r="HTJ77" s="66"/>
      <c r="HTK77" s="66"/>
      <c r="HTL77" s="66"/>
      <c r="HTM77" s="66"/>
      <c r="HTN77" s="66"/>
      <c r="HTO77" s="66"/>
      <c r="HTP77" s="66"/>
      <c r="HTQ77" s="66"/>
      <c r="HTR77" s="66"/>
      <c r="HTS77" s="66"/>
      <c r="HTT77" s="66"/>
      <c r="HTU77" s="66"/>
      <c r="HTV77" s="66"/>
      <c r="HTW77" s="66"/>
      <c r="HTX77" s="66"/>
      <c r="HTY77" s="66"/>
      <c r="HTZ77" s="66"/>
      <c r="HUA77" s="66"/>
      <c r="HUB77" s="66"/>
      <c r="HUC77" s="66"/>
      <c r="HUD77" s="66"/>
      <c r="HUE77" s="66"/>
      <c r="HUF77" s="66"/>
      <c r="HUG77" s="66"/>
      <c r="HUH77" s="66"/>
      <c r="HUI77" s="66"/>
      <c r="HUJ77" s="66"/>
      <c r="HUK77" s="66"/>
      <c r="HUL77" s="66"/>
      <c r="HUM77" s="66"/>
      <c r="HUN77" s="66"/>
      <c r="HUO77" s="66"/>
      <c r="HUP77" s="66"/>
      <c r="HUQ77" s="66"/>
      <c r="HUR77" s="66"/>
      <c r="HUS77" s="66"/>
      <c r="HUT77" s="66"/>
      <c r="HUU77" s="66"/>
      <c r="HUV77" s="66"/>
      <c r="HUW77" s="66"/>
      <c r="HUX77" s="66"/>
      <c r="HUY77" s="66"/>
      <c r="HUZ77" s="66"/>
      <c r="HVA77" s="66"/>
      <c r="HVB77" s="66"/>
      <c r="HVC77" s="66"/>
      <c r="HVD77" s="66"/>
      <c r="HVE77" s="66"/>
      <c r="HVF77" s="66"/>
      <c r="HVG77" s="66"/>
      <c r="HVH77" s="66"/>
      <c r="HVI77" s="66"/>
      <c r="HVJ77" s="66"/>
      <c r="HVK77" s="66"/>
      <c r="HVL77" s="66"/>
      <c r="HVM77" s="66"/>
      <c r="HVN77" s="66"/>
      <c r="HVO77" s="66"/>
      <c r="HVP77" s="66"/>
      <c r="HVQ77" s="66"/>
      <c r="HVR77" s="66"/>
      <c r="HVS77" s="66"/>
      <c r="HVT77" s="66"/>
      <c r="HVU77" s="66"/>
      <c r="HVV77" s="66"/>
      <c r="HVW77" s="66"/>
      <c r="HVX77" s="66"/>
      <c r="HVY77" s="66"/>
      <c r="HVZ77" s="66"/>
      <c r="HWA77" s="66"/>
      <c r="HWB77" s="66"/>
      <c r="HWC77" s="66"/>
      <c r="HWD77" s="66"/>
      <c r="HWE77" s="66"/>
      <c r="HWF77" s="66"/>
      <c r="HWG77" s="66"/>
      <c r="HWH77" s="66"/>
      <c r="HWI77" s="66"/>
      <c r="HWJ77" s="66"/>
      <c r="HWK77" s="66"/>
      <c r="HWL77" s="66"/>
      <c r="HWM77" s="66"/>
      <c r="HWN77" s="66"/>
      <c r="HWO77" s="66"/>
      <c r="HWP77" s="66"/>
      <c r="HWQ77" s="66"/>
      <c r="HWR77" s="66"/>
      <c r="HWS77" s="66"/>
      <c r="HWT77" s="66"/>
      <c r="HWU77" s="66"/>
      <c r="HWV77" s="66"/>
      <c r="HWW77" s="66"/>
      <c r="HWX77" s="66"/>
      <c r="HWY77" s="66"/>
      <c r="HWZ77" s="66"/>
      <c r="HXA77" s="66"/>
      <c r="HXB77" s="66"/>
      <c r="HXC77" s="66"/>
      <c r="HXD77" s="66"/>
      <c r="HXE77" s="66"/>
      <c r="HXF77" s="66"/>
      <c r="HXG77" s="66"/>
      <c r="HXH77" s="66"/>
      <c r="HXI77" s="66"/>
      <c r="HXJ77" s="66"/>
      <c r="HXK77" s="66"/>
      <c r="HXL77" s="66"/>
      <c r="HXM77" s="66"/>
      <c r="HXN77" s="66"/>
      <c r="HXO77" s="66"/>
      <c r="HXP77" s="66"/>
      <c r="HXQ77" s="66"/>
      <c r="HXR77" s="66"/>
      <c r="HXS77" s="66"/>
      <c r="HXT77" s="66"/>
      <c r="HXU77" s="66"/>
      <c r="HXV77" s="66"/>
      <c r="HXW77" s="66"/>
      <c r="HXX77" s="66"/>
      <c r="HXY77" s="66"/>
      <c r="HXZ77" s="66"/>
      <c r="HYA77" s="66"/>
      <c r="HYB77" s="66"/>
      <c r="HYC77" s="66"/>
      <c r="HYD77" s="66"/>
      <c r="HYE77" s="66"/>
      <c r="HYF77" s="66"/>
      <c r="HYG77" s="66"/>
      <c r="HYH77" s="66"/>
      <c r="HYI77" s="66"/>
      <c r="HYJ77" s="66"/>
      <c r="HYK77" s="66"/>
      <c r="HYL77" s="66"/>
      <c r="HYM77" s="66"/>
      <c r="HYN77" s="66"/>
      <c r="HYO77" s="66"/>
      <c r="HYP77" s="66"/>
      <c r="HYQ77" s="66"/>
      <c r="HYR77" s="66"/>
      <c r="HYS77" s="66"/>
      <c r="HYT77" s="66"/>
      <c r="HYU77" s="66"/>
      <c r="HYV77" s="66"/>
      <c r="HYW77" s="66"/>
      <c r="HYX77" s="66"/>
      <c r="HYY77" s="66"/>
      <c r="HYZ77" s="66"/>
      <c r="HZA77" s="66"/>
      <c r="HZB77" s="66"/>
      <c r="HZC77" s="66"/>
      <c r="HZD77" s="66"/>
      <c r="HZE77" s="66"/>
      <c r="HZF77" s="66"/>
      <c r="HZG77" s="66"/>
      <c r="HZH77" s="66"/>
      <c r="HZI77" s="66"/>
      <c r="HZJ77" s="66"/>
      <c r="HZK77" s="66"/>
      <c r="HZL77" s="66"/>
      <c r="HZM77" s="66"/>
      <c r="HZN77" s="66"/>
      <c r="HZO77" s="66"/>
      <c r="HZP77" s="66"/>
      <c r="HZQ77" s="66"/>
      <c r="HZR77" s="66"/>
      <c r="HZS77" s="66"/>
      <c r="HZT77" s="66"/>
      <c r="HZU77" s="66"/>
      <c r="HZV77" s="66"/>
      <c r="HZW77" s="66"/>
      <c r="HZX77" s="66"/>
      <c r="HZY77" s="66"/>
      <c r="HZZ77" s="66"/>
      <c r="IAA77" s="66"/>
      <c r="IAB77" s="66"/>
      <c r="IAC77" s="66"/>
      <c r="IAD77" s="66"/>
      <c r="IAE77" s="66"/>
      <c r="IAF77" s="66"/>
      <c r="IAG77" s="66"/>
      <c r="IAH77" s="66"/>
      <c r="IAI77" s="66"/>
      <c r="IAJ77" s="66"/>
      <c r="IAK77" s="66"/>
      <c r="IAL77" s="66"/>
      <c r="IAM77" s="66"/>
      <c r="IAN77" s="66"/>
      <c r="IAO77" s="66"/>
      <c r="IAP77" s="66"/>
      <c r="IAQ77" s="66"/>
      <c r="IAR77" s="66"/>
      <c r="IAS77" s="66"/>
      <c r="IAT77" s="66"/>
      <c r="IAU77" s="66"/>
      <c r="IAV77" s="66"/>
      <c r="IAW77" s="66"/>
      <c r="IAX77" s="66"/>
      <c r="IAY77" s="66"/>
      <c r="IAZ77" s="66"/>
      <c r="IBA77" s="66"/>
      <c r="IBB77" s="66"/>
      <c r="IBC77" s="66"/>
      <c r="IBD77" s="66"/>
      <c r="IBE77" s="66"/>
      <c r="IBF77" s="66"/>
      <c r="IBG77" s="66"/>
      <c r="IBH77" s="66"/>
      <c r="IBI77" s="66"/>
      <c r="IBJ77" s="66"/>
      <c r="IBK77" s="66"/>
      <c r="IBL77" s="66"/>
      <c r="IBM77" s="66"/>
      <c r="IBN77" s="66"/>
      <c r="IBO77" s="66"/>
      <c r="IBP77" s="66"/>
      <c r="IBQ77" s="66"/>
      <c r="IBR77" s="66"/>
      <c r="IBS77" s="66"/>
      <c r="IBT77" s="66"/>
      <c r="IBU77" s="66"/>
      <c r="IBV77" s="66"/>
      <c r="IBW77" s="66"/>
      <c r="IBX77" s="66"/>
      <c r="IBY77" s="66"/>
      <c r="IBZ77" s="66"/>
      <c r="ICA77" s="66"/>
      <c r="ICB77" s="66"/>
      <c r="ICC77" s="66"/>
      <c r="ICD77" s="66"/>
      <c r="ICE77" s="66"/>
      <c r="ICF77" s="66"/>
      <c r="ICG77" s="66"/>
      <c r="ICH77" s="66"/>
      <c r="ICI77" s="66"/>
      <c r="ICJ77" s="66"/>
      <c r="ICK77" s="66"/>
      <c r="ICL77" s="66"/>
      <c r="ICM77" s="66"/>
      <c r="ICN77" s="66"/>
      <c r="ICO77" s="66"/>
      <c r="ICP77" s="66"/>
      <c r="ICQ77" s="66"/>
      <c r="ICR77" s="66"/>
      <c r="ICS77" s="66"/>
      <c r="ICT77" s="66"/>
      <c r="ICU77" s="66"/>
      <c r="ICV77" s="66"/>
      <c r="ICW77" s="66"/>
      <c r="ICX77" s="66"/>
      <c r="ICY77" s="66"/>
      <c r="ICZ77" s="66"/>
      <c r="IDA77" s="66"/>
      <c r="IDB77" s="66"/>
      <c r="IDC77" s="66"/>
      <c r="IDD77" s="66"/>
      <c r="IDE77" s="66"/>
      <c r="IDF77" s="66"/>
      <c r="IDG77" s="66"/>
      <c r="IDH77" s="66"/>
      <c r="IDI77" s="66"/>
      <c r="IDJ77" s="66"/>
      <c r="IDK77" s="66"/>
      <c r="IDL77" s="66"/>
      <c r="IDM77" s="66"/>
      <c r="IDN77" s="66"/>
      <c r="IDO77" s="66"/>
      <c r="IDP77" s="66"/>
      <c r="IDQ77" s="66"/>
      <c r="IDR77" s="66"/>
      <c r="IDS77" s="66"/>
      <c r="IDT77" s="66"/>
      <c r="IDU77" s="66"/>
      <c r="IDV77" s="66"/>
      <c r="IDW77" s="66"/>
      <c r="IDX77" s="66"/>
      <c r="IDY77" s="66"/>
      <c r="IDZ77" s="66"/>
      <c r="IEA77" s="66"/>
      <c r="IEB77" s="66"/>
      <c r="IEC77" s="66"/>
      <c r="IED77" s="66"/>
      <c r="IEE77" s="66"/>
      <c r="IEF77" s="66"/>
      <c r="IEG77" s="66"/>
      <c r="IEH77" s="66"/>
      <c r="IEI77" s="66"/>
      <c r="IEJ77" s="66"/>
      <c r="IEK77" s="66"/>
      <c r="IEL77" s="66"/>
      <c r="IEM77" s="66"/>
      <c r="IEN77" s="66"/>
      <c r="IEO77" s="66"/>
      <c r="IEP77" s="66"/>
      <c r="IEQ77" s="66"/>
      <c r="IER77" s="66"/>
      <c r="IES77" s="66"/>
      <c r="IET77" s="66"/>
      <c r="IEU77" s="66"/>
      <c r="IEV77" s="66"/>
      <c r="IEW77" s="66"/>
      <c r="IEX77" s="66"/>
      <c r="IEY77" s="66"/>
      <c r="IEZ77" s="66"/>
      <c r="IFA77" s="66"/>
      <c r="IFB77" s="66"/>
      <c r="IFC77" s="66"/>
      <c r="IFD77" s="66"/>
      <c r="IFE77" s="66"/>
      <c r="IFF77" s="66"/>
      <c r="IFG77" s="66"/>
      <c r="IFH77" s="66"/>
      <c r="IFI77" s="66"/>
      <c r="IFJ77" s="66"/>
      <c r="IFK77" s="66"/>
      <c r="IFL77" s="66"/>
      <c r="IFM77" s="66"/>
      <c r="IFN77" s="66"/>
      <c r="IFO77" s="66"/>
      <c r="IFP77" s="66"/>
      <c r="IFQ77" s="66"/>
      <c r="IFR77" s="66"/>
      <c r="IFS77" s="66"/>
      <c r="IFT77" s="66"/>
      <c r="IFU77" s="66"/>
      <c r="IFV77" s="66"/>
      <c r="IFW77" s="66"/>
      <c r="IFX77" s="66"/>
      <c r="IFY77" s="66"/>
      <c r="IFZ77" s="66"/>
      <c r="IGA77" s="66"/>
      <c r="IGB77" s="66"/>
      <c r="IGC77" s="66"/>
      <c r="IGD77" s="66"/>
      <c r="IGE77" s="66"/>
      <c r="IGF77" s="66"/>
      <c r="IGG77" s="66"/>
      <c r="IGH77" s="66"/>
      <c r="IGI77" s="66"/>
      <c r="IGJ77" s="66"/>
      <c r="IGK77" s="66"/>
      <c r="IGL77" s="66"/>
      <c r="IGM77" s="66"/>
      <c r="IGN77" s="66"/>
      <c r="IGO77" s="66"/>
      <c r="IGP77" s="66"/>
      <c r="IGQ77" s="66"/>
      <c r="IGR77" s="66"/>
      <c r="IGS77" s="66"/>
      <c r="IGT77" s="66"/>
      <c r="IGU77" s="66"/>
      <c r="IGV77" s="66"/>
      <c r="IGW77" s="66"/>
      <c r="IGX77" s="66"/>
      <c r="IGY77" s="66"/>
      <c r="IGZ77" s="66"/>
      <c r="IHA77" s="66"/>
      <c r="IHB77" s="66"/>
      <c r="IHC77" s="66"/>
      <c r="IHD77" s="66"/>
      <c r="IHE77" s="66"/>
      <c r="IHF77" s="66"/>
      <c r="IHG77" s="66"/>
      <c r="IHH77" s="66"/>
      <c r="IHI77" s="66"/>
      <c r="IHJ77" s="66"/>
      <c r="IHK77" s="66"/>
      <c r="IHL77" s="66"/>
      <c r="IHM77" s="66"/>
      <c r="IHN77" s="66"/>
      <c r="IHO77" s="66"/>
      <c r="IHP77" s="66"/>
      <c r="IHQ77" s="66"/>
      <c r="IHR77" s="66"/>
      <c r="IHS77" s="66"/>
      <c r="IHT77" s="66"/>
      <c r="IHU77" s="66"/>
      <c r="IHV77" s="66"/>
      <c r="IHW77" s="66"/>
      <c r="IHX77" s="66"/>
      <c r="IHY77" s="66"/>
      <c r="IHZ77" s="66"/>
      <c r="IIA77" s="66"/>
      <c r="IIB77" s="66"/>
      <c r="IIC77" s="66"/>
      <c r="IID77" s="66"/>
      <c r="IIE77" s="66"/>
      <c r="IIF77" s="66"/>
      <c r="IIG77" s="66"/>
      <c r="IIH77" s="66"/>
      <c r="III77" s="66"/>
      <c r="IIJ77" s="66"/>
      <c r="IIK77" s="66"/>
      <c r="IIL77" s="66"/>
      <c r="IIM77" s="66"/>
      <c r="IIN77" s="66"/>
      <c r="IIO77" s="66"/>
      <c r="IIP77" s="66"/>
      <c r="IIQ77" s="66"/>
      <c r="IIR77" s="66"/>
      <c r="IIS77" s="66"/>
      <c r="IIT77" s="66"/>
      <c r="IIU77" s="66"/>
      <c r="IIV77" s="66"/>
      <c r="IIW77" s="66"/>
      <c r="IIX77" s="66"/>
      <c r="IIY77" s="66"/>
      <c r="IIZ77" s="66"/>
      <c r="IJA77" s="66"/>
      <c r="IJB77" s="66"/>
      <c r="IJC77" s="66"/>
      <c r="IJD77" s="66"/>
      <c r="IJE77" s="66"/>
      <c r="IJF77" s="66"/>
      <c r="IJG77" s="66"/>
      <c r="IJH77" s="66"/>
      <c r="IJI77" s="66"/>
      <c r="IJJ77" s="66"/>
      <c r="IJK77" s="66"/>
      <c r="IJL77" s="66"/>
      <c r="IJM77" s="66"/>
      <c r="IJN77" s="66"/>
      <c r="IJO77" s="66"/>
      <c r="IJP77" s="66"/>
      <c r="IJQ77" s="66"/>
      <c r="IJR77" s="66"/>
      <c r="IJS77" s="66"/>
      <c r="IJT77" s="66"/>
      <c r="IJU77" s="66"/>
      <c r="IJV77" s="66"/>
      <c r="IJW77" s="66"/>
      <c r="IJX77" s="66"/>
      <c r="IJY77" s="66"/>
      <c r="IJZ77" s="66"/>
      <c r="IKA77" s="66"/>
      <c r="IKB77" s="66"/>
      <c r="IKC77" s="66"/>
      <c r="IKD77" s="66"/>
      <c r="IKE77" s="66"/>
      <c r="IKF77" s="66"/>
      <c r="IKG77" s="66"/>
      <c r="IKH77" s="66"/>
      <c r="IKI77" s="66"/>
      <c r="IKJ77" s="66"/>
      <c r="IKK77" s="66"/>
      <c r="IKL77" s="66"/>
      <c r="IKM77" s="66"/>
      <c r="IKN77" s="66"/>
      <c r="IKO77" s="66"/>
      <c r="IKP77" s="66"/>
      <c r="IKQ77" s="66"/>
      <c r="IKR77" s="66"/>
      <c r="IKS77" s="66"/>
      <c r="IKT77" s="66"/>
      <c r="IKU77" s="66"/>
      <c r="IKV77" s="66"/>
      <c r="IKW77" s="66"/>
      <c r="IKX77" s="66"/>
      <c r="IKY77" s="66"/>
      <c r="IKZ77" s="66"/>
      <c r="ILA77" s="66"/>
      <c r="ILB77" s="66"/>
      <c r="ILC77" s="66"/>
      <c r="ILD77" s="66"/>
      <c r="ILE77" s="66"/>
      <c r="ILF77" s="66"/>
      <c r="ILG77" s="66"/>
      <c r="ILH77" s="66"/>
      <c r="ILI77" s="66"/>
      <c r="ILJ77" s="66"/>
      <c r="ILK77" s="66"/>
      <c r="ILL77" s="66"/>
      <c r="ILM77" s="66"/>
      <c r="ILN77" s="66"/>
      <c r="ILO77" s="66"/>
      <c r="ILP77" s="66"/>
      <c r="ILQ77" s="66"/>
      <c r="ILR77" s="66"/>
      <c r="ILS77" s="66"/>
      <c r="ILT77" s="66"/>
      <c r="ILU77" s="66"/>
      <c r="ILV77" s="66"/>
      <c r="ILW77" s="66"/>
      <c r="ILX77" s="66"/>
      <c r="ILY77" s="66"/>
      <c r="ILZ77" s="66"/>
      <c r="IMA77" s="66"/>
      <c r="IMB77" s="66"/>
      <c r="IMC77" s="66"/>
      <c r="IMD77" s="66"/>
      <c r="IME77" s="66"/>
      <c r="IMF77" s="66"/>
      <c r="IMG77" s="66"/>
      <c r="IMH77" s="66"/>
      <c r="IMI77" s="66"/>
      <c r="IMJ77" s="66"/>
      <c r="IMK77" s="66"/>
      <c r="IML77" s="66"/>
      <c r="IMM77" s="66"/>
      <c r="IMN77" s="66"/>
      <c r="IMO77" s="66"/>
      <c r="IMP77" s="66"/>
      <c r="IMQ77" s="66"/>
      <c r="IMR77" s="66"/>
      <c r="IMS77" s="66"/>
      <c r="IMT77" s="66"/>
      <c r="IMU77" s="66"/>
      <c r="IMV77" s="66"/>
      <c r="IMW77" s="66"/>
      <c r="IMX77" s="66"/>
      <c r="IMY77" s="66"/>
      <c r="IMZ77" s="66"/>
      <c r="INA77" s="66"/>
      <c r="INB77" s="66"/>
      <c r="INC77" s="66"/>
      <c r="IND77" s="66"/>
      <c r="INE77" s="66"/>
      <c r="INF77" s="66"/>
      <c r="ING77" s="66"/>
      <c r="INH77" s="66"/>
      <c r="INI77" s="66"/>
      <c r="INJ77" s="66"/>
      <c r="INK77" s="66"/>
      <c r="INL77" s="66"/>
      <c r="INM77" s="66"/>
      <c r="INN77" s="66"/>
      <c r="INO77" s="66"/>
      <c r="INP77" s="66"/>
      <c r="INQ77" s="66"/>
      <c r="INR77" s="66"/>
      <c r="INS77" s="66"/>
      <c r="INT77" s="66"/>
      <c r="INU77" s="66"/>
      <c r="INV77" s="66"/>
      <c r="INW77" s="66"/>
      <c r="INX77" s="66"/>
      <c r="INY77" s="66"/>
      <c r="INZ77" s="66"/>
      <c r="IOA77" s="66"/>
      <c r="IOB77" s="66"/>
      <c r="IOC77" s="66"/>
      <c r="IOD77" s="66"/>
      <c r="IOE77" s="66"/>
      <c r="IOF77" s="66"/>
      <c r="IOG77" s="66"/>
      <c r="IOH77" s="66"/>
      <c r="IOI77" s="66"/>
      <c r="IOJ77" s="66"/>
      <c r="IOK77" s="66"/>
      <c r="IOL77" s="66"/>
      <c r="IOM77" s="66"/>
      <c r="ION77" s="66"/>
      <c r="IOO77" s="66"/>
      <c r="IOP77" s="66"/>
      <c r="IOQ77" s="66"/>
      <c r="IOR77" s="66"/>
      <c r="IOS77" s="66"/>
      <c r="IOT77" s="66"/>
      <c r="IOU77" s="66"/>
      <c r="IOV77" s="66"/>
      <c r="IOW77" s="66"/>
      <c r="IOX77" s="66"/>
      <c r="IOY77" s="66"/>
      <c r="IOZ77" s="66"/>
      <c r="IPA77" s="66"/>
      <c r="IPB77" s="66"/>
      <c r="IPC77" s="66"/>
      <c r="IPD77" s="66"/>
      <c r="IPE77" s="66"/>
      <c r="IPF77" s="66"/>
      <c r="IPG77" s="66"/>
      <c r="IPH77" s="66"/>
      <c r="IPI77" s="66"/>
      <c r="IPJ77" s="66"/>
      <c r="IPK77" s="66"/>
      <c r="IPL77" s="66"/>
      <c r="IPM77" s="66"/>
      <c r="IPN77" s="66"/>
      <c r="IPO77" s="66"/>
      <c r="IPP77" s="66"/>
      <c r="IPQ77" s="66"/>
      <c r="IPR77" s="66"/>
      <c r="IPS77" s="66"/>
      <c r="IPT77" s="66"/>
      <c r="IPU77" s="66"/>
      <c r="IPV77" s="66"/>
      <c r="IPW77" s="66"/>
      <c r="IPX77" s="66"/>
      <c r="IPY77" s="66"/>
      <c r="IPZ77" s="66"/>
      <c r="IQA77" s="66"/>
      <c r="IQB77" s="66"/>
      <c r="IQC77" s="66"/>
      <c r="IQD77" s="66"/>
      <c r="IQE77" s="66"/>
      <c r="IQF77" s="66"/>
      <c r="IQG77" s="66"/>
      <c r="IQH77" s="66"/>
      <c r="IQI77" s="66"/>
      <c r="IQJ77" s="66"/>
      <c r="IQK77" s="66"/>
      <c r="IQL77" s="66"/>
      <c r="IQM77" s="66"/>
      <c r="IQN77" s="66"/>
      <c r="IQO77" s="66"/>
      <c r="IQP77" s="66"/>
      <c r="IQQ77" s="66"/>
      <c r="IQR77" s="66"/>
      <c r="IQS77" s="66"/>
      <c r="IQT77" s="66"/>
      <c r="IQU77" s="66"/>
      <c r="IQV77" s="66"/>
      <c r="IQW77" s="66"/>
      <c r="IQX77" s="66"/>
      <c r="IQY77" s="66"/>
      <c r="IQZ77" s="66"/>
      <c r="IRA77" s="66"/>
      <c r="IRB77" s="66"/>
      <c r="IRC77" s="66"/>
      <c r="IRD77" s="66"/>
      <c r="IRE77" s="66"/>
      <c r="IRF77" s="66"/>
      <c r="IRG77" s="66"/>
      <c r="IRH77" s="66"/>
      <c r="IRI77" s="66"/>
      <c r="IRJ77" s="66"/>
      <c r="IRK77" s="66"/>
      <c r="IRL77" s="66"/>
      <c r="IRM77" s="66"/>
      <c r="IRN77" s="66"/>
      <c r="IRO77" s="66"/>
      <c r="IRP77" s="66"/>
      <c r="IRQ77" s="66"/>
      <c r="IRR77" s="66"/>
      <c r="IRS77" s="66"/>
      <c r="IRT77" s="66"/>
      <c r="IRU77" s="66"/>
      <c r="IRV77" s="66"/>
      <c r="IRW77" s="66"/>
      <c r="IRX77" s="66"/>
      <c r="IRY77" s="66"/>
      <c r="IRZ77" s="66"/>
      <c r="ISA77" s="66"/>
      <c r="ISB77" s="66"/>
      <c r="ISC77" s="66"/>
      <c r="ISD77" s="66"/>
      <c r="ISE77" s="66"/>
      <c r="ISF77" s="66"/>
      <c r="ISG77" s="66"/>
      <c r="ISH77" s="66"/>
      <c r="ISI77" s="66"/>
      <c r="ISJ77" s="66"/>
      <c r="ISK77" s="66"/>
      <c r="ISL77" s="66"/>
      <c r="ISM77" s="66"/>
      <c r="ISN77" s="66"/>
      <c r="ISO77" s="66"/>
      <c r="ISP77" s="66"/>
      <c r="ISQ77" s="66"/>
      <c r="ISR77" s="66"/>
      <c r="ISS77" s="66"/>
      <c r="IST77" s="66"/>
      <c r="ISU77" s="66"/>
      <c r="ISV77" s="66"/>
      <c r="ISW77" s="66"/>
      <c r="ISX77" s="66"/>
      <c r="ISY77" s="66"/>
      <c r="ISZ77" s="66"/>
      <c r="ITA77" s="66"/>
      <c r="ITB77" s="66"/>
      <c r="ITC77" s="66"/>
      <c r="ITD77" s="66"/>
      <c r="ITE77" s="66"/>
      <c r="ITF77" s="66"/>
      <c r="ITG77" s="66"/>
      <c r="ITH77" s="66"/>
      <c r="ITI77" s="66"/>
      <c r="ITJ77" s="66"/>
      <c r="ITK77" s="66"/>
      <c r="ITL77" s="66"/>
      <c r="ITM77" s="66"/>
      <c r="ITN77" s="66"/>
      <c r="ITO77" s="66"/>
      <c r="ITP77" s="66"/>
      <c r="ITQ77" s="66"/>
      <c r="ITR77" s="66"/>
      <c r="ITS77" s="66"/>
      <c r="ITT77" s="66"/>
      <c r="ITU77" s="66"/>
      <c r="ITV77" s="66"/>
      <c r="ITW77" s="66"/>
      <c r="ITX77" s="66"/>
      <c r="ITY77" s="66"/>
      <c r="ITZ77" s="66"/>
      <c r="IUA77" s="66"/>
      <c r="IUB77" s="66"/>
      <c r="IUC77" s="66"/>
      <c r="IUD77" s="66"/>
      <c r="IUE77" s="66"/>
      <c r="IUF77" s="66"/>
      <c r="IUG77" s="66"/>
      <c r="IUH77" s="66"/>
      <c r="IUI77" s="66"/>
      <c r="IUJ77" s="66"/>
      <c r="IUK77" s="66"/>
      <c r="IUL77" s="66"/>
      <c r="IUM77" s="66"/>
      <c r="IUN77" s="66"/>
      <c r="IUO77" s="66"/>
      <c r="IUP77" s="66"/>
      <c r="IUQ77" s="66"/>
      <c r="IUR77" s="66"/>
      <c r="IUS77" s="66"/>
      <c r="IUT77" s="66"/>
      <c r="IUU77" s="66"/>
      <c r="IUV77" s="66"/>
      <c r="IUW77" s="66"/>
      <c r="IUX77" s="66"/>
      <c r="IUY77" s="66"/>
      <c r="IUZ77" s="66"/>
      <c r="IVA77" s="66"/>
      <c r="IVB77" s="66"/>
      <c r="IVC77" s="66"/>
      <c r="IVD77" s="66"/>
      <c r="IVE77" s="66"/>
      <c r="IVF77" s="66"/>
      <c r="IVG77" s="66"/>
      <c r="IVH77" s="66"/>
      <c r="IVI77" s="66"/>
      <c r="IVJ77" s="66"/>
      <c r="IVK77" s="66"/>
      <c r="IVL77" s="66"/>
      <c r="IVM77" s="66"/>
      <c r="IVN77" s="66"/>
      <c r="IVO77" s="66"/>
      <c r="IVP77" s="66"/>
      <c r="IVQ77" s="66"/>
      <c r="IVR77" s="66"/>
      <c r="IVS77" s="66"/>
      <c r="IVT77" s="66"/>
      <c r="IVU77" s="66"/>
      <c r="IVV77" s="66"/>
      <c r="IVW77" s="66"/>
      <c r="IVX77" s="66"/>
      <c r="IVY77" s="66"/>
      <c r="IVZ77" s="66"/>
      <c r="IWA77" s="66"/>
      <c r="IWB77" s="66"/>
      <c r="IWC77" s="66"/>
      <c r="IWD77" s="66"/>
      <c r="IWE77" s="66"/>
      <c r="IWF77" s="66"/>
      <c r="IWG77" s="66"/>
      <c r="IWH77" s="66"/>
      <c r="IWI77" s="66"/>
      <c r="IWJ77" s="66"/>
      <c r="IWK77" s="66"/>
      <c r="IWL77" s="66"/>
      <c r="IWM77" s="66"/>
      <c r="IWN77" s="66"/>
      <c r="IWO77" s="66"/>
      <c r="IWP77" s="66"/>
      <c r="IWQ77" s="66"/>
      <c r="IWR77" s="66"/>
      <c r="IWS77" s="66"/>
      <c r="IWT77" s="66"/>
      <c r="IWU77" s="66"/>
      <c r="IWV77" s="66"/>
      <c r="IWW77" s="66"/>
      <c r="IWX77" s="66"/>
      <c r="IWY77" s="66"/>
      <c r="IWZ77" s="66"/>
      <c r="IXA77" s="66"/>
      <c r="IXB77" s="66"/>
      <c r="IXC77" s="66"/>
      <c r="IXD77" s="66"/>
      <c r="IXE77" s="66"/>
      <c r="IXF77" s="66"/>
      <c r="IXG77" s="66"/>
      <c r="IXH77" s="66"/>
      <c r="IXI77" s="66"/>
      <c r="IXJ77" s="66"/>
      <c r="IXK77" s="66"/>
      <c r="IXL77" s="66"/>
      <c r="IXM77" s="66"/>
      <c r="IXN77" s="66"/>
      <c r="IXO77" s="66"/>
      <c r="IXP77" s="66"/>
      <c r="IXQ77" s="66"/>
      <c r="IXR77" s="66"/>
      <c r="IXS77" s="66"/>
      <c r="IXT77" s="66"/>
      <c r="IXU77" s="66"/>
      <c r="IXV77" s="66"/>
      <c r="IXW77" s="66"/>
      <c r="IXX77" s="66"/>
      <c r="IXY77" s="66"/>
      <c r="IXZ77" s="66"/>
      <c r="IYA77" s="66"/>
      <c r="IYB77" s="66"/>
      <c r="IYC77" s="66"/>
      <c r="IYD77" s="66"/>
      <c r="IYE77" s="66"/>
      <c r="IYF77" s="66"/>
      <c r="IYG77" s="66"/>
      <c r="IYH77" s="66"/>
      <c r="IYI77" s="66"/>
      <c r="IYJ77" s="66"/>
      <c r="IYK77" s="66"/>
      <c r="IYL77" s="66"/>
      <c r="IYM77" s="66"/>
      <c r="IYN77" s="66"/>
      <c r="IYO77" s="66"/>
      <c r="IYP77" s="66"/>
      <c r="IYQ77" s="66"/>
      <c r="IYR77" s="66"/>
      <c r="IYS77" s="66"/>
      <c r="IYT77" s="66"/>
      <c r="IYU77" s="66"/>
      <c r="IYV77" s="66"/>
      <c r="IYW77" s="66"/>
      <c r="IYX77" s="66"/>
      <c r="IYY77" s="66"/>
      <c r="IYZ77" s="66"/>
      <c r="IZA77" s="66"/>
      <c r="IZB77" s="66"/>
      <c r="IZC77" s="66"/>
      <c r="IZD77" s="66"/>
      <c r="IZE77" s="66"/>
      <c r="IZF77" s="66"/>
      <c r="IZG77" s="66"/>
      <c r="IZH77" s="66"/>
      <c r="IZI77" s="66"/>
      <c r="IZJ77" s="66"/>
      <c r="IZK77" s="66"/>
      <c r="IZL77" s="66"/>
      <c r="IZM77" s="66"/>
      <c r="IZN77" s="66"/>
      <c r="IZO77" s="66"/>
      <c r="IZP77" s="66"/>
      <c r="IZQ77" s="66"/>
      <c r="IZR77" s="66"/>
      <c r="IZS77" s="66"/>
      <c r="IZT77" s="66"/>
      <c r="IZU77" s="66"/>
      <c r="IZV77" s="66"/>
      <c r="IZW77" s="66"/>
      <c r="IZX77" s="66"/>
      <c r="IZY77" s="66"/>
      <c r="IZZ77" s="66"/>
      <c r="JAA77" s="66"/>
      <c r="JAB77" s="66"/>
      <c r="JAC77" s="66"/>
      <c r="JAD77" s="66"/>
      <c r="JAE77" s="66"/>
      <c r="JAF77" s="66"/>
      <c r="JAG77" s="66"/>
      <c r="JAH77" s="66"/>
      <c r="JAI77" s="66"/>
      <c r="JAJ77" s="66"/>
      <c r="JAK77" s="66"/>
      <c r="JAL77" s="66"/>
      <c r="JAM77" s="66"/>
      <c r="JAN77" s="66"/>
      <c r="JAO77" s="66"/>
      <c r="JAP77" s="66"/>
      <c r="JAQ77" s="66"/>
      <c r="JAR77" s="66"/>
      <c r="JAS77" s="66"/>
      <c r="JAT77" s="66"/>
      <c r="JAU77" s="66"/>
      <c r="JAV77" s="66"/>
      <c r="JAW77" s="66"/>
      <c r="JAX77" s="66"/>
      <c r="JAY77" s="66"/>
      <c r="JAZ77" s="66"/>
      <c r="JBA77" s="66"/>
      <c r="JBB77" s="66"/>
      <c r="JBC77" s="66"/>
      <c r="JBD77" s="66"/>
      <c r="JBE77" s="66"/>
      <c r="JBF77" s="66"/>
      <c r="JBG77" s="66"/>
      <c r="JBH77" s="66"/>
      <c r="JBI77" s="66"/>
      <c r="JBJ77" s="66"/>
      <c r="JBK77" s="66"/>
      <c r="JBL77" s="66"/>
      <c r="JBM77" s="66"/>
      <c r="JBN77" s="66"/>
      <c r="JBO77" s="66"/>
      <c r="JBP77" s="66"/>
      <c r="JBQ77" s="66"/>
      <c r="JBR77" s="66"/>
      <c r="JBS77" s="66"/>
      <c r="JBT77" s="66"/>
      <c r="JBU77" s="66"/>
      <c r="JBV77" s="66"/>
      <c r="JBW77" s="66"/>
      <c r="JBX77" s="66"/>
      <c r="JBY77" s="66"/>
      <c r="JBZ77" s="66"/>
      <c r="JCA77" s="66"/>
      <c r="JCB77" s="66"/>
      <c r="JCC77" s="66"/>
      <c r="JCD77" s="66"/>
      <c r="JCE77" s="66"/>
      <c r="JCF77" s="66"/>
      <c r="JCG77" s="66"/>
      <c r="JCH77" s="66"/>
      <c r="JCI77" s="66"/>
      <c r="JCJ77" s="66"/>
      <c r="JCK77" s="66"/>
      <c r="JCL77" s="66"/>
      <c r="JCM77" s="66"/>
      <c r="JCN77" s="66"/>
      <c r="JCO77" s="66"/>
      <c r="JCP77" s="66"/>
      <c r="JCQ77" s="66"/>
      <c r="JCR77" s="66"/>
      <c r="JCS77" s="66"/>
      <c r="JCT77" s="66"/>
      <c r="JCU77" s="66"/>
      <c r="JCV77" s="66"/>
      <c r="JCW77" s="66"/>
      <c r="JCX77" s="66"/>
      <c r="JCY77" s="66"/>
      <c r="JCZ77" s="66"/>
      <c r="JDA77" s="66"/>
      <c r="JDB77" s="66"/>
      <c r="JDC77" s="66"/>
      <c r="JDD77" s="66"/>
      <c r="JDE77" s="66"/>
      <c r="JDF77" s="66"/>
      <c r="JDG77" s="66"/>
      <c r="JDH77" s="66"/>
      <c r="JDI77" s="66"/>
      <c r="JDJ77" s="66"/>
      <c r="JDK77" s="66"/>
      <c r="JDL77" s="66"/>
      <c r="JDM77" s="66"/>
      <c r="JDN77" s="66"/>
      <c r="JDO77" s="66"/>
      <c r="JDP77" s="66"/>
      <c r="JDQ77" s="66"/>
      <c r="JDR77" s="66"/>
      <c r="JDS77" s="66"/>
      <c r="JDT77" s="66"/>
      <c r="JDU77" s="66"/>
      <c r="JDV77" s="66"/>
      <c r="JDW77" s="66"/>
      <c r="JDX77" s="66"/>
      <c r="JDY77" s="66"/>
      <c r="JDZ77" s="66"/>
      <c r="JEA77" s="66"/>
      <c r="JEB77" s="66"/>
      <c r="JEC77" s="66"/>
      <c r="JED77" s="66"/>
      <c r="JEE77" s="66"/>
      <c r="JEF77" s="66"/>
      <c r="JEG77" s="66"/>
      <c r="JEH77" s="66"/>
      <c r="JEI77" s="66"/>
      <c r="JEJ77" s="66"/>
      <c r="JEK77" s="66"/>
      <c r="JEL77" s="66"/>
      <c r="JEM77" s="66"/>
      <c r="JEN77" s="66"/>
      <c r="JEO77" s="66"/>
      <c r="JEP77" s="66"/>
      <c r="JEQ77" s="66"/>
      <c r="JER77" s="66"/>
      <c r="JES77" s="66"/>
      <c r="JET77" s="66"/>
      <c r="JEU77" s="66"/>
      <c r="JEV77" s="66"/>
      <c r="JEW77" s="66"/>
      <c r="JEX77" s="66"/>
      <c r="JEY77" s="66"/>
      <c r="JEZ77" s="66"/>
      <c r="JFA77" s="66"/>
      <c r="JFB77" s="66"/>
      <c r="JFC77" s="66"/>
      <c r="JFD77" s="66"/>
      <c r="JFE77" s="66"/>
      <c r="JFF77" s="66"/>
      <c r="JFG77" s="66"/>
      <c r="JFH77" s="66"/>
      <c r="JFI77" s="66"/>
      <c r="JFJ77" s="66"/>
      <c r="JFK77" s="66"/>
      <c r="JFL77" s="66"/>
      <c r="JFM77" s="66"/>
      <c r="JFN77" s="66"/>
      <c r="JFO77" s="66"/>
      <c r="JFP77" s="66"/>
      <c r="JFQ77" s="66"/>
      <c r="JFR77" s="66"/>
      <c r="JFS77" s="66"/>
      <c r="JFT77" s="66"/>
      <c r="JFU77" s="66"/>
      <c r="JFV77" s="66"/>
      <c r="JFW77" s="66"/>
      <c r="JFX77" s="66"/>
      <c r="JFY77" s="66"/>
      <c r="JFZ77" s="66"/>
      <c r="JGA77" s="66"/>
      <c r="JGB77" s="66"/>
      <c r="JGC77" s="66"/>
      <c r="JGD77" s="66"/>
      <c r="JGE77" s="66"/>
      <c r="JGF77" s="66"/>
      <c r="JGG77" s="66"/>
      <c r="JGH77" s="66"/>
      <c r="JGI77" s="66"/>
      <c r="JGJ77" s="66"/>
      <c r="JGK77" s="66"/>
      <c r="JGL77" s="66"/>
      <c r="JGM77" s="66"/>
      <c r="JGN77" s="66"/>
      <c r="JGO77" s="66"/>
      <c r="JGP77" s="66"/>
      <c r="JGQ77" s="66"/>
      <c r="JGR77" s="66"/>
      <c r="JGS77" s="66"/>
      <c r="JGT77" s="66"/>
      <c r="JGU77" s="66"/>
      <c r="JGV77" s="66"/>
      <c r="JGW77" s="66"/>
      <c r="JGX77" s="66"/>
      <c r="JGY77" s="66"/>
      <c r="JGZ77" s="66"/>
      <c r="JHA77" s="66"/>
      <c r="JHB77" s="66"/>
      <c r="JHC77" s="66"/>
      <c r="JHD77" s="66"/>
      <c r="JHE77" s="66"/>
      <c r="JHF77" s="66"/>
      <c r="JHG77" s="66"/>
      <c r="JHH77" s="66"/>
      <c r="JHI77" s="66"/>
      <c r="JHJ77" s="66"/>
      <c r="JHK77" s="66"/>
      <c r="JHL77" s="66"/>
      <c r="JHM77" s="66"/>
      <c r="JHN77" s="66"/>
      <c r="JHO77" s="66"/>
      <c r="JHP77" s="66"/>
      <c r="JHQ77" s="66"/>
      <c r="JHR77" s="66"/>
      <c r="JHS77" s="66"/>
      <c r="JHT77" s="66"/>
      <c r="JHU77" s="66"/>
      <c r="JHV77" s="66"/>
      <c r="JHW77" s="66"/>
      <c r="JHX77" s="66"/>
      <c r="JHY77" s="66"/>
      <c r="JHZ77" s="66"/>
      <c r="JIA77" s="66"/>
      <c r="JIB77" s="66"/>
      <c r="JIC77" s="66"/>
      <c r="JID77" s="66"/>
      <c r="JIE77" s="66"/>
      <c r="JIF77" s="66"/>
      <c r="JIG77" s="66"/>
      <c r="JIH77" s="66"/>
      <c r="JII77" s="66"/>
      <c r="JIJ77" s="66"/>
      <c r="JIK77" s="66"/>
      <c r="JIL77" s="66"/>
      <c r="JIM77" s="66"/>
      <c r="JIN77" s="66"/>
      <c r="JIO77" s="66"/>
      <c r="JIP77" s="66"/>
      <c r="JIQ77" s="66"/>
      <c r="JIR77" s="66"/>
      <c r="JIS77" s="66"/>
      <c r="JIT77" s="66"/>
      <c r="JIU77" s="66"/>
      <c r="JIV77" s="66"/>
      <c r="JIW77" s="66"/>
      <c r="JIX77" s="66"/>
      <c r="JIY77" s="66"/>
      <c r="JIZ77" s="66"/>
      <c r="JJA77" s="66"/>
      <c r="JJB77" s="66"/>
      <c r="JJC77" s="66"/>
      <c r="JJD77" s="66"/>
      <c r="JJE77" s="66"/>
      <c r="JJF77" s="66"/>
      <c r="JJG77" s="66"/>
      <c r="JJH77" s="66"/>
      <c r="JJI77" s="66"/>
      <c r="JJJ77" s="66"/>
      <c r="JJK77" s="66"/>
      <c r="JJL77" s="66"/>
      <c r="JJM77" s="66"/>
      <c r="JJN77" s="66"/>
      <c r="JJO77" s="66"/>
      <c r="JJP77" s="66"/>
      <c r="JJQ77" s="66"/>
      <c r="JJR77" s="66"/>
      <c r="JJS77" s="66"/>
      <c r="JJT77" s="66"/>
      <c r="JJU77" s="66"/>
      <c r="JJV77" s="66"/>
      <c r="JJW77" s="66"/>
      <c r="JJX77" s="66"/>
      <c r="JJY77" s="66"/>
      <c r="JJZ77" s="66"/>
      <c r="JKA77" s="66"/>
      <c r="JKB77" s="66"/>
      <c r="JKC77" s="66"/>
      <c r="JKD77" s="66"/>
      <c r="JKE77" s="66"/>
      <c r="JKF77" s="66"/>
      <c r="JKG77" s="66"/>
      <c r="JKH77" s="66"/>
      <c r="JKI77" s="66"/>
      <c r="JKJ77" s="66"/>
      <c r="JKK77" s="66"/>
      <c r="JKL77" s="66"/>
      <c r="JKM77" s="66"/>
      <c r="JKN77" s="66"/>
      <c r="JKO77" s="66"/>
      <c r="JKP77" s="66"/>
      <c r="JKQ77" s="66"/>
      <c r="JKR77" s="66"/>
      <c r="JKS77" s="66"/>
      <c r="JKT77" s="66"/>
      <c r="JKU77" s="66"/>
      <c r="JKV77" s="66"/>
      <c r="JKW77" s="66"/>
      <c r="JKX77" s="66"/>
      <c r="JKY77" s="66"/>
      <c r="JKZ77" s="66"/>
      <c r="JLA77" s="66"/>
      <c r="JLB77" s="66"/>
      <c r="JLC77" s="66"/>
      <c r="JLD77" s="66"/>
      <c r="JLE77" s="66"/>
      <c r="JLF77" s="66"/>
      <c r="JLG77" s="66"/>
      <c r="JLH77" s="66"/>
      <c r="JLI77" s="66"/>
      <c r="JLJ77" s="66"/>
      <c r="JLK77" s="66"/>
      <c r="JLL77" s="66"/>
      <c r="JLM77" s="66"/>
      <c r="JLN77" s="66"/>
      <c r="JLO77" s="66"/>
      <c r="JLP77" s="66"/>
      <c r="JLQ77" s="66"/>
      <c r="JLR77" s="66"/>
      <c r="JLS77" s="66"/>
      <c r="JLT77" s="66"/>
      <c r="JLU77" s="66"/>
      <c r="JLV77" s="66"/>
      <c r="JLW77" s="66"/>
      <c r="JLX77" s="66"/>
      <c r="JLY77" s="66"/>
      <c r="JLZ77" s="66"/>
      <c r="JMA77" s="66"/>
      <c r="JMB77" s="66"/>
      <c r="JMC77" s="66"/>
      <c r="JMD77" s="66"/>
      <c r="JME77" s="66"/>
      <c r="JMF77" s="66"/>
      <c r="JMG77" s="66"/>
      <c r="JMH77" s="66"/>
      <c r="JMI77" s="66"/>
      <c r="JMJ77" s="66"/>
      <c r="JMK77" s="66"/>
      <c r="JML77" s="66"/>
      <c r="JMM77" s="66"/>
      <c r="JMN77" s="66"/>
      <c r="JMO77" s="66"/>
      <c r="JMP77" s="66"/>
      <c r="JMQ77" s="66"/>
      <c r="JMR77" s="66"/>
      <c r="JMS77" s="66"/>
      <c r="JMT77" s="66"/>
      <c r="JMU77" s="66"/>
      <c r="JMV77" s="66"/>
      <c r="JMW77" s="66"/>
      <c r="JMX77" s="66"/>
      <c r="JMY77" s="66"/>
      <c r="JMZ77" s="66"/>
      <c r="JNA77" s="66"/>
      <c r="JNB77" s="66"/>
      <c r="JNC77" s="66"/>
      <c r="JND77" s="66"/>
      <c r="JNE77" s="66"/>
      <c r="JNF77" s="66"/>
      <c r="JNG77" s="66"/>
      <c r="JNH77" s="66"/>
      <c r="JNI77" s="66"/>
      <c r="JNJ77" s="66"/>
      <c r="JNK77" s="66"/>
      <c r="JNL77" s="66"/>
      <c r="JNM77" s="66"/>
      <c r="JNN77" s="66"/>
      <c r="JNO77" s="66"/>
      <c r="JNP77" s="66"/>
      <c r="JNQ77" s="66"/>
      <c r="JNR77" s="66"/>
      <c r="JNS77" s="66"/>
      <c r="JNT77" s="66"/>
      <c r="JNU77" s="66"/>
      <c r="JNV77" s="66"/>
      <c r="JNW77" s="66"/>
      <c r="JNX77" s="66"/>
      <c r="JNY77" s="66"/>
      <c r="JNZ77" s="66"/>
      <c r="JOA77" s="66"/>
      <c r="JOB77" s="66"/>
      <c r="JOC77" s="66"/>
      <c r="JOD77" s="66"/>
      <c r="JOE77" s="66"/>
      <c r="JOF77" s="66"/>
      <c r="JOG77" s="66"/>
      <c r="JOH77" s="66"/>
      <c r="JOI77" s="66"/>
      <c r="JOJ77" s="66"/>
      <c r="JOK77" s="66"/>
      <c r="JOL77" s="66"/>
      <c r="JOM77" s="66"/>
      <c r="JON77" s="66"/>
      <c r="JOO77" s="66"/>
      <c r="JOP77" s="66"/>
      <c r="JOQ77" s="66"/>
      <c r="JOR77" s="66"/>
      <c r="JOS77" s="66"/>
      <c r="JOT77" s="66"/>
      <c r="JOU77" s="66"/>
      <c r="JOV77" s="66"/>
      <c r="JOW77" s="66"/>
      <c r="JOX77" s="66"/>
      <c r="JOY77" s="66"/>
      <c r="JOZ77" s="66"/>
      <c r="JPA77" s="66"/>
      <c r="JPB77" s="66"/>
      <c r="JPC77" s="66"/>
      <c r="JPD77" s="66"/>
      <c r="JPE77" s="66"/>
      <c r="JPF77" s="66"/>
      <c r="JPG77" s="66"/>
      <c r="JPH77" s="66"/>
      <c r="JPI77" s="66"/>
      <c r="JPJ77" s="66"/>
      <c r="JPK77" s="66"/>
      <c r="JPL77" s="66"/>
      <c r="JPM77" s="66"/>
      <c r="JPN77" s="66"/>
      <c r="JPO77" s="66"/>
      <c r="JPP77" s="66"/>
      <c r="JPQ77" s="66"/>
      <c r="JPR77" s="66"/>
      <c r="JPS77" s="66"/>
      <c r="JPT77" s="66"/>
      <c r="JPU77" s="66"/>
      <c r="JPV77" s="66"/>
      <c r="JPW77" s="66"/>
      <c r="JPX77" s="66"/>
      <c r="JPY77" s="66"/>
      <c r="JPZ77" s="66"/>
      <c r="JQA77" s="66"/>
      <c r="JQB77" s="66"/>
      <c r="JQC77" s="66"/>
      <c r="JQD77" s="66"/>
      <c r="JQE77" s="66"/>
      <c r="JQF77" s="66"/>
      <c r="JQG77" s="66"/>
      <c r="JQH77" s="66"/>
      <c r="JQI77" s="66"/>
      <c r="JQJ77" s="66"/>
      <c r="JQK77" s="66"/>
      <c r="JQL77" s="66"/>
      <c r="JQM77" s="66"/>
      <c r="JQN77" s="66"/>
      <c r="JQO77" s="66"/>
      <c r="JQP77" s="66"/>
      <c r="JQQ77" s="66"/>
      <c r="JQR77" s="66"/>
      <c r="JQS77" s="66"/>
      <c r="JQT77" s="66"/>
      <c r="JQU77" s="66"/>
      <c r="JQV77" s="66"/>
      <c r="JQW77" s="66"/>
      <c r="JQX77" s="66"/>
      <c r="JQY77" s="66"/>
      <c r="JQZ77" s="66"/>
      <c r="JRA77" s="66"/>
      <c r="JRB77" s="66"/>
      <c r="JRC77" s="66"/>
      <c r="JRD77" s="66"/>
      <c r="JRE77" s="66"/>
      <c r="JRF77" s="66"/>
      <c r="JRG77" s="66"/>
      <c r="JRH77" s="66"/>
      <c r="JRI77" s="66"/>
      <c r="JRJ77" s="66"/>
      <c r="JRK77" s="66"/>
      <c r="JRL77" s="66"/>
      <c r="JRM77" s="66"/>
      <c r="JRN77" s="66"/>
      <c r="JRO77" s="66"/>
      <c r="JRP77" s="66"/>
      <c r="JRQ77" s="66"/>
      <c r="JRR77" s="66"/>
      <c r="JRS77" s="66"/>
      <c r="JRT77" s="66"/>
      <c r="JRU77" s="66"/>
      <c r="JRV77" s="66"/>
      <c r="JRW77" s="66"/>
      <c r="JRX77" s="66"/>
      <c r="JRY77" s="66"/>
      <c r="JRZ77" s="66"/>
      <c r="JSA77" s="66"/>
      <c r="JSB77" s="66"/>
      <c r="JSC77" s="66"/>
      <c r="JSD77" s="66"/>
      <c r="JSE77" s="66"/>
      <c r="JSF77" s="66"/>
      <c r="JSG77" s="66"/>
      <c r="JSH77" s="66"/>
      <c r="JSI77" s="66"/>
      <c r="JSJ77" s="66"/>
      <c r="JSK77" s="66"/>
      <c r="JSL77" s="66"/>
      <c r="JSM77" s="66"/>
      <c r="JSN77" s="66"/>
      <c r="JSO77" s="66"/>
      <c r="JSP77" s="66"/>
      <c r="JSQ77" s="66"/>
      <c r="JSR77" s="66"/>
      <c r="JSS77" s="66"/>
      <c r="JST77" s="66"/>
      <c r="JSU77" s="66"/>
      <c r="JSV77" s="66"/>
      <c r="JSW77" s="66"/>
      <c r="JSX77" s="66"/>
      <c r="JSY77" s="66"/>
      <c r="JSZ77" s="66"/>
      <c r="JTA77" s="66"/>
      <c r="JTB77" s="66"/>
      <c r="JTC77" s="66"/>
      <c r="JTD77" s="66"/>
      <c r="JTE77" s="66"/>
      <c r="JTF77" s="66"/>
      <c r="JTG77" s="66"/>
      <c r="JTH77" s="66"/>
      <c r="JTI77" s="66"/>
      <c r="JTJ77" s="66"/>
      <c r="JTK77" s="66"/>
      <c r="JTL77" s="66"/>
      <c r="JTM77" s="66"/>
      <c r="JTN77" s="66"/>
      <c r="JTO77" s="66"/>
      <c r="JTP77" s="66"/>
      <c r="JTQ77" s="66"/>
      <c r="JTR77" s="66"/>
      <c r="JTS77" s="66"/>
      <c r="JTT77" s="66"/>
      <c r="JTU77" s="66"/>
      <c r="JTV77" s="66"/>
      <c r="JTW77" s="66"/>
      <c r="JTX77" s="66"/>
      <c r="JTY77" s="66"/>
      <c r="JTZ77" s="66"/>
      <c r="JUA77" s="66"/>
      <c r="JUB77" s="66"/>
      <c r="JUC77" s="66"/>
      <c r="JUD77" s="66"/>
      <c r="JUE77" s="66"/>
      <c r="JUF77" s="66"/>
      <c r="JUG77" s="66"/>
      <c r="JUH77" s="66"/>
      <c r="JUI77" s="66"/>
      <c r="JUJ77" s="66"/>
      <c r="JUK77" s="66"/>
      <c r="JUL77" s="66"/>
      <c r="JUM77" s="66"/>
      <c r="JUN77" s="66"/>
      <c r="JUO77" s="66"/>
      <c r="JUP77" s="66"/>
      <c r="JUQ77" s="66"/>
      <c r="JUR77" s="66"/>
      <c r="JUS77" s="66"/>
      <c r="JUT77" s="66"/>
      <c r="JUU77" s="66"/>
      <c r="JUV77" s="66"/>
      <c r="JUW77" s="66"/>
      <c r="JUX77" s="66"/>
      <c r="JUY77" s="66"/>
      <c r="JUZ77" s="66"/>
      <c r="JVA77" s="66"/>
      <c r="JVB77" s="66"/>
      <c r="JVC77" s="66"/>
      <c r="JVD77" s="66"/>
      <c r="JVE77" s="66"/>
      <c r="JVF77" s="66"/>
      <c r="JVG77" s="66"/>
      <c r="JVH77" s="66"/>
      <c r="JVI77" s="66"/>
      <c r="JVJ77" s="66"/>
      <c r="JVK77" s="66"/>
      <c r="JVL77" s="66"/>
      <c r="JVM77" s="66"/>
      <c r="JVN77" s="66"/>
      <c r="JVO77" s="66"/>
      <c r="JVP77" s="66"/>
      <c r="JVQ77" s="66"/>
      <c r="JVR77" s="66"/>
      <c r="JVS77" s="66"/>
      <c r="JVT77" s="66"/>
      <c r="JVU77" s="66"/>
      <c r="JVV77" s="66"/>
      <c r="JVW77" s="66"/>
      <c r="JVX77" s="66"/>
      <c r="JVY77" s="66"/>
      <c r="JVZ77" s="66"/>
      <c r="JWA77" s="66"/>
      <c r="JWB77" s="66"/>
      <c r="JWC77" s="66"/>
      <c r="JWD77" s="66"/>
      <c r="JWE77" s="66"/>
      <c r="JWF77" s="66"/>
      <c r="JWG77" s="66"/>
      <c r="JWH77" s="66"/>
      <c r="JWI77" s="66"/>
      <c r="JWJ77" s="66"/>
      <c r="JWK77" s="66"/>
      <c r="JWL77" s="66"/>
      <c r="JWM77" s="66"/>
      <c r="JWN77" s="66"/>
      <c r="JWO77" s="66"/>
      <c r="JWP77" s="66"/>
      <c r="JWQ77" s="66"/>
      <c r="JWR77" s="66"/>
      <c r="JWS77" s="66"/>
      <c r="JWT77" s="66"/>
      <c r="JWU77" s="66"/>
      <c r="JWV77" s="66"/>
      <c r="JWW77" s="66"/>
      <c r="JWX77" s="66"/>
      <c r="JWY77" s="66"/>
      <c r="JWZ77" s="66"/>
      <c r="JXA77" s="66"/>
      <c r="JXB77" s="66"/>
      <c r="JXC77" s="66"/>
      <c r="JXD77" s="66"/>
      <c r="JXE77" s="66"/>
      <c r="JXF77" s="66"/>
      <c r="JXG77" s="66"/>
      <c r="JXH77" s="66"/>
      <c r="JXI77" s="66"/>
      <c r="JXJ77" s="66"/>
      <c r="JXK77" s="66"/>
      <c r="JXL77" s="66"/>
      <c r="JXM77" s="66"/>
      <c r="JXN77" s="66"/>
      <c r="JXO77" s="66"/>
      <c r="JXP77" s="66"/>
      <c r="JXQ77" s="66"/>
      <c r="JXR77" s="66"/>
      <c r="JXS77" s="66"/>
      <c r="JXT77" s="66"/>
      <c r="JXU77" s="66"/>
      <c r="JXV77" s="66"/>
      <c r="JXW77" s="66"/>
      <c r="JXX77" s="66"/>
      <c r="JXY77" s="66"/>
      <c r="JXZ77" s="66"/>
      <c r="JYA77" s="66"/>
      <c r="JYB77" s="66"/>
      <c r="JYC77" s="66"/>
      <c r="JYD77" s="66"/>
      <c r="JYE77" s="66"/>
      <c r="JYF77" s="66"/>
      <c r="JYG77" s="66"/>
      <c r="JYH77" s="66"/>
      <c r="JYI77" s="66"/>
      <c r="JYJ77" s="66"/>
      <c r="JYK77" s="66"/>
      <c r="JYL77" s="66"/>
      <c r="JYM77" s="66"/>
      <c r="JYN77" s="66"/>
      <c r="JYO77" s="66"/>
      <c r="JYP77" s="66"/>
      <c r="JYQ77" s="66"/>
      <c r="JYR77" s="66"/>
      <c r="JYS77" s="66"/>
      <c r="JYT77" s="66"/>
      <c r="JYU77" s="66"/>
      <c r="JYV77" s="66"/>
      <c r="JYW77" s="66"/>
      <c r="JYX77" s="66"/>
      <c r="JYY77" s="66"/>
      <c r="JYZ77" s="66"/>
      <c r="JZA77" s="66"/>
      <c r="JZB77" s="66"/>
      <c r="JZC77" s="66"/>
      <c r="JZD77" s="66"/>
      <c r="JZE77" s="66"/>
      <c r="JZF77" s="66"/>
      <c r="JZG77" s="66"/>
      <c r="JZH77" s="66"/>
      <c r="JZI77" s="66"/>
      <c r="JZJ77" s="66"/>
      <c r="JZK77" s="66"/>
      <c r="JZL77" s="66"/>
      <c r="JZM77" s="66"/>
      <c r="JZN77" s="66"/>
      <c r="JZO77" s="66"/>
      <c r="JZP77" s="66"/>
      <c r="JZQ77" s="66"/>
      <c r="JZR77" s="66"/>
      <c r="JZS77" s="66"/>
      <c r="JZT77" s="66"/>
      <c r="JZU77" s="66"/>
      <c r="JZV77" s="66"/>
      <c r="JZW77" s="66"/>
      <c r="JZX77" s="66"/>
      <c r="JZY77" s="66"/>
      <c r="JZZ77" s="66"/>
      <c r="KAA77" s="66"/>
      <c r="KAB77" s="66"/>
      <c r="KAC77" s="66"/>
      <c r="KAD77" s="66"/>
      <c r="KAE77" s="66"/>
      <c r="KAF77" s="66"/>
      <c r="KAG77" s="66"/>
      <c r="KAH77" s="66"/>
      <c r="KAI77" s="66"/>
      <c r="KAJ77" s="66"/>
      <c r="KAK77" s="66"/>
      <c r="KAL77" s="66"/>
      <c r="KAM77" s="66"/>
      <c r="KAN77" s="66"/>
      <c r="KAO77" s="66"/>
      <c r="KAP77" s="66"/>
      <c r="KAQ77" s="66"/>
      <c r="KAR77" s="66"/>
      <c r="KAS77" s="66"/>
      <c r="KAT77" s="66"/>
      <c r="KAU77" s="66"/>
      <c r="KAV77" s="66"/>
      <c r="KAW77" s="66"/>
      <c r="KAX77" s="66"/>
      <c r="KAY77" s="66"/>
      <c r="KAZ77" s="66"/>
      <c r="KBA77" s="66"/>
      <c r="KBB77" s="66"/>
      <c r="KBC77" s="66"/>
      <c r="KBD77" s="66"/>
      <c r="KBE77" s="66"/>
      <c r="KBF77" s="66"/>
      <c r="KBG77" s="66"/>
      <c r="KBH77" s="66"/>
      <c r="KBI77" s="66"/>
      <c r="KBJ77" s="66"/>
      <c r="KBK77" s="66"/>
      <c r="KBL77" s="66"/>
      <c r="KBM77" s="66"/>
      <c r="KBN77" s="66"/>
      <c r="KBO77" s="66"/>
      <c r="KBP77" s="66"/>
      <c r="KBQ77" s="66"/>
      <c r="KBR77" s="66"/>
      <c r="KBS77" s="66"/>
      <c r="KBT77" s="66"/>
      <c r="KBU77" s="66"/>
      <c r="KBV77" s="66"/>
      <c r="KBW77" s="66"/>
      <c r="KBX77" s="66"/>
      <c r="KBY77" s="66"/>
      <c r="KBZ77" s="66"/>
      <c r="KCA77" s="66"/>
      <c r="KCB77" s="66"/>
      <c r="KCC77" s="66"/>
      <c r="KCD77" s="66"/>
      <c r="KCE77" s="66"/>
      <c r="KCF77" s="66"/>
      <c r="KCG77" s="66"/>
      <c r="KCH77" s="66"/>
      <c r="KCI77" s="66"/>
      <c r="KCJ77" s="66"/>
      <c r="KCK77" s="66"/>
      <c r="KCL77" s="66"/>
      <c r="KCM77" s="66"/>
      <c r="KCN77" s="66"/>
      <c r="KCO77" s="66"/>
      <c r="KCP77" s="66"/>
      <c r="KCQ77" s="66"/>
      <c r="KCR77" s="66"/>
      <c r="KCS77" s="66"/>
      <c r="KCT77" s="66"/>
      <c r="KCU77" s="66"/>
      <c r="KCV77" s="66"/>
      <c r="KCW77" s="66"/>
      <c r="KCX77" s="66"/>
      <c r="KCY77" s="66"/>
      <c r="KCZ77" s="66"/>
      <c r="KDA77" s="66"/>
      <c r="KDB77" s="66"/>
      <c r="KDC77" s="66"/>
      <c r="KDD77" s="66"/>
      <c r="KDE77" s="66"/>
      <c r="KDF77" s="66"/>
      <c r="KDG77" s="66"/>
      <c r="KDH77" s="66"/>
      <c r="KDI77" s="66"/>
      <c r="KDJ77" s="66"/>
      <c r="KDK77" s="66"/>
      <c r="KDL77" s="66"/>
      <c r="KDM77" s="66"/>
      <c r="KDN77" s="66"/>
      <c r="KDO77" s="66"/>
      <c r="KDP77" s="66"/>
      <c r="KDQ77" s="66"/>
      <c r="KDR77" s="66"/>
      <c r="KDS77" s="66"/>
      <c r="KDT77" s="66"/>
      <c r="KDU77" s="66"/>
      <c r="KDV77" s="66"/>
      <c r="KDW77" s="66"/>
      <c r="KDX77" s="66"/>
      <c r="KDY77" s="66"/>
      <c r="KDZ77" s="66"/>
      <c r="KEA77" s="66"/>
      <c r="KEB77" s="66"/>
      <c r="KEC77" s="66"/>
      <c r="KED77" s="66"/>
      <c r="KEE77" s="66"/>
      <c r="KEF77" s="66"/>
      <c r="KEG77" s="66"/>
      <c r="KEH77" s="66"/>
      <c r="KEI77" s="66"/>
      <c r="KEJ77" s="66"/>
      <c r="KEK77" s="66"/>
      <c r="KEL77" s="66"/>
      <c r="KEM77" s="66"/>
      <c r="KEN77" s="66"/>
      <c r="KEO77" s="66"/>
      <c r="KEP77" s="66"/>
      <c r="KEQ77" s="66"/>
      <c r="KER77" s="66"/>
      <c r="KES77" s="66"/>
      <c r="KET77" s="66"/>
      <c r="KEU77" s="66"/>
      <c r="KEV77" s="66"/>
      <c r="KEW77" s="66"/>
      <c r="KEX77" s="66"/>
      <c r="KEY77" s="66"/>
      <c r="KEZ77" s="66"/>
      <c r="KFA77" s="66"/>
      <c r="KFB77" s="66"/>
      <c r="KFC77" s="66"/>
      <c r="KFD77" s="66"/>
      <c r="KFE77" s="66"/>
      <c r="KFF77" s="66"/>
      <c r="KFG77" s="66"/>
      <c r="KFH77" s="66"/>
      <c r="KFI77" s="66"/>
      <c r="KFJ77" s="66"/>
      <c r="KFK77" s="66"/>
      <c r="KFL77" s="66"/>
      <c r="KFM77" s="66"/>
      <c r="KFN77" s="66"/>
      <c r="KFO77" s="66"/>
      <c r="KFP77" s="66"/>
      <c r="KFQ77" s="66"/>
      <c r="KFR77" s="66"/>
      <c r="KFS77" s="66"/>
      <c r="KFT77" s="66"/>
      <c r="KFU77" s="66"/>
      <c r="KFV77" s="66"/>
      <c r="KFW77" s="66"/>
      <c r="KFX77" s="66"/>
      <c r="KFY77" s="66"/>
      <c r="KFZ77" s="66"/>
      <c r="KGA77" s="66"/>
      <c r="KGB77" s="66"/>
      <c r="KGC77" s="66"/>
      <c r="KGD77" s="66"/>
      <c r="KGE77" s="66"/>
      <c r="KGF77" s="66"/>
      <c r="KGG77" s="66"/>
      <c r="KGH77" s="66"/>
      <c r="KGI77" s="66"/>
      <c r="KGJ77" s="66"/>
      <c r="KGK77" s="66"/>
      <c r="KGL77" s="66"/>
      <c r="KGM77" s="66"/>
      <c r="KGN77" s="66"/>
      <c r="KGO77" s="66"/>
      <c r="KGP77" s="66"/>
      <c r="KGQ77" s="66"/>
      <c r="KGR77" s="66"/>
      <c r="KGS77" s="66"/>
      <c r="KGT77" s="66"/>
      <c r="KGU77" s="66"/>
      <c r="KGV77" s="66"/>
      <c r="KGW77" s="66"/>
      <c r="KGX77" s="66"/>
      <c r="KGY77" s="66"/>
      <c r="KGZ77" s="66"/>
      <c r="KHA77" s="66"/>
      <c r="KHB77" s="66"/>
      <c r="KHC77" s="66"/>
      <c r="KHD77" s="66"/>
      <c r="KHE77" s="66"/>
      <c r="KHF77" s="66"/>
      <c r="KHG77" s="66"/>
      <c r="KHH77" s="66"/>
      <c r="KHI77" s="66"/>
      <c r="KHJ77" s="66"/>
      <c r="KHK77" s="66"/>
      <c r="KHL77" s="66"/>
      <c r="KHM77" s="66"/>
      <c r="KHN77" s="66"/>
      <c r="KHO77" s="66"/>
      <c r="KHP77" s="66"/>
      <c r="KHQ77" s="66"/>
      <c r="KHR77" s="66"/>
      <c r="KHS77" s="66"/>
      <c r="KHT77" s="66"/>
      <c r="KHU77" s="66"/>
      <c r="KHV77" s="66"/>
      <c r="KHW77" s="66"/>
      <c r="KHX77" s="66"/>
      <c r="KHY77" s="66"/>
      <c r="KHZ77" s="66"/>
      <c r="KIA77" s="66"/>
      <c r="KIB77" s="66"/>
      <c r="KIC77" s="66"/>
      <c r="KID77" s="66"/>
      <c r="KIE77" s="66"/>
      <c r="KIF77" s="66"/>
      <c r="KIG77" s="66"/>
      <c r="KIH77" s="66"/>
      <c r="KII77" s="66"/>
      <c r="KIJ77" s="66"/>
      <c r="KIK77" s="66"/>
      <c r="KIL77" s="66"/>
      <c r="KIM77" s="66"/>
      <c r="KIN77" s="66"/>
      <c r="KIO77" s="66"/>
      <c r="KIP77" s="66"/>
      <c r="KIQ77" s="66"/>
      <c r="KIR77" s="66"/>
      <c r="KIS77" s="66"/>
      <c r="KIT77" s="66"/>
      <c r="KIU77" s="66"/>
      <c r="KIV77" s="66"/>
      <c r="KIW77" s="66"/>
      <c r="KIX77" s="66"/>
      <c r="KIY77" s="66"/>
      <c r="KIZ77" s="66"/>
      <c r="KJA77" s="66"/>
      <c r="KJB77" s="66"/>
      <c r="KJC77" s="66"/>
      <c r="KJD77" s="66"/>
      <c r="KJE77" s="66"/>
      <c r="KJF77" s="66"/>
      <c r="KJG77" s="66"/>
      <c r="KJH77" s="66"/>
      <c r="KJI77" s="66"/>
      <c r="KJJ77" s="66"/>
      <c r="KJK77" s="66"/>
      <c r="KJL77" s="66"/>
      <c r="KJM77" s="66"/>
      <c r="KJN77" s="66"/>
      <c r="KJO77" s="66"/>
      <c r="KJP77" s="66"/>
      <c r="KJQ77" s="66"/>
      <c r="KJR77" s="66"/>
      <c r="KJS77" s="66"/>
      <c r="KJT77" s="66"/>
      <c r="KJU77" s="66"/>
      <c r="KJV77" s="66"/>
      <c r="KJW77" s="66"/>
      <c r="KJX77" s="66"/>
      <c r="KJY77" s="66"/>
      <c r="KJZ77" s="66"/>
      <c r="KKA77" s="66"/>
      <c r="KKB77" s="66"/>
      <c r="KKC77" s="66"/>
      <c r="KKD77" s="66"/>
      <c r="KKE77" s="66"/>
      <c r="KKF77" s="66"/>
      <c r="KKG77" s="66"/>
      <c r="KKH77" s="66"/>
      <c r="KKI77" s="66"/>
      <c r="KKJ77" s="66"/>
      <c r="KKK77" s="66"/>
      <c r="KKL77" s="66"/>
      <c r="KKM77" s="66"/>
      <c r="KKN77" s="66"/>
      <c r="KKO77" s="66"/>
      <c r="KKP77" s="66"/>
      <c r="KKQ77" s="66"/>
      <c r="KKR77" s="66"/>
      <c r="KKS77" s="66"/>
      <c r="KKT77" s="66"/>
      <c r="KKU77" s="66"/>
      <c r="KKV77" s="66"/>
      <c r="KKW77" s="66"/>
      <c r="KKX77" s="66"/>
      <c r="KKY77" s="66"/>
      <c r="KKZ77" s="66"/>
      <c r="KLA77" s="66"/>
      <c r="KLB77" s="66"/>
      <c r="KLC77" s="66"/>
      <c r="KLD77" s="66"/>
      <c r="KLE77" s="66"/>
      <c r="KLF77" s="66"/>
      <c r="KLG77" s="66"/>
      <c r="KLH77" s="66"/>
      <c r="KLI77" s="66"/>
      <c r="KLJ77" s="66"/>
      <c r="KLK77" s="66"/>
      <c r="KLL77" s="66"/>
      <c r="KLM77" s="66"/>
      <c r="KLN77" s="66"/>
      <c r="KLO77" s="66"/>
      <c r="KLP77" s="66"/>
      <c r="KLQ77" s="66"/>
      <c r="KLR77" s="66"/>
      <c r="KLS77" s="66"/>
      <c r="KLT77" s="66"/>
      <c r="KLU77" s="66"/>
      <c r="KLV77" s="66"/>
      <c r="KLW77" s="66"/>
      <c r="KLX77" s="66"/>
      <c r="KLY77" s="66"/>
      <c r="KLZ77" s="66"/>
      <c r="KMA77" s="66"/>
      <c r="KMB77" s="66"/>
      <c r="KMC77" s="66"/>
      <c r="KMD77" s="66"/>
      <c r="KME77" s="66"/>
      <c r="KMF77" s="66"/>
      <c r="KMG77" s="66"/>
      <c r="KMH77" s="66"/>
      <c r="KMI77" s="66"/>
      <c r="KMJ77" s="66"/>
      <c r="KMK77" s="66"/>
      <c r="KML77" s="66"/>
      <c r="KMM77" s="66"/>
      <c r="KMN77" s="66"/>
      <c r="KMO77" s="66"/>
      <c r="KMP77" s="66"/>
      <c r="KMQ77" s="66"/>
      <c r="KMR77" s="66"/>
      <c r="KMS77" s="66"/>
      <c r="KMT77" s="66"/>
      <c r="KMU77" s="66"/>
      <c r="KMV77" s="66"/>
      <c r="KMW77" s="66"/>
      <c r="KMX77" s="66"/>
      <c r="KMY77" s="66"/>
      <c r="KMZ77" s="66"/>
      <c r="KNA77" s="66"/>
      <c r="KNB77" s="66"/>
      <c r="KNC77" s="66"/>
      <c r="KND77" s="66"/>
      <c r="KNE77" s="66"/>
      <c r="KNF77" s="66"/>
      <c r="KNG77" s="66"/>
      <c r="KNH77" s="66"/>
      <c r="KNI77" s="66"/>
      <c r="KNJ77" s="66"/>
      <c r="KNK77" s="66"/>
      <c r="KNL77" s="66"/>
      <c r="KNM77" s="66"/>
      <c r="KNN77" s="66"/>
      <c r="KNO77" s="66"/>
      <c r="KNP77" s="66"/>
      <c r="KNQ77" s="66"/>
      <c r="KNR77" s="66"/>
      <c r="KNS77" s="66"/>
      <c r="KNT77" s="66"/>
      <c r="KNU77" s="66"/>
      <c r="KNV77" s="66"/>
      <c r="KNW77" s="66"/>
      <c r="KNX77" s="66"/>
      <c r="KNY77" s="66"/>
      <c r="KNZ77" s="66"/>
      <c r="KOA77" s="66"/>
      <c r="KOB77" s="66"/>
      <c r="KOC77" s="66"/>
      <c r="KOD77" s="66"/>
      <c r="KOE77" s="66"/>
      <c r="KOF77" s="66"/>
      <c r="KOG77" s="66"/>
      <c r="KOH77" s="66"/>
      <c r="KOI77" s="66"/>
      <c r="KOJ77" s="66"/>
      <c r="KOK77" s="66"/>
      <c r="KOL77" s="66"/>
      <c r="KOM77" s="66"/>
      <c r="KON77" s="66"/>
      <c r="KOO77" s="66"/>
      <c r="KOP77" s="66"/>
      <c r="KOQ77" s="66"/>
      <c r="KOR77" s="66"/>
      <c r="KOS77" s="66"/>
      <c r="KOT77" s="66"/>
      <c r="KOU77" s="66"/>
      <c r="KOV77" s="66"/>
      <c r="KOW77" s="66"/>
      <c r="KOX77" s="66"/>
      <c r="KOY77" s="66"/>
      <c r="KOZ77" s="66"/>
      <c r="KPA77" s="66"/>
      <c r="KPB77" s="66"/>
      <c r="KPC77" s="66"/>
      <c r="KPD77" s="66"/>
      <c r="KPE77" s="66"/>
      <c r="KPF77" s="66"/>
      <c r="KPG77" s="66"/>
      <c r="KPH77" s="66"/>
      <c r="KPI77" s="66"/>
      <c r="KPJ77" s="66"/>
      <c r="KPK77" s="66"/>
      <c r="KPL77" s="66"/>
      <c r="KPM77" s="66"/>
      <c r="KPN77" s="66"/>
      <c r="KPO77" s="66"/>
      <c r="KPP77" s="66"/>
      <c r="KPQ77" s="66"/>
      <c r="KPR77" s="66"/>
      <c r="KPS77" s="66"/>
      <c r="KPT77" s="66"/>
      <c r="KPU77" s="66"/>
      <c r="KPV77" s="66"/>
      <c r="KPW77" s="66"/>
      <c r="KPX77" s="66"/>
      <c r="KPY77" s="66"/>
      <c r="KPZ77" s="66"/>
      <c r="KQA77" s="66"/>
      <c r="KQB77" s="66"/>
      <c r="KQC77" s="66"/>
      <c r="KQD77" s="66"/>
      <c r="KQE77" s="66"/>
      <c r="KQF77" s="66"/>
      <c r="KQG77" s="66"/>
      <c r="KQH77" s="66"/>
      <c r="KQI77" s="66"/>
      <c r="KQJ77" s="66"/>
      <c r="KQK77" s="66"/>
      <c r="KQL77" s="66"/>
      <c r="KQM77" s="66"/>
      <c r="KQN77" s="66"/>
      <c r="KQO77" s="66"/>
      <c r="KQP77" s="66"/>
      <c r="KQQ77" s="66"/>
      <c r="KQR77" s="66"/>
      <c r="KQS77" s="66"/>
      <c r="KQT77" s="66"/>
      <c r="KQU77" s="66"/>
      <c r="KQV77" s="66"/>
      <c r="KQW77" s="66"/>
      <c r="KQX77" s="66"/>
      <c r="KQY77" s="66"/>
      <c r="KQZ77" s="66"/>
      <c r="KRA77" s="66"/>
      <c r="KRB77" s="66"/>
      <c r="KRC77" s="66"/>
      <c r="KRD77" s="66"/>
      <c r="KRE77" s="66"/>
      <c r="KRF77" s="66"/>
      <c r="KRG77" s="66"/>
      <c r="KRH77" s="66"/>
      <c r="KRI77" s="66"/>
      <c r="KRJ77" s="66"/>
      <c r="KRK77" s="66"/>
      <c r="KRL77" s="66"/>
      <c r="KRM77" s="66"/>
      <c r="KRN77" s="66"/>
      <c r="KRO77" s="66"/>
      <c r="KRP77" s="66"/>
      <c r="KRQ77" s="66"/>
      <c r="KRR77" s="66"/>
      <c r="KRS77" s="66"/>
      <c r="KRT77" s="66"/>
      <c r="KRU77" s="66"/>
      <c r="KRV77" s="66"/>
      <c r="KRW77" s="66"/>
      <c r="KRX77" s="66"/>
      <c r="KRY77" s="66"/>
      <c r="KRZ77" s="66"/>
      <c r="KSA77" s="66"/>
      <c r="KSB77" s="66"/>
      <c r="KSC77" s="66"/>
      <c r="KSD77" s="66"/>
      <c r="KSE77" s="66"/>
      <c r="KSF77" s="66"/>
      <c r="KSG77" s="66"/>
      <c r="KSH77" s="66"/>
      <c r="KSI77" s="66"/>
      <c r="KSJ77" s="66"/>
      <c r="KSK77" s="66"/>
      <c r="KSL77" s="66"/>
      <c r="KSM77" s="66"/>
      <c r="KSN77" s="66"/>
      <c r="KSO77" s="66"/>
      <c r="KSP77" s="66"/>
      <c r="KSQ77" s="66"/>
      <c r="KSR77" s="66"/>
      <c r="KSS77" s="66"/>
      <c r="KST77" s="66"/>
      <c r="KSU77" s="66"/>
      <c r="KSV77" s="66"/>
      <c r="KSW77" s="66"/>
      <c r="KSX77" s="66"/>
      <c r="KSY77" s="66"/>
      <c r="KSZ77" s="66"/>
      <c r="KTA77" s="66"/>
      <c r="KTB77" s="66"/>
      <c r="KTC77" s="66"/>
      <c r="KTD77" s="66"/>
      <c r="KTE77" s="66"/>
      <c r="KTF77" s="66"/>
      <c r="KTG77" s="66"/>
      <c r="KTH77" s="66"/>
      <c r="KTI77" s="66"/>
      <c r="KTJ77" s="66"/>
      <c r="KTK77" s="66"/>
      <c r="KTL77" s="66"/>
      <c r="KTM77" s="66"/>
      <c r="KTN77" s="66"/>
      <c r="KTO77" s="66"/>
      <c r="KTP77" s="66"/>
      <c r="KTQ77" s="66"/>
      <c r="KTR77" s="66"/>
      <c r="KTS77" s="66"/>
      <c r="KTT77" s="66"/>
      <c r="KTU77" s="66"/>
      <c r="KTV77" s="66"/>
      <c r="KTW77" s="66"/>
      <c r="KTX77" s="66"/>
      <c r="KTY77" s="66"/>
      <c r="KTZ77" s="66"/>
      <c r="KUA77" s="66"/>
      <c r="KUB77" s="66"/>
      <c r="KUC77" s="66"/>
      <c r="KUD77" s="66"/>
      <c r="KUE77" s="66"/>
      <c r="KUF77" s="66"/>
      <c r="KUG77" s="66"/>
      <c r="KUH77" s="66"/>
      <c r="KUI77" s="66"/>
      <c r="KUJ77" s="66"/>
      <c r="KUK77" s="66"/>
      <c r="KUL77" s="66"/>
      <c r="KUM77" s="66"/>
      <c r="KUN77" s="66"/>
      <c r="KUO77" s="66"/>
      <c r="KUP77" s="66"/>
      <c r="KUQ77" s="66"/>
      <c r="KUR77" s="66"/>
      <c r="KUS77" s="66"/>
      <c r="KUT77" s="66"/>
      <c r="KUU77" s="66"/>
      <c r="KUV77" s="66"/>
      <c r="KUW77" s="66"/>
      <c r="KUX77" s="66"/>
      <c r="KUY77" s="66"/>
      <c r="KUZ77" s="66"/>
      <c r="KVA77" s="66"/>
      <c r="KVB77" s="66"/>
      <c r="KVC77" s="66"/>
      <c r="KVD77" s="66"/>
      <c r="KVE77" s="66"/>
      <c r="KVF77" s="66"/>
      <c r="KVG77" s="66"/>
      <c r="KVH77" s="66"/>
      <c r="KVI77" s="66"/>
      <c r="KVJ77" s="66"/>
      <c r="KVK77" s="66"/>
      <c r="KVL77" s="66"/>
      <c r="KVM77" s="66"/>
      <c r="KVN77" s="66"/>
      <c r="KVO77" s="66"/>
      <c r="KVP77" s="66"/>
      <c r="KVQ77" s="66"/>
      <c r="KVR77" s="66"/>
      <c r="KVS77" s="66"/>
      <c r="KVT77" s="66"/>
      <c r="KVU77" s="66"/>
      <c r="KVV77" s="66"/>
      <c r="KVW77" s="66"/>
      <c r="KVX77" s="66"/>
      <c r="KVY77" s="66"/>
      <c r="KVZ77" s="66"/>
      <c r="KWA77" s="66"/>
      <c r="KWB77" s="66"/>
      <c r="KWC77" s="66"/>
      <c r="KWD77" s="66"/>
      <c r="KWE77" s="66"/>
      <c r="KWF77" s="66"/>
      <c r="KWG77" s="66"/>
      <c r="KWH77" s="66"/>
      <c r="KWI77" s="66"/>
      <c r="KWJ77" s="66"/>
      <c r="KWK77" s="66"/>
      <c r="KWL77" s="66"/>
      <c r="KWM77" s="66"/>
      <c r="KWN77" s="66"/>
      <c r="KWO77" s="66"/>
      <c r="KWP77" s="66"/>
      <c r="KWQ77" s="66"/>
      <c r="KWR77" s="66"/>
      <c r="KWS77" s="66"/>
      <c r="KWT77" s="66"/>
      <c r="KWU77" s="66"/>
      <c r="KWV77" s="66"/>
      <c r="KWW77" s="66"/>
      <c r="KWX77" s="66"/>
      <c r="KWY77" s="66"/>
      <c r="KWZ77" s="66"/>
      <c r="KXA77" s="66"/>
      <c r="KXB77" s="66"/>
      <c r="KXC77" s="66"/>
      <c r="KXD77" s="66"/>
      <c r="KXE77" s="66"/>
      <c r="KXF77" s="66"/>
      <c r="KXG77" s="66"/>
      <c r="KXH77" s="66"/>
      <c r="KXI77" s="66"/>
      <c r="KXJ77" s="66"/>
      <c r="KXK77" s="66"/>
      <c r="KXL77" s="66"/>
      <c r="KXM77" s="66"/>
      <c r="KXN77" s="66"/>
      <c r="KXO77" s="66"/>
      <c r="KXP77" s="66"/>
      <c r="KXQ77" s="66"/>
      <c r="KXR77" s="66"/>
      <c r="KXS77" s="66"/>
      <c r="KXT77" s="66"/>
      <c r="KXU77" s="66"/>
      <c r="KXV77" s="66"/>
      <c r="KXW77" s="66"/>
      <c r="KXX77" s="66"/>
      <c r="KXY77" s="66"/>
      <c r="KXZ77" s="66"/>
      <c r="KYA77" s="66"/>
      <c r="KYB77" s="66"/>
      <c r="KYC77" s="66"/>
      <c r="KYD77" s="66"/>
      <c r="KYE77" s="66"/>
      <c r="KYF77" s="66"/>
      <c r="KYG77" s="66"/>
      <c r="KYH77" s="66"/>
      <c r="KYI77" s="66"/>
      <c r="KYJ77" s="66"/>
      <c r="KYK77" s="66"/>
      <c r="KYL77" s="66"/>
      <c r="KYM77" s="66"/>
      <c r="KYN77" s="66"/>
      <c r="KYO77" s="66"/>
      <c r="KYP77" s="66"/>
      <c r="KYQ77" s="66"/>
      <c r="KYR77" s="66"/>
      <c r="KYS77" s="66"/>
      <c r="KYT77" s="66"/>
      <c r="KYU77" s="66"/>
      <c r="KYV77" s="66"/>
      <c r="KYW77" s="66"/>
      <c r="KYX77" s="66"/>
      <c r="KYY77" s="66"/>
      <c r="KYZ77" s="66"/>
      <c r="KZA77" s="66"/>
      <c r="KZB77" s="66"/>
      <c r="KZC77" s="66"/>
      <c r="KZD77" s="66"/>
      <c r="KZE77" s="66"/>
      <c r="KZF77" s="66"/>
      <c r="KZG77" s="66"/>
      <c r="KZH77" s="66"/>
      <c r="KZI77" s="66"/>
      <c r="KZJ77" s="66"/>
      <c r="KZK77" s="66"/>
      <c r="KZL77" s="66"/>
      <c r="KZM77" s="66"/>
      <c r="KZN77" s="66"/>
      <c r="KZO77" s="66"/>
      <c r="KZP77" s="66"/>
      <c r="KZQ77" s="66"/>
      <c r="KZR77" s="66"/>
      <c r="KZS77" s="66"/>
      <c r="KZT77" s="66"/>
      <c r="KZU77" s="66"/>
      <c r="KZV77" s="66"/>
      <c r="KZW77" s="66"/>
      <c r="KZX77" s="66"/>
      <c r="KZY77" s="66"/>
      <c r="KZZ77" s="66"/>
      <c r="LAA77" s="66"/>
      <c r="LAB77" s="66"/>
      <c r="LAC77" s="66"/>
      <c r="LAD77" s="66"/>
      <c r="LAE77" s="66"/>
      <c r="LAF77" s="66"/>
      <c r="LAG77" s="66"/>
      <c r="LAH77" s="66"/>
      <c r="LAI77" s="66"/>
      <c r="LAJ77" s="66"/>
      <c r="LAK77" s="66"/>
      <c r="LAL77" s="66"/>
      <c r="LAM77" s="66"/>
      <c r="LAN77" s="66"/>
      <c r="LAO77" s="66"/>
      <c r="LAP77" s="66"/>
      <c r="LAQ77" s="66"/>
      <c r="LAR77" s="66"/>
      <c r="LAS77" s="66"/>
      <c r="LAT77" s="66"/>
      <c r="LAU77" s="66"/>
      <c r="LAV77" s="66"/>
      <c r="LAW77" s="66"/>
      <c r="LAX77" s="66"/>
      <c r="LAY77" s="66"/>
      <c r="LAZ77" s="66"/>
      <c r="LBA77" s="66"/>
      <c r="LBB77" s="66"/>
      <c r="LBC77" s="66"/>
      <c r="LBD77" s="66"/>
      <c r="LBE77" s="66"/>
      <c r="LBF77" s="66"/>
      <c r="LBG77" s="66"/>
      <c r="LBH77" s="66"/>
      <c r="LBI77" s="66"/>
      <c r="LBJ77" s="66"/>
      <c r="LBK77" s="66"/>
      <c r="LBL77" s="66"/>
      <c r="LBM77" s="66"/>
      <c r="LBN77" s="66"/>
      <c r="LBO77" s="66"/>
      <c r="LBP77" s="66"/>
      <c r="LBQ77" s="66"/>
      <c r="LBR77" s="66"/>
      <c r="LBS77" s="66"/>
      <c r="LBT77" s="66"/>
      <c r="LBU77" s="66"/>
      <c r="LBV77" s="66"/>
      <c r="LBW77" s="66"/>
      <c r="LBX77" s="66"/>
      <c r="LBY77" s="66"/>
      <c r="LBZ77" s="66"/>
      <c r="LCA77" s="66"/>
      <c r="LCB77" s="66"/>
      <c r="LCC77" s="66"/>
      <c r="LCD77" s="66"/>
      <c r="LCE77" s="66"/>
      <c r="LCF77" s="66"/>
      <c r="LCG77" s="66"/>
      <c r="LCH77" s="66"/>
      <c r="LCI77" s="66"/>
      <c r="LCJ77" s="66"/>
      <c r="LCK77" s="66"/>
      <c r="LCL77" s="66"/>
      <c r="LCM77" s="66"/>
      <c r="LCN77" s="66"/>
      <c r="LCO77" s="66"/>
      <c r="LCP77" s="66"/>
      <c r="LCQ77" s="66"/>
      <c r="LCR77" s="66"/>
      <c r="LCS77" s="66"/>
      <c r="LCT77" s="66"/>
      <c r="LCU77" s="66"/>
      <c r="LCV77" s="66"/>
      <c r="LCW77" s="66"/>
      <c r="LCX77" s="66"/>
      <c r="LCY77" s="66"/>
      <c r="LCZ77" s="66"/>
      <c r="LDA77" s="66"/>
      <c r="LDB77" s="66"/>
      <c r="LDC77" s="66"/>
      <c r="LDD77" s="66"/>
      <c r="LDE77" s="66"/>
      <c r="LDF77" s="66"/>
      <c r="LDG77" s="66"/>
      <c r="LDH77" s="66"/>
      <c r="LDI77" s="66"/>
      <c r="LDJ77" s="66"/>
      <c r="LDK77" s="66"/>
      <c r="LDL77" s="66"/>
      <c r="LDM77" s="66"/>
      <c r="LDN77" s="66"/>
      <c r="LDO77" s="66"/>
      <c r="LDP77" s="66"/>
      <c r="LDQ77" s="66"/>
      <c r="LDR77" s="66"/>
      <c r="LDS77" s="66"/>
      <c r="LDT77" s="66"/>
      <c r="LDU77" s="66"/>
      <c r="LDV77" s="66"/>
      <c r="LDW77" s="66"/>
      <c r="LDX77" s="66"/>
      <c r="LDY77" s="66"/>
      <c r="LDZ77" s="66"/>
      <c r="LEA77" s="66"/>
      <c r="LEB77" s="66"/>
      <c r="LEC77" s="66"/>
      <c r="LED77" s="66"/>
      <c r="LEE77" s="66"/>
      <c r="LEF77" s="66"/>
      <c r="LEG77" s="66"/>
      <c r="LEH77" s="66"/>
      <c r="LEI77" s="66"/>
      <c r="LEJ77" s="66"/>
      <c r="LEK77" s="66"/>
      <c r="LEL77" s="66"/>
      <c r="LEM77" s="66"/>
      <c r="LEN77" s="66"/>
      <c r="LEO77" s="66"/>
      <c r="LEP77" s="66"/>
      <c r="LEQ77" s="66"/>
      <c r="LER77" s="66"/>
      <c r="LES77" s="66"/>
      <c r="LET77" s="66"/>
      <c r="LEU77" s="66"/>
      <c r="LEV77" s="66"/>
      <c r="LEW77" s="66"/>
      <c r="LEX77" s="66"/>
      <c r="LEY77" s="66"/>
      <c r="LEZ77" s="66"/>
      <c r="LFA77" s="66"/>
      <c r="LFB77" s="66"/>
      <c r="LFC77" s="66"/>
      <c r="LFD77" s="66"/>
      <c r="LFE77" s="66"/>
      <c r="LFF77" s="66"/>
      <c r="LFG77" s="66"/>
      <c r="LFH77" s="66"/>
      <c r="LFI77" s="66"/>
      <c r="LFJ77" s="66"/>
      <c r="LFK77" s="66"/>
      <c r="LFL77" s="66"/>
      <c r="LFM77" s="66"/>
      <c r="LFN77" s="66"/>
      <c r="LFO77" s="66"/>
      <c r="LFP77" s="66"/>
      <c r="LFQ77" s="66"/>
      <c r="LFR77" s="66"/>
      <c r="LFS77" s="66"/>
      <c r="LFT77" s="66"/>
      <c r="LFU77" s="66"/>
      <c r="LFV77" s="66"/>
      <c r="LFW77" s="66"/>
      <c r="LFX77" s="66"/>
      <c r="LFY77" s="66"/>
      <c r="LFZ77" s="66"/>
      <c r="LGA77" s="66"/>
      <c r="LGB77" s="66"/>
      <c r="LGC77" s="66"/>
      <c r="LGD77" s="66"/>
      <c r="LGE77" s="66"/>
      <c r="LGF77" s="66"/>
      <c r="LGG77" s="66"/>
      <c r="LGH77" s="66"/>
      <c r="LGI77" s="66"/>
      <c r="LGJ77" s="66"/>
      <c r="LGK77" s="66"/>
      <c r="LGL77" s="66"/>
      <c r="LGM77" s="66"/>
      <c r="LGN77" s="66"/>
      <c r="LGO77" s="66"/>
      <c r="LGP77" s="66"/>
      <c r="LGQ77" s="66"/>
      <c r="LGR77" s="66"/>
      <c r="LGS77" s="66"/>
      <c r="LGT77" s="66"/>
      <c r="LGU77" s="66"/>
      <c r="LGV77" s="66"/>
      <c r="LGW77" s="66"/>
      <c r="LGX77" s="66"/>
      <c r="LGY77" s="66"/>
      <c r="LGZ77" s="66"/>
      <c r="LHA77" s="66"/>
      <c r="LHB77" s="66"/>
      <c r="LHC77" s="66"/>
      <c r="LHD77" s="66"/>
      <c r="LHE77" s="66"/>
      <c r="LHF77" s="66"/>
      <c r="LHG77" s="66"/>
      <c r="LHH77" s="66"/>
      <c r="LHI77" s="66"/>
      <c r="LHJ77" s="66"/>
      <c r="LHK77" s="66"/>
      <c r="LHL77" s="66"/>
      <c r="LHM77" s="66"/>
      <c r="LHN77" s="66"/>
      <c r="LHO77" s="66"/>
      <c r="LHP77" s="66"/>
      <c r="LHQ77" s="66"/>
      <c r="LHR77" s="66"/>
      <c r="LHS77" s="66"/>
      <c r="LHT77" s="66"/>
      <c r="LHU77" s="66"/>
      <c r="LHV77" s="66"/>
      <c r="LHW77" s="66"/>
      <c r="LHX77" s="66"/>
      <c r="LHY77" s="66"/>
      <c r="LHZ77" s="66"/>
      <c r="LIA77" s="66"/>
      <c r="LIB77" s="66"/>
      <c r="LIC77" s="66"/>
      <c r="LID77" s="66"/>
      <c r="LIE77" s="66"/>
      <c r="LIF77" s="66"/>
      <c r="LIG77" s="66"/>
      <c r="LIH77" s="66"/>
      <c r="LII77" s="66"/>
      <c r="LIJ77" s="66"/>
      <c r="LIK77" s="66"/>
      <c r="LIL77" s="66"/>
      <c r="LIM77" s="66"/>
      <c r="LIN77" s="66"/>
      <c r="LIO77" s="66"/>
      <c r="LIP77" s="66"/>
      <c r="LIQ77" s="66"/>
      <c r="LIR77" s="66"/>
      <c r="LIS77" s="66"/>
      <c r="LIT77" s="66"/>
      <c r="LIU77" s="66"/>
      <c r="LIV77" s="66"/>
      <c r="LIW77" s="66"/>
      <c r="LIX77" s="66"/>
      <c r="LIY77" s="66"/>
      <c r="LIZ77" s="66"/>
      <c r="LJA77" s="66"/>
      <c r="LJB77" s="66"/>
      <c r="LJC77" s="66"/>
      <c r="LJD77" s="66"/>
      <c r="LJE77" s="66"/>
      <c r="LJF77" s="66"/>
      <c r="LJG77" s="66"/>
      <c r="LJH77" s="66"/>
      <c r="LJI77" s="66"/>
      <c r="LJJ77" s="66"/>
      <c r="LJK77" s="66"/>
      <c r="LJL77" s="66"/>
      <c r="LJM77" s="66"/>
      <c r="LJN77" s="66"/>
      <c r="LJO77" s="66"/>
      <c r="LJP77" s="66"/>
      <c r="LJQ77" s="66"/>
      <c r="LJR77" s="66"/>
      <c r="LJS77" s="66"/>
      <c r="LJT77" s="66"/>
      <c r="LJU77" s="66"/>
      <c r="LJV77" s="66"/>
      <c r="LJW77" s="66"/>
      <c r="LJX77" s="66"/>
      <c r="LJY77" s="66"/>
      <c r="LJZ77" s="66"/>
      <c r="LKA77" s="66"/>
      <c r="LKB77" s="66"/>
      <c r="LKC77" s="66"/>
      <c r="LKD77" s="66"/>
      <c r="LKE77" s="66"/>
      <c r="LKF77" s="66"/>
      <c r="LKG77" s="66"/>
      <c r="LKH77" s="66"/>
      <c r="LKI77" s="66"/>
      <c r="LKJ77" s="66"/>
      <c r="LKK77" s="66"/>
      <c r="LKL77" s="66"/>
      <c r="LKM77" s="66"/>
      <c r="LKN77" s="66"/>
      <c r="LKO77" s="66"/>
      <c r="LKP77" s="66"/>
      <c r="LKQ77" s="66"/>
      <c r="LKR77" s="66"/>
      <c r="LKS77" s="66"/>
      <c r="LKT77" s="66"/>
      <c r="LKU77" s="66"/>
      <c r="LKV77" s="66"/>
      <c r="LKW77" s="66"/>
      <c r="LKX77" s="66"/>
      <c r="LKY77" s="66"/>
      <c r="LKZ77" s="66"/>
      <c r="LLA77" s="66"/>
      <c r="LLB77" s="66"/>
      <c r="LLC77" s="66"/>
      <c r="LLD77" s="66"/>
      <c r="LLE77" s="66"/>
      <c r="LLF77" s="66"/>
      <c r="LLG77" s="66"/>
      <c r="LLH77" s="66"/>
      <c r="LLI77" s="66"/>
      <c r="LLJ77" s="66"/>
      <c r="LLK77" s="66"/>
      <c r="LLL77" s="66"/>
      <c r="LLM77" s="66"/>
      <c r="LLN77" s="66"/>
      <c r="LLO77" s="66"/>
      <c r="LLP77" s="66"/>
      <c r="LLQ77" s="66"/>
      <c r="LLR77" s="66"/>
      <c r="LLS77" s="66"/>
      <c r="LLT77" s="66"/>
      <c r="LLU77" s="66"/>
      <c r="LLV77" s="66"/>
      <c r="LLW77" s="66"/>
      <c r="LLX77" s="66"/>
      <c r="LLY77" s="66"/>
      <c r="LLZ77" s="66"/>
      <c r="LMA77" s="66"/>
      <c r="LMB77" s="66"/>
      <c r="LMC77" s="66"/>
      <c r="LMD77" s="66"/>
      <c r="LME77" s="66"/>
      <c r="LMF77" s="66"/>
      <c r="LMG77" s="66"/>
      <c r="LMH77" s="66"/>
      <c r="LMI77" s="66"/>
      <c r="LMJ77" s="66"/>
      <c r="LMK77" s="66"/>
      <c r="LML77" s="66"/>
      <c r="LMM77" s="66"/>
      <c r="LMN77" s="66"/>
      <c r="LMO77" s="66"/>
      <c r="LMP77" s="66"/>
      <c r="LMQ77" s="66"/>
      <c r="LMR77" s="66"/>
      <c r="LMS77" s="66"/>
      <c r="LMT77" s="66"/>
      <c r="LMU77" s="66"/>
      <c r="LMV77" s="66"/>
      <c r="LMW77" s="66"/>
      <c r="LMX77" s="66"/>
      <c r="LMY77" s="66"/>
      <c r="LMZ77" s="66"/>
      <c r="LNA77" s="66"/>
      <c r="LNB77" s="66"/>
      <c r="LNC77" s="66"/>
      <c r="LND77" s="66"/>
      <c r="LNE77" s="66"/>
      <c r="LNF77" s="66"/>
      <c r="LNG77" s="66"/>
      <c r="LNH77" s="66"/>
      <c r="LNI77" s="66"/>
      <c r="LNJ77" s="66"/>
      <c r="LNK77" s="66"/>
      <c r="LNL77" s="66"/>
      <c r="LNM77" s="66"/>
      <c r="LNN77" s="66"/>
      <c r="LNO77" s="66"/>
      <c r="LNP77" s="66"/>
      <c r="LNQ77" s="66"/>
      <c r="LNR77" s="66"/>
      <c r="LNS77" s="66"/>
      <c r="LNT77" s="66"/>
      <c r="LNU77" s="66"/>
      <c r="LNV77" s="66"/>
      <c r="LNW77" s="66"/>
      <c r="LNX77" s="66"/>
      <c r="LNY77" s="66"/>
      <c r="LNZ77" s="66"/>
      <c r="LOA77" s="66"/>
      <c r="LOB77" s="66"/>
      <c r="LOC77" s="66"/>
      <c r="LOD77" s="66"/>
      <c r="LOE77" s="66"/>
      <c r="LOF77" s="66"/>
      <c r="LOG77" s="66"/>
      <c r="LOH77" s="66"/>
      <c r="LOI77" s="66"/>
      <c r="LOJ77" s="66"/>
      <c r="LOK77" s="66"/>
      <c r="LOL77" s="66"/>
      <c r="LOM77" s="66"/>
      <c r="LON77" s="66"/>
      <c r="LOO77" s="66"/>
      <c r="LOP77" s="66"/>
      <c r="LOQ77" s="66"/>
      <c r="LOR77" s="66"/>
      <c r="LOS77" s="66"/>
      <c r="LOT77" s="66"/>
      <c r="LOU77" s="66"/>
      <c r="LOV77" s="66"/>
      <c r="LOW77" s="66"/>
      <c r="LOX77" s="66"/>
      <c r="LOY77" s="66"/>
      <c r="LOZ77" s="66"/>
      <c r="LPA77" s="66"/>
      <c r="LPB77" s="66"/>
      <c r="LPC77" s="66"/>
      <c r="LPD77" s="66"/>
      <c r="LPE77" s="66"/>
      <c r="LPF77" s="66"/>
      <c r="LPG77" s="66"/>
      <c r="LPH77" s="66"/>
      <c r="LPI77" s="66"/>
      <c r="LPJ77" s="66"/>
      <c r="LPK77" s="66"/>
      <c r="LPL77" s="66"/>
      <c r="LPM77" s="66"/>
      <c r="LPN77" s="66"/>
      <c r="LPO77" s="66"/>
      <c r="LPP77" s="66"/>
      <c r="LPQ77" s="66"/>
      <c r="LPR77" s="66"/>
      <c r="LPS77" s="66"/>
      <c r="LPT77" s="66"/>
      <c r="LPU77" s="66"/>
      <c r="LPV77" s="66"/>
      <c r="LPW77" s="66"/>
      <c r="LPX77" s="66"/>
      <c r="LPY77" s="66"/>
      <c r="LPZ77" s="66"/>
      <c r="LQA77" s="66"/>
      <c r="LQB77" s="66"/>
      <c r="LQC77" s="66"/>
      <c r="LQD77" s="66"/>
      <c r="LQE77" s="66"/>
      <c r="LQF77" s="66"/>
      <c r="LQG77" s="66"/>
      <c r="LQH77" s="66"/>
      <c r="LQI77" s="66"/>
      <c r="LQJ77" s="66"/>
      <c r="LQK77" s="66"/>
      <c r="LQL77" s="66"/>
      <c r="LQM77" s="66"/>
      <c r="LQN77" s="66"/>
      <c r="LQO77" s="66"/>
      <c r="LQP77" s="66"/>
      <c r="LQQ77" s="66"/>
      <c r="LQR77" s="66"/>
      <c r="LQS77" s="66"/>
      <c r="LQT77" s="66"/>
      <c r="LQU77" s="66"/>
      <c r="LQV77" s="66"/>
      <c r="LQW77" s="66"/>
      <c r="LQX77" s="66"/>
      <c r="LQY77" s="66"/>
      <c r="LQZ77" s="66"/>
      <c r="LRA77" s="66"/>
      <c r="LRB77" s="66"/>
      <c r="LRC77" s="66"/>
      <c r="LRD77" s="66"/>
      <c r="LRE77" s="66"/>
      <c r="LRF77" s="66"/>
      <c r="LRG77" s="66"/>
      <c r="LRH77" s="66"/>
      <c r="LRI77" s="66"/>
      <c r="LRJ77" s="66"/>
      <c r="LRK77" s="66"/>
      <c r="LRL77" s="66"/>
      <c r="LRM77" s="66"/>
      <c r="LRN77" s="66"/>
      <c r="LRO77" s="66"/>
      <c r="LRP77" s="66"/>
      <c r="LRQ77" s="66"/>
      <c r="LRR77" s="66"/>
      <c r="LRS77" s="66"/>
      <c r="LRT77" s="66"/>
      <c r="LRU77" s="66"/>
      <c r="LRV77" s="66"/>
      <c r="LRW77" s="66"/>
      <c r="LRX77" s="66"/>
      <c r="LRY77" s="66"/>
      <c r="LRZ77" s="66"/>
      <c r="LSA77" s="66"/>
      <c r="LSB77" s="66"/>
      <c r="LSC77" s="66"/>
      <c r="LSD77" s="66"/>
      <c r="LSE77" s="66"/>
      <c r="LSF77" s="66"/>
      <c r="LSG77" s="66"/>
      <c r="LSH77" s="66"/>
      <c r="LSI77" s="66"/>
      <c r="LSJ77" s="66"/>
      <c r="LSK77" s="66"/>
      <c r="LSL77" s="66"/>
      <c r="LSM77" s="66"/>
      <c r="LSN77" s="66"/>
      <c r="LSO77" s="66"/>
      <c r="LSP77" s="66"/>
      <c r="LSQ77" s="66"/>
      <c r="LSR77" s="66"/>
      <c r="LSS77" s="66"/>
      <c r="LST77" s="66"/>
      <c r="LSU77" s="66"/>
      <c r="LSV77" s="66"/>
      <c r="LSW77" s="66"/>
      <c r="LSX77" s="66"/>
      <c r="LSY77" s="66"/>
      <c r="LSZ77" s="66"/>
      <c r="LTA77" s="66"/>
      <c r="LTB77" s="66"/>
      <c r="LTC77" s="66"/>
      <c r="LTD77" s="66"/>
      <c r="LTE77" s="66"/>
      <c r="LTF77" s="66"/>
      <c r="LTG77" s="66"/>
      <c r="LTH77" s="66"/>
      <c r="LTI77" s="66"/>
      <c r="LTJ77" s="66"/>
      <c r="LTK77" s="66"/>
      <c r="LTL77" s="66"/>
      <c r="LTM77" s="66"/>
      <c r="LTN77" s="66"/>
      <c r="LTO77" s="66"/>
      <c r="LTP77" s="66"/>
      <c r="LTQ77" s="66"/>
      <c r="LTR77" s="66"/>
      <c r="LTS77" s="66"/>
      <c r="LTT77" s="66"/>
      <c r="LTU77" s="66"/>
      <c r="LTV77" s="66"/>
      <c r="LTW77" s="66"/>
      <c r="LTX77" s="66"/>
      <c r="LTY77" s="66"/>
      <c r="LTZ77" s="66"/>
      <c r="LUA77" s="66"/>
      <c r="LUB77" s="66"/>
      <c r="LUC77" s="66"/>
      <c r="LUD77" s="66"/>
      <c r="LUE77" s="66"/>
      <c r="LUF77" s="66"/>
      <c r="LUG77" s="66"/>
      <c r="LUH77" s="66"/>
      <c r="LUI77" s="66"/>
      <c r="LUJ77" s="66"/>
      <c r="LUK77" s="66"/>
      <c r="LUL77" s="66"/>
      <c r="LUM77" s="66"/>
      <c r="LUN77" s="66"/>
      <c r="LUO77" s="66"/>
      <c r="LUP77" s="66"/>
      <c r="LUQ77" s="66"/>
      <c r="LUR77" s="66"/>
      <c r="LUS77" s="66"/>
      <c r="LUT77" s="66"/>
      <c r="LUU77" s="66"/>
      <c r="LUV77" s="66"/>
      <c r="LUW77" s="66"/>
      <c r="LUX77" s="66"/>
      <c r="LUY77" s="66"/>
      <c r="LUZ77" s="66"/>
      <c r="LVA77" s="66"/>
      <c r="LVB77" s="66"/>
      <c r="LVC77" s="66"/>
      <c r="LVD77" s="66"/>
      <c r="LVE77" s="66"/>
      <c r="LVF77" s="66"/>
      <c r="LVG77" s="66"/>
      <c r="LVH77" s="66"/>
      <c r="LVI77" s="66"/>
      <c r="LVJ77" s="66"/>
      <c r="LVK77" s="66"/>
      <c r="LVL77" s="66"/>
      <c r="LVM77" s="66"/>
      <c r="LVN77" s="66"/>
      <c r="LVO77" s="66"/>
      <c r="LVP77" s="66"/>
      <c r="LVQ77" s="66"/>
      <c r="LVR77" s="66"/>
      <c r="LVS77" s="66"/>
      <c r="LVT77" s="66"/>
      <c r="LVU77" s="66"/>
      <c r="LVV77" s="66"/>
      <c r="LVW77" s="66"/>
      <c r="LVX77" s="66"/>
      <c r="LVY77" s="66"/>
      <c r="LVZ77" s="66"/>
      <c r="LWA77" s="66"/>
      <c r="LWB77" s="66"/>
      <c r="LWC77" s="66"/>
      <c r="LWD77" s="66"/>
      <c r="LWE77" s="66"/>
      <c r="LWF77" s="66"/>
      <c r="LWG77" s="66"/>
      <c r="LWH77" s="66"/>
      <c r="LWI77" s="66"/>
      <c r="LWJ77" s="66"/>
      <c r="LWK77" s="66"/>
      <c r="LWL77" s="66"/>
      <c r="LWM77" s="66"/>
      <c r="LWN77" s="66"/>
      <c r="LWO77" s="66"/>
      <c r="LWP77" s="66"/>
      <c r="LWQ77" s="66"/>
      <c r="LWR77" s="66"/>
      <c r="LWS77" s="66"/>
      <c r="LWT77" s="66"/>
      <c r="LWU77" s="66"/>
      <c r="LWV77" s="66"/>
      <c r="LWW77" s="66"/>
      <c r="LWX77" s="66"/>
      <c r="LWY77" s="66"/>
      <c r="LWZ77" s="66"/>
      <c r="LXA77" s="66"/>
      <c r="LXB77" s="66"/>
      <c r="LXC77" s="66"/>
      <c r="LXD77" s="66"/>
      <c r="LXE77" s="66"/>
      <c r="LXF77" s="66"/>
      <c r="LXG77" s="66"/>
      <c r="LXH77" s="66"/>
      <c r="LXI77" s="66"/>
      <c r="LXJ77" s="66"/>
      <c r="LXK77" s="66"/>
      <c r="LXL77" s="66"/>
      <c r="LXM77" s="66"/>
      <c r="LXN77" s="66"/>
      <c r="LXO77" s="66"/>
      <c r="LXP77" s="66"/>
      <c r="LXQ77" s="66"/>
      <c r="LXR77" s="66"/>
      <c r="LXS77" s="66"/>
      <c r="LXT77" s="66"/>
      <c r="LXU77" s="66"/>
      <c r="LXV77" s="66"/>
      <c r="LXW77" s="66"/>
      <c r="LXX77" s="66"/>
      <c r="LXY77" s="66"/>
      <c r="LXZ77" s="66"/>
      <c r="LYA77" s="66"/>
      <c r="LYB77" s="66"/>
      <c r="LYC77" s="66"/>
      <c r="LYD77" s="66"/>
      <c r="LYE77" s="66"/>
      <c r="LYF77" s="66"/>
      <c r="LYG77" s="66"/>
      <c r="LYH77" s="66"/>
      <c r="LYI77" s="66"/>
      <c r="LYJ77" s="66"/>
      <c r="LYK77" s="66"/>
      <c r="LYL77" s="66"/>
      <c r="LYM77" s="66"/>
      <c r="LYN77" s="66"/>
      <c r="LYO77" s="66"/>
      <c r="LYP77" s="66"/>
      <c r="LYQ77" s="66"/>
      <c r="LYR77" s="66"/>
      <c r="LYS77" s="66"/>
      <c r="LYT77" s="66"/>
      <c r="LYU77" s="66"/>
      <c r="LYV77" s="66"/>
      <c r="LYW77" s="66"/>
      <c r="LYX77" s="66"/>
      <c r="LYY77" s="66"/>
      <c r="LYZ77" s="66"/>
      <c r="LZA77" s="66"/>
      <c r="LZB77" s="66"/>
      <c r="LZC77" s="66"/>
      <c r="LZD77" s="66"/>
      <c r="LZE77" s="66"/>
      <c r="LZF77" s="66"/>
      <c r="LZG77" s="66"/>
      <c r="LZH77" s="66"/>
      <c r="LZI77" s="66"/>
      <c r="LZJ77" s="66"/>
      <c r="LZK77" s="66"/>
      <c r="LZL77" s="66"/>
      <c r="LZM77" s="66"/>
      <c r="LZN77" s="66"/>
      <c r="LZO77" s="66"/>
      <c r="LZP77" s="66"/>
      <c r="LZQ77" s="66"/>
      <c r="LZR77" s="66"/>
      <c r="LZS77" s="66"/>
      <c r="LZT77" s="66"/>
      <c r="LZU77" s="66"/>
      <c r="LZV77" s="66"/>
      <c r="LZW77" s="66"/>
      <c r="LZX77" s="66"/>
      <c r="LZY77" s="66"/>
      <c r="LZZ77" s="66"/>
      <c r="MAA77" s="66"/>
      <c r="MAB77" s="66"/>
      <c r="MAC77" s="66"/>
      <c r="MAD77" s="66"/>
      <c r="MAE77" s="66"/>
      <c r="MAF77" s="66"/>
      <c r="MAG77" s="66"/>
      <c r="MAH77" s="66"/>
      <c r="MAI77" s="66"/>
      <c r="MAJ77" s="66"/>
      <c r="MAK77" s="66"/>
      <c r="MAL77" s="66"/>
      <c r="MAM77" s="66"/>
      <c r="MAN77" s="66"/>
      <c r="MAO77" s="66"/>
      <c r="MAP77" s="66"/>
      <c r="MAQ77" s="66"/>
      <c r="MAR77" s="66"/>
      <c r="MAS77" s="66"/>
      <c r="MAT77" s="66"/>
      <c r="MAU77" s="66"/>
      <c r="MAV77" s="66"/>
      <c r="MAW77" s="66"/>
      <c r="MAX77" s="66"/>
      <c r="MAY77" s="66"/>
      <c r="MAZ77" s="66"/>
      <c r="MBA77" s="66"/>
      <c r="MBB77" s="66"/>
      <c r="MBC77" s="66"/>
      <c r="MBD77" s="66"/>
      <c r="MBE77" s="66"/>
      <c r="MBF77" s="66"/>
      <c r="MBG77" s="66"/>
      <c r="MBH77" s="66"/>
      <c r="MBI77" s="66"/>
      <c r="MBJ77" s="66"/>
      <c r="MBK77" s="66"/>
      <c r="MBL77" s="66"/>
      <c r="MBM77" s="66"/>
      <c r="MBN77" s="66"/>
      <c r="MBO77" s="66"/>
      <c r="MBP77" s="66"/>
      <c r="MBQ77" s="66"/>
      <c r="MBR77" s="66"/>
      <c r="MBS77" s="66"/>
      <c r="MBT77" s="66"/>
      <c r="MBU77" s="66"/>
      <c r="MBV77" s="66"/>
      <c r="MBW77" s="66"/>
      <c r="MBX77" s="66"/>
      <c r="MBY77" s="66"/>
      <c r="MBZ77" s="66"/>
      <c r="MCA77" s="66"/>
      <c r="MCB77" s="66"/>
      <c r="MCC77" s="66"/>
      <c r="MCD77" s="66"/>
      <c r="MCE77" s="66"/>
      <c r="MCF77" s="66"/>
      <c r="MCG77" s="66"/>
      <c r="MCH77" s="66"/>
      <c r="MCI77" s="66"/>
      <c r="MCJ77" s="66"/>
      <c r="MCK77" s="66"/>
      <c r="MCL77" s="66"/>
      <c r="MCM77" s="66"/>
      <c r="MCN77" s="66"/>
      <c r="MCO77" s="66"/>
      <c r="MCP77" s="66"/>
      <c r="MCQ77" s="66"/>
      <c r="MCR77" s="66"/>
      <c r="MCS77" s="66"/>
      <c r="MCT77" s="66"/>
      <c r="MCU77" s="66"/>
      <c r="MCV77" s="66"/>
      <c r="MCW77" s="66"/>
      <c r="MCX77" s="66"/>
      <c r="MCY77" s="66"/>
      <c r="MCZ77" s="66"/>
      <c r="MDA77" s="66"/>
      <c r="MDB77" s="66"/>
      <c r="MDC77" s="66"/>
      <c r="MDD77" s="66"/>
      <c r="MDE77" s="66"/>
      <c r="MDF77" s="66"/>
      <c r="MDG77" s="66"/>
      <c r="MDH77" s="66"/>
      <c r="MDI77" s="66"/>
      <c r="MDJ77" s="66"/>
      <c r="MDK77" s="66"/>
      <c r="MDL77" s="66"/>
      <c r="MDM77" s="66"/>
      <c r="MDN77" s="66"/>
      <c r="MDO77" s="66"/>
      <c r="MDP77" s="66"/>
      <c r="MDQ77" s="66"/>
      <c r="MDR77" s="66"/>
      <c r="MDS77" s="66"/>
      <c r="MDT77" s="66"/>
      <c r="MDU77" s="66"/>
      <c r="MDV77" s="66"/>
      <c r="MDW77" s="66"/>
      <c r="MDX77" s="66"/>
      <c r="MDY77" s="66"/>
      <c r="MDZ77" s="66"/>
      <c r="MEA77" s="66"/>
      <c r="MEB77" s="66"/>
      <c r="MEC77" s="66"/>
      <c r="MED77" s="66"/>
      <c r="MEE77" s="66"/>
      <c r="MEF77" s="66"/>
      <c r="MEG77" s="66"/>
      <c r="MEH77" s="66"/>
      <c r="MEI77" s="66"/>
      <c r="MEJ77" s="66"/>
      <c r="MEK77" s="66"/>
      <c r="MEL77" s="66"/>
      <c r="MEM77" s="66"/>
      <c r="MEN77" s="66"/>
      <c r="MEO77" s="66"/>
      <c r="MEP77" s="66"/>
      <c r="MEQ77" s="66"/>
      <c r="MER77" s="66"/>
      <c r="MES77" s="66"/>
      <c r="MET77" s="66"/>
      <c r="MEU77" s="66"/>
      <c r="MEV77" s="66"/>
      <c r="MEW77" s="66"/>
      <c r="MEX77" s="66"/>
      <c r="MEY77" s="66"/>
      <c r="MEZ77" s="66"/>
      <c r="MFA77" s="66"/>
      <c r="MFB77" s="66"/>
      <c r="MFC77" s="66"/>
      <c r="MFD77" s="66"/>
      <c r="MFE77" s="66"/>
      <c r="MFF77" s="66"/>
      <c r="MFG77" s="66"/>
      <c r="MFH77" s="66"/>
      <c r="MFI77" s="66"/>
      <c r="MFJ77" s="66"/>
      <c r="MFK77" s="66"/>
      <c r="MFL77" s="66"/>
      <c r="MFM77" s="66"/>
      <c r="MFN77" s="66"/>
      <c r="MFO77" s="66"/>
      <c r="MFP77" s="66"/>
      <c r="MFQ77" s="66"/>
      <c r="MFR77" s="66"/>
      <c r="MFS77" s="66"/>
      <c r="MFT77" s="66"/>
      <c r="MFU77" s="66"/>
      <c r="MFV77" s="66"/>
      <c r="MFW77" s="66"/>
      <c r="MFX77" s="66"/>
      <c r="MFY77" s="66"/>
      <c r="MFZ77" s="66"/>
      <c r="MGA77" s="66"/>
      <c r="MGB77" s="66"/>
      <c r="MGC77" s="66"/>
      <c r="MGD77" s="66"/>
      <c r="MGE77" s="66"/>
      <c r="MGF77" s="66"/>
      <c r="MGG77" s="66"/>
      <c r="MGH77" s="66"/>
      <c r="MGI77" s="66"/>
      <c r="MGJ77" s="66"/>
      <c r="MGK77" s="66"/>
      <c r="MGL77" s="66"/>
      <c r="MGM77" s="66"/>
      <c r="MGN77" s="66"/>
      <c r="MGO77" s="66"/>
      <c r="MGP77" s="66"/>
      <c r="MGQ77" s="66"/>
      <c r="MGR77" s="66"/>
      <c r="MGS77" s="66"/>
      <c r="MGT77" s="66"/>
      <c r="MGU77" s="66"/>
      <c r="MGV77" s="66"/>
      <c r="MGW77" s="66"/>
      <c r="MGX77" s="66"/>
      <c r="MGY77" s="66"/>
      <c r="MGZ77" s="66"/>
      <c r="MHA77" s="66"/>
      <c r="MHB77" s="66"/>
      <c r="MHC77" s="66"/>
      <c r="MHD77" s="66"/>
      <c r="MHE77" s="66"/>
      <c r="MHF77" s="66"/>
      <c r="MHG77" s="66"/>
      <c r="MHH77" s="66"/>
      <c r="MHI77" s="66"/>
      <c r="MHJ77" s="66"/>
      <c r="MHK77" s="66"/>
      <c r="MHL77" s="66"/>
      <c r="MHM77" s="66"/>
      <c r="MHN77" s="66"/>
      <c r="MHO77" s="66"/>
      <c r="MHP77" s="66"/>
      <c r="MHQ77" s="66"/>
      <c r="MHR77" s="66"/>
      <c r="MHS77" s="66"/>
      <c r="MHT77" s="66"/>
      <c r="MHU77" s="66"/>
      <c r="MHV77" s="66"/>
      <c r="MHW77" s="66"/>
      <c r="MHX77" s="66"/>
      <c r="MHY77" s="66"/>
      <c r="MHZ77" s="66"/>
      <c r="MIA77" s="66"/>
      <c r="MIB77" s="66"/>
      <c r="MIC77" s="66"/>
      <c r="MID77" s="66"/>
      <c r="MIE77" s="66"/>
      <c r="MIF77" s="66"/>
      <c r="MIG77" s="66"/>
      <c r="MIH77" s="66"/>
      <c r="MII77" s="66"/>
      <c r="MIJ77" s="66"/>
      <c r="MIK77" s="66"/>
      <c r="MIL77" s="66"/>
      <c r="MIM77" s="66"/>
      <c r="MIN77" s="66"/>
      <c r="MIO77" s="66"/>
      <c r="MIP77" s="66"/>
      <c r="MIQ77" s="66"/>
      <c r="MIR77" s="66"/>
      <c r="MIS77" s="66"/>
      <c r="MIT77" s="66"/>
      <c r="MIU77" s="66"/>
      <c r="MIV77" s="66"/>
      <c r="MIW77" s="66"/>
      <c r="MIX77" s="66"/>
      <c r="MIY77" s="66"/>
      <c r="MIZ77" s="66"/>
      <c r="MJA77" s="66"/>
      <c r="MJB77" s="66"/>
      <c r="MJC77" s="66"/>
      <c r="MJD77" s="66"/>
      <c r="MJE77" s="66"/>
      <c r="MJF77" s="66"/>
      <c r="MJG77" s="66"/>
      <c r="MJH77" s="66"/>
      <c r="MJI77" s="66"/>
      <c r="MJJ77" s="66"/>
      <c r="MJK77" s="66"/>
      <c r="MJL77" s="66"/>
      <c r="MJM77" s="66"/>
      <c r="MJN77" s="66"/>
      <c r="MJO77" s="66"/>
      <c r="MJP77" s="66"/>
      <c r="MJQ77" s="66"/>
      <c r="MJR77" s="66"/>
      <c r="MJS77" s="66"/>
      <c r="MJT77" s="66"/>
      <c r="MJU77" s="66"/>
      <c r="MJV77" s="66"/>
      <c r="MJW77" s="66"/>
      <c r="MJX77" s="66"/>
      <c r="MJY77" s="66"/>
      <c r="MJZ77" s="66"/>
      <c r="MKA77" s="66"/>
      <c r="MKB77" s="66"/>
      <c r="MKC77" s="66"/>
      <c r="MKD77" s="66"/>
      <c r="MKE77" s="66"/>
      <c r="MKF77" s="66"/>
      <c r="MKG77" s="66"/>
      <c r="MKH77" s="66"/>
      <c r="MKI77" s="66"/>
      <c r="MKJ77" s="66"/>
      <c r="MKK77" s="66"/>
      <c r="MKL77" s="66"/>
      <c r="MKM77" s="66"/>
      <c r="MKN77" s="66"/>
      <c r="MKO77" s="66"/>
      <c r="MKP77" s="66"/>
      <c r="MKQ77" s="66"/>
      <c r="MKR77" s="66"/>
      <c r="MKS77" s="66"/>
      <c r="MKT77" s="66"/>
      <c r="MKU77" s="66"/>
      <c r="MKV77" s="66"/>
      <c r="MKW77" s="66"/>
      <c r="MKX77" s="66"/>
      <c r="MKY77" s="66"/>
      <c r="MKZ77" s="66"/>
      <c r="MLA77" s="66"/>
      <c r="MLB77" s="66"/>
      <c r="MLC77" s="66"/>
      <c r="MLD77" s="66"/>
      <c r="MLE77" s="66"/>
      <c r="MLF77" s="66"/>
      <c r="MLG77" s="66"/>
      <c r="MLH77" s="66"/>
      <c r="MLI77" s="66"/>
      <c r="MLJ77" s="66"/>
      <c r="MLK77" s="66"/>
      <c r="MLL77" s="66"/>
      <c r="MLM77" s="66"/>
      <c r="MLN77" s="66"/>
      <c r="MLO77" s="66"/>
      <c r="MLP77" s="66"/>
      <c r="MLQ77" s="66"/>
      <c r="MLR77" s="66"/>
      <c r="MLS77" s="66"/>
      <c r="MLT77" s="66"/>
      <c r="MLU77" s="66"/>
      <c r="MLV77" s="66"/>
      <c r="MLW77" s="66"/>
      <c r="MLX77" s="66"/>
      <c r="MLY77" s="66"/>
      <c r="MLZ77" s="66"/>
      <c r="MMA77" s="66"/>
      <c r="MMB77" s="66"/>
      <c r="MMC77" s="66"/>
      <c r="MMD77" s="66"/>
      <c r="MME77" s="66"/>
      <c r="MMF77" s="66"/>
      <c r="MMG77" s="66"/>
      <c r="MMH77" s="66"/>
      <c r="MMI77" s="66"/>
      <c r="MMJ77" s="66"/>
      <c r="MMK77" s="66"/>
      <c r="MML77" s="66"/>
      <c r="MMM77" s="66"/>
      <c r="MMN77" s="66"/>
      <c r="MMO77" s="66"/>
      <c r="MMP77" s="66"/>
      <c r="MMQ77" s="66"/>
      <c r="MMR77" s="66"/>
      <c r="MMS77" s="66"/>
      <c r="MMT77" s="66"/>
      <c r="MMU77" s="66"/>
      <c r="MMV77" s="66"/>
      <c r="MMW77" s="66"/>
      <c r="MMX77" s="66"/>
      <c r="MMY77" s="66"/>
      <c r="MMZ77" s="66"/>
      <c r="MNA77" s="66"/>
      <c r="MNB77" s="66"/>
      <c r="MNC77" s="66"/>
      <c r="MND77" s="66"/>
      <c r="MNE77" s="66"/>
      <c r="MNF77" s="66"/>
      <c r="MNG77" s="66"/>
      <c r="MNH77" s="66"/>
      <c r="MNI77" s="66"/>
      <c r="MNJ77" s="66"/>
      <c r="MNK77" s="66"/>
      <c r="MNL77" s="66"/>
      <c r="MNM77" s="66"/>
      <c r="MNN77" s="66"/>
      <c r="MNO77" s="66"/>
      <c r="MNP77" s="66"/>
      <c r="MNQ77" s="66"/>
      <c r="MNR77" s="66"/>
      <c r="MNS77" s="66"/>
      <c r="MNT77" s="66"/>
      <c r="MNU77" s="66"/>
      <c r="MNV77" s="66"/>
      <c r="MNW77" s="66"/>
      <c r="MNX77" s="66"/>
      <c r="MNY77" s="66"/>
      <c r="MNZ77" s="66"/>
      <c r="MOA77" s="66"/>
      <c r="MOB77" s="66"/>
      <c r="MOC77" s="66"/>
      <c r="MOD77" s="66"/>
      <c r="MOE77" s="66"/>
      <c r="MOF77" s="66"/>
      <c r="MOG77" s="66"/>
      <c r="MOH77" s="66"/>
      <c r="MOI77" s="66"/>
      <c r="MOJ77" s="66"/>
      <c r="MOK77" s="66"/>
      <c r="MOL77" s="66"/>
      <c r="MOM77" s="66"/>
      <c r="MON77" s="66"/>
      <c r="MOO77" s="66"/>
      <c r="MOP77" s="66"/>
      <c r="MOQ77" s="66"/>
      <c r="MOR77" s="66"/>
      <c r="MOS77" s="66"/>
      <c r="MOT77" s="66"/>
      <c r="MOU77" s="66"/>
      <c r="MOV77" s="66"/>
      <c r="MOW77" s="66"/>
      <c r="MOX77" s="66"/>
      <c r="MOY77" s="66"/>
      <c r="MOZ77" s="66"/>
      <c r="MPA77" s="66"/>
      <c r="MPB77" s="66"/>
      <c r="MPC77" s="66"/>
      <c r="MPD77" s="66"/>
      <c r="MPE77" s="66"/>
      <c r="MPF77" s="66"/>
      <c r="MPG77" s="66"/>
      <c r="MPH77" s="66"/>
      <c r="MPI77" s="66"/>
      <c r="MPJ77" s="66"/>
      <c r="MPK77" s="66"/>
      <c r="MPL77" s="66"/>
      <c r="MPM77" s="66"/>
      <c r="MPN77" s="66"/>
      <c r="MPO77" s="66"/>
      <c r="MPP77" s="66"/>
      <c r="MPQ77" s="66"/>
      <c r="MPR77" s="66"/>
      <c r="MPS77" s="66"/>
      <c r="MPT77" s="66"/>
      <c r="MPU77" s="66"/>
      <c r="MPV77" s="66"/>
      <c r="MPW77" s="66"/>
      <c r="MPX77" s="66"/>
      <c r="MPY77" s="66"/>
      <c r="MPZ77" s="66"/>
      <c r="MQA77" s="66"/>
      <c r="MQB77" s="66"/>
      <c r="MQC77" s="66"/>
      <c r="MQD77" s="66"/>
      <c r="MQE77" s="66"/>
      <c r="MQF77" s="66"/>
      <c r="MQG77" s="66"/>
      <c r="MQH77" s="66"/>
      <c r="MQI77" s="66"/>
      <c r="MQJ77" s="66"/>
      <c r="MQK77" s="66"/>
      <c r="MQL77" s="66"/>
      <c r="MQM77" s="66"/>
      <c r="MQN77" s="66"/>
      <c r="MQO77" s="66"/>
      <c r="MQP77" s="66"/>
      <c r="MQQ77" s="66"/>
      <c r="MQR77" s="66"/>
      <c r="MQS77" s="66"/>
      <c r="MQT77" s="66"/>
      <c r="MQU77" s="66"/>
      <c r="MQV77" s="66"/>
      <c r="MQW77" s="66"/>
      <c r="MQX77" s="66"/>
      <c r="MQY77" s="66"/>
      <c r="MQZ77" s="66"/>
      <c r="MRA77" s="66"/>
      <c r="MRB77" s="66"/>
      <c r="MRC77" s="66"/>
      <c r="MRD77" s="66"/>
      <c r="MRE77" s="66"/>
      <c r="MRF77" s="66"/>
      <c r="MRG77" s="66"/>
      <c r="MRH77" s="66"/>
      <c r="MRI77" s="66"/>
      <c r="MRJ77" s="66"/>
      <c r="MRK77" s="66"/>
      <c r="MRL77" s="66"/>
      <c r="MRM77" s="66"/>
      <c r="MRN77" s="66"/>
      <c r="MRO77" s="66"/>
      <c r="MRP77" s="66"/>
      <c r="MRQ77" s="66"/>
      <c r="MRR77" s="66"/>
      <c r="MRS77" s="66"/>
      <c r="MRT77" s="66"/>
      <c r="MRU77" s="66"/>
      <c r="MRV77" s="66"/>
      <c r="MRW77" s="66"/>
      <c r="MRX77" s="66"/>
      <c r="MRY77" s="66"/>
      <c r="MRZ77" s="66"/>
      <c r="MSA77" s="66"/>
      <c r="MSB77" s="66"/>
      <c r="MSC77" s="66"/>
      <c r="MSD77" s="66"/>
      <c r="MSE77" s="66"/>
      <c r="MSF77" s="66"/>
      <c r="MSG77" s="66"/>
      <c r="MSH77" s="66"/>
      <c r="MSI77" s="66"/>
      <c r="MSJ77" s="66"/>
      <c r="MSK77" s="66"/>
      <c r="MSL77" s="66"/>
      <c r="MSM77" s="66"/>
      <c r="MSN77" s="66"/>
      <c r="MSO77" s="66"/>
      <c r="MSP77" s="66"/>
      <c r="MSQ77" s="66"/>
      <c r="MSR77" s="66"/>
      <c r="MSS77" s="66"/>
      <c r="MST77" s="66"/>
      <c r="MSU77" s="66"/>
      <c r="MSV77" s="66"/>
      <c r="MSW77" s="66"/>
      <c r="MSX77" s="66"/>
      <c r="MSY77" s="66"/>
      <c r="MSZ77" s="66"/>
      <c r="MTA77" s="66"/>
      <c r="MTB77" s="66"/>
      <c r="MTC77" s="66"/>
      <c r="MTD77" s="66"/>
      <c r="MTE77" s="66"/>
      <c r="MTF77" s="66"/>
      <c r="MTG77" s="66"/>
      <c r="MTH77" s="66"/>
      <c r="MTI77" s="66"/>
      <c r="MTJ77" s="66"/>
      <c r="MTK77" s="66"/>
      <c r="MTL77" s="66"/>
      <c r="MTM77" s="66"/>
      <c r="MTN77" s="66"/>
      <c r="MTO77" s="66"/>
      <c r="MTP77" s="66"/>
      <c r="MTQ77" s="66"/>
      <c r="MTR77" s="66"/>
      <c r="MTS77" s="66"/>
      <c r="MTT77" s="66"/>
      <c r="MTU77" s="66"/>
      <c r="MTV77" s="66"/>
      <c r="MTW77" s="66"/>
      <c r="MTX77" s="66"/>
      <c r="MTY77" s="66"/>
      <c r="MTZ77" s="66"/>
      <c r="MUA77" s="66"/>
      <c r="MUB77" s="66"/>
      <c r="MUC77" s="66"/>
      <c r="MUD77" s="66"/>
      <c r="MUE77" s="66"/>
      <c r="MUF77" s="66"/>
      <c r="MUG77" s="66"/>
      <c r="MUH77" s="66"/>
      <c r="MUI77" s="66"/>
      <c r="MUJ77" s="66"/>
      <c r="MUK77" s="66"/>
      <c r="MUL77" s="66"/>
      <c r="MUM77" s="66"/>
      <c r="MUN77" s="66"/>
      <c r="MUO77" s="66"/>
      <c r="MUP77" s="66"/>
      <c r="MUQ77" s="66"/>
      <c r="MUR77" s="66"/>
      <c r="MUS77" s="66"/>
      <c r="MUT77" s="66"/>
      <c r="MUU77" s="66"/>
      <c r="MUV77" s="66"/>
      <c r="MUW77" s="66"/>
      <c r="MUX77" s="66"/>
      <c r="MUY77" s="66"/>
      <c r="MUZ77" s="66"/>
      <c r="MVA77" s="66"/>
      <c r="MVB77" s="66"/>
      <c r="MVC77" s="66"/>
      <c r="MVD77" s="66"/>
      <c r="MVE77" s="66"/>
      <c r="MVF77" s="66"/>
      <c r="MVG77" s="66"/>
      <c r="MVH77" s="66"/>
      <c r="MVI77" s="66"/>
      <c r="MVJ77" s="66"/>
      <c r="MVK77" s="66"/>
      <c r="MVL77" s="66"/>
      <c r="MVM77" s="66"/>
      <c r="MVN77" s="66"/>
      <c r="MVO77" s="66"/>
      <c r="MVP77" s="66"/>
      <c r="MVQ77" s="66"/>
      <c r="MVR77" s="66"/>
      <c r="MVS77" s="66"/>
      <c r="MVT77" s="66"/>
      <c r="MVU77" s="66"/>
      <c r="MVV77" s="66"/>
      <c r="MVW77" s="66"/>
      <c r="MVX77" s="66"/>
      <c r="MVY77" s="66"/>
      <c r="MVZ77" s="66"/>
      <c r="MWA77" s="66"/>
      <c r="MWB77" s="66"/>
      <c r="MWC77" s="66"/>
      <c r="MWD77" s="66"/>
      <c r="MWE77" s="66"/>
      <c r="MWF77" s="66"/>
      <c r="MWG77" s="66"/>
      <c r="MWH77" s="66"/>
      <c r="MWI77" s="66"/>
      <c r="MWJ77" s="66"/>
      <c r="MWK77" s="66"/>
      <c r="MWL77" s="66"/>
      <c r="MWM77" s="66"/>
      <c r="MWN77" s="66"/>
      <c r="MWO77" s="66"/>
      <c r="MWP77" s="66"/>
      <c r="MWQ77" s="66"/>
      <c r="MWR77" s="66"/>
      <c r="MWS77" s="66"/>
      <c r="MWT77" s="66"/>
      <c r="MWU77" s="66"/>
      <c r="MWV77" s="66"/>
      <c r="MWW77" s="66"/>
      <c r="MWX77" s="66"/>
      <c r="MWY77" s="66"/>
      <c r="MWZ77" s="66"/>
      <c r="MXA77" s="66"/>
      <c r="MXB77" s="66"/>
      <c r="MXC77" s="66"/>
      <c r="MXD77" s="66"/>
      <c r="MXE77" s="66"/>
      <c r="MXF77" s="66"/>
      <c r="MXG77" s="66"/>
      <c r="MXH77" s="66"/>
      <c r="MXI77" s="66"/>
      <c r="MXJ77" s="66"/>
      <c r="MXK77" s="66"/>
      <c r="MXL77" s="66"/>
      <c r="MXM77" s="66"/>
      <c r="MXN77" s="66"/>
      <c r="MXO77" s="66"/>
      <c r="MXP77" s="66"/>
      <c r="MXQ77" s="66"/>
      <c r="MXR77" s="66"/>
      <c r="MXS77" s="66"/>
      <c r="MXT77" s="66"/>
      <c r="MXU77" s="66"/>
      <c r="MXV77" s="66"/>
      <c r="MXW77" s="66"/>
      <c r="MXX77" s="66"/>
      <c r="MXY77" s="66"/>
      <c r="MXZ77" s="66"/>
      <c r="MYA77" s="66"/>
      <c r="MYB77" s="66"/>
      <c r="MYC77" s="66"/>
      <c r="MYD77" s="66"/>
      <c r="MYE77" s="66"/>
      <c r="MYF77" s="66"/>
      <c r="MYG77" s="66"/>
      <c r="MYH77" s="66"/>
      <c r="MYI77" s="66"/>
      <c r="MYJ77" s="66"/>
      <c r="MYK77" s="66"/>
      <c r="MYL77" s="66"/>
      <c r="MYM77" s="66"/>
      <c r="MYN77" s="66"/>
      <c r="MYO77" s="66"/>
      <c r="MYP77" s="66"/>
      <c r="MYQ77" s="66"/>
      <c r="MYR77" s="66"/>
      <c r="MYS77" s="66"/>
      <c r="MYT77" s="66"/>
      <c r="MYU77" s="66"/>
      <c r="MYV77" s="66"/>
      <c r="MYW77" s="66"/>
      <c r="MYX77" s="66"/>
      <c r="MYY77" s="66"/>
      <c r="MYZ77" s="66"/>
      <c r="MZA77" s="66"/>
      <c r="MZB77" s="66"/>
      <c r="MZC77" s="66"/>
      <c r="MZD77" s="66"/>
      <c r="MZE77" s="66"/>
      <c r="MZF77" s="66"/>
      <c r="MZG77" s="66"/>
      <c r="MZH77" s="66"/>
      <c r="MZI77" s="66"/>
      <c r="MZJ77" s="66"/>
      <c r="MZK77" s="66"/>
      <c r="MZL77" s="66"/>
      <c r="MZM77" s="66"/>
      <c r="MZN77" s="66"/>
      <c r="MZO77" s="66"/>
      <c r="MZP77" s="66"/>
      <c r="MZQ77" s="66"/>
      <c r="MZR77" s="66"/>
      <c r="MZS77" s="66"/>
      <c r="MZT77" s="66"/>
      <c r="MZU77" s="66"/>
      <c r="MZV77" s="66"/>
      <c r="MZW77" s="66"/>
      <c r="MZX77" s="66"/>
      <c r="MZY77" s="66"/>
      <c r="MZZ77" s="66"/>
      <c r="NAA77" s="66"/>
      <c r="NAB77" s="66"/>
      <c r="NAC77" s="66"/>
      <c r="NAD77" s="66"/>
      <c r="NAE77" s="66"/>
      <c r="NAF77" s="66"/>
      <c r="NAG77" s="66"/>
      <c r="NAH77" s="66"/>
      <c r="NAI77" s="66"/>
      <c r="NAJ77" s="66"/>
      <c r="NAK77" s="66"/>
      <c r="NAL77" s="66"/>
      <c r="NAM77" s="66"/>
      <c r="NAN77" s="66"/>
      <c r="NAO77" s="66"/>
      <c r="NAP77" s="66"/>
      <c r="NAQ77" s="66"/>
      <c r="NAR77" s="66"/>
      <c r="NAS77" s="66"/>
      <c r="NAT77" s="66"/>
      <c r="NAU77" s="66"/>
      <c r="NAV77" s="66"/>
      <c r="NAW77" s="66"/>
      <c r="NAX77" s="66"/>
      <c r="NAY77" s="66"/>
      <c r="NAZ77" s="66"/>
      <c r="NBA77" s="66"/>
      <c r="NBB77" s="66"/>
      <c r="NBC77" s="66"/>
      <c r="NBD77" s="66"/>
      <c r="NBE77" s="66"/>
      <c r="NBF77" s="66"/>
      <c r="NBG77" s="66"/>
      <c r="NBH77" s="66"/>
      <c r="NBI77" s="66"/>
      <c r="NBJ77" s="66"/>
      <c r="NBK77" s="66"/>
      <c r="NBL77" s="66"/>
      <c r="NBM77" s="66"/>
      <c r="NBN77" s="66"/>
      <c r="NBO77" s="66"/>
      <c r="NBP77" s="66"/>
      <c r="NBQ77" s="66"/>
      <c r="NBR77" s="66"/>
      <c r="NBS77" s="66"/>
      <c r="NBT77" s="66"/>
      <c r="NBU77" s="66"/>
      <c r="NBV77" s="66"/>
      <c r="NBW77" s="66"/>
      <c r="NBX77" s="66"/>
      <c r="NBY77" s="66"/>
      <c r="NBZ77" s="66"/>
      <c r="NCA77" s="66"/>
      <c r="NCB77" s="66"/>
      <c r="NCC77" s="66"/>
      <c r="NCD77" s="66"/>
      <c r="NCE77" s="66"/>
      <c r="NCF77" s="66"/>
      <c r="NCG77" s="66"/>
      <c r="NCH77" s="66"/>
      <c r="NCI77" s="66"/>
      <c r="NCJ77" s="66"/>
      <c r="NCK77" s="66"/>
      <c r="NCL77" s="66"/>
      <c r="NCM77" s="66"/>
      <c r="NCN77" s="66"/>
      <c r="NCO77" s="66"/>
      <c r="NCP77" s="66"/>
      <c r="NCQ77" s="66"/>
      <c r="NCR77" s="66"/>
      <c r="NCS77" s="66"/>
      <c r="NCT77" s="66"/>
      <c r="NCU77" s="66"/>
      <c r="NCV77" s="66"/>
      <c r="NCW77" s="66"/>
      <c r="NCX77" s="66"/>
      <c r="NCY77" s="66"/>
      <c r="NCZ77" s="66"/>
      <c r="NDA77" s="66"/>
      <c r="NDB77" s="66"/>
      <c r="NDC77" s="66"/>
      <c r="NDD77" s="66"/>
      <c r="NDE77" s="66"/>
      <c r="NDF77" s="66"/>
      <c r="NDG77" s="66"/>
      <c r="NDH77" s="66"/>
      <c r="NDI77" s="66"/>
      <c r="NDJ77" s="66"/>
      <c r="NDK77" s="66"/>
      <c r="NDL77" s="66"/>
      <c r="NDM77" s="66"/>
      <c r="NDN77" s="66"/>
      <c r="NDO77" s="66"/>
      <c r="NDP77" s="66"/>
      <c r="NDQ77" s="66"/>
      <c r="NDR77" s="66"/>
      <c r="NDS77" s="66"/>
      <c r="NDT77" s="66"/>
      <c r="NDU77" s="66"/>
      <c r="NDV77" s="66"/>
      <c r="NDW77" s="66"/>
      <c r="NDX77" s="66"/>
      <c r="NDY77" s="66"/>
      <c r="NDZ77" s="66"/>
      <c r="NEA77" s="66"/>
      <c r="NEB77" s="66"/>
      <c r="NEC77" s="66"/>
      <c r="NED77" s="66"/>
      <c r="NEE77" s="66"/>
      <c r="NEF77" s="66"/>
      <c r="NEG77" s="66"/>
      <c r="NEH77" s="66"/>
      <c r="NEI77" s="66"/>
      <c r="NEJ77" s="66"/>
      <c r="NEK77" s="66"/>
      <c r="NEL77" s="66"/>
      <c r="NEM77" s="66"/>
      <c r="NEN77" s="66"/>
      <c r="NEO77" s="66"/>
      <c r="NEP77" s="66"/>
      <c r="NEQ77" s="66"/>
      <c r="NER77" s="66"/>
      <c r="NES77" s="66"/>
      <c r="NET77" s="66"/>
      <c r="NEU77" s="66"/>
      <c r="NEV77" s="66"/>
      <c r="NEW77" s="66"/>
      <c r="NEX77" s="66"/>
      <c r="NEY77" s="66"/>
      <c r="NEZ77" s="66"/>
      <c r="NFA77" s="66"/>
      <c r="NFB77" s="66"/>
      <c r="NFC77" s="66"/>
      <c r="NFD77" s="66"/>
      <c r="NFE77" s="66"/>
      <c r="NFF77" s="66"/>
      <c r="NFG77" s="66"/>
      <c r="NFH77" s="66"/>
      <c r="NFI77" s="66"/>
      <c r="NFJ77" s="66"/>
      <c r="NFK77" s="66"/>
      <c r="NFL77" s="66"/>
      <c r="NFM77" s="66"/>
      <c r="NFN77" s="66"/>
      <c r="NFO77" s="66"/>
      <c r="NFP77" s="66"/>
      <c r="NFQ77" s="66"/>
      <c r="NFR77" s="66"/>
      <c r="NFS77" s="66"/>
      <c r="NFT77" s="66"/>
      <c r="NFU77" s="66"/>
      <c r="NFV77" s="66"/>
      <c r="NFW77" s="66"/>
      <c r="NFX77" s="66"/>
      <c r="NFY77" s="66"/>
      <c r="NFZ77" s="66"/>
      <c r="NGA77" s="66"/>
      <c r="NGB77" s="66"/>
      <c r="NGC77" s="66"/>
      <c r="NGD77" s="66"/>
      <c r="NGE77" s="66"/>
      <c r="NGF77" s="66"/>
      <c r="NGG77" s="66"/>
      <c r="NGH77" s="66"/>
      <c r="NGI77" s="66"/>
      <c r="NGJ77" s="66"/>
      <c r="NGK77" s="66"/>
      <c r="NGL77" s="66"/>
      <c r="NGM77" s="66"/>
      <c r="NGN77" s="66"/>
      <c r="NGO77" s="66"/>
      <c r="NGP77" s="66"/>
      <c r="NGQ77" s="66"/>
      <c r="NGR77" s="66"/>
      <c r="NGS77" s="66"/>
      <c r="NGT77" s="66"/>
      <c r="NGU77" s="66"/>
      <c r="NGV77" s="66"/>
      <c r="NGW77" s="66"/>
      <c r="NGX77" s="66"/>
      <c r="NGY77" s="66"/>
      <c r="NGZ77" s="66"/>
      <c r="NHA77" s="66"/>
      <c r="NHB77" s="66"/>
      <c r="NHC77" s="66"/>
      <c r="NHD77" s="66"/>
      <c r="NHE77" s="66"/>
      <c r="NHF77" s="66"/>
      <c r="NHG77" s="66"/>
      <c r="NHH77" s="66"/>
      <c r="NHI77" s="66"/>
      <c r="NHJ77" s="66"/>
      <c r="NHK77" s="66"/>
      <c r="NHL77" s="66"/>
      <c r="NHM77" s="66"/>
      <c r="NHN77" s="66"/>
      <c r="NHO77" s="66"/>
      <c r="NHP77" s="66"/>
      <c r="NHQ77" s="66"/>
      <c r="NHR77" s="66"/>
      <c r="NHS77" s="66"/>
      <c r="NHT77" s="66"/>
      <c r="NHU77" s="66"/>
      <c r="NHV77" s="66"/>
      <c r="NHW77" s="66"/>
      <c r="NHX77" s="66"/>
      <c r="NHY77" s="66"/>
      <c r="NHZ77" s="66"/>
      <c r="NIA77" s="66"/>
      <c r="NIB77" s="66"/>
      <c r="NIC77" s="66"/>
      <c r="NID77" s="66"/>
      <c r="NIE77" s="66"/>
      <c r="NIF77" s="66"/>
      <c r="NIG77" s="66"/>
      <c r="NIH77" s="66"/>
      <c r="NII77" s="66"/>
      <c r="NIJ77" s="66"/>
      <c r="NIK77" s="66"/>
      <c r="NIL77" s="66"/>
      <c r="NIM77" s="66"/>
      <c r="NIN77" s="66"/>
      <c r="NIO77" s="66"/>
      <c r="NIP77" s="66"/>
      <c r="NIQ77" s="66"/>
      <c r="NIR77" s="66"/>
      <c r="NIS77" s="66"/>
      <c r="NIT77" s="66"/>
      <c r="NIU77" s="66"/>
      <c r="NIV77" s="66"/>
      <c r="NIW77" s="66"/>
      <c r="NIX77" s="66"/>
      <c r="NIY77" s="66"/>
      <c r="NIZ77" s="66"/>
      <c r="NJA77" s="66"/>
      <c r="NJB77" s="66"/>
      <c r="NJC77" s="66"/>
      <c r="NJD77" s="66"/>
      <c r="NJE77" s="66"/>
      <c r="NJF77" s="66"/>
      <c r="NJG77" s="66"/>
      <c r="NJH77" s="66"/>
      <c r="NJI77" s="66"/>
      <c r="NJJ77" s="66"/>
      <c r="NJK77" s="66"/>
      <c r="NJL77" s="66"/>
      <c r="NJM77" s="66"/>
      <c r="NJN77" s="66"/>
      <c r="NJO77" s="66"/>
      <c r="NJP77" s="66"/>
      <c r="NJQ77" s="66"/>
      <c r="NJR77" s="66"/>
      <c r="NJS77" s="66"/>
      <c r="NJT77" s="66"/>
      <c r="NJU77" s="66"/>
      <c r="NJV77" s="66"/>
      <c r="NJW77" s="66"/>
      <c r="NJX77" s="66"/>
      <c r="NJY77" s="66"/>
      <c r="NJZ77" s="66"/>
      <c r="NKA77" s="66"/>
      <c r="NKB77" s="66"/>
      <c r="NKC77" s="66"/>
      <c r="NKD77" s="66"/>
      <c r="NKE77" s="66"/>
      <c r="NKF77" s="66"/>
      <c r="NKG77" s="66"/>
      <c r="NKH77" s="66"/>
      <c r="NKI77" s="66"/>
      <c r="NKJ77" s="66"/>
      <c r="NKK77" s="66"/>
      <c r="NKL77" s="66"/>
      <c r="NKM77" s="66"/>
      <c r="NKN77" s="66"/>
      <c r="NKO77" s="66"/>
      <c r="NKP77" s="66"/>
      <c r="NKQ77" s="66"/>
      <c r="NKR77" s="66"/>
      <c r="NKS77" s="66"/>
      <c r="NKT77" s="66"/>
      <c r="NKU77" s="66"/>
      <c r="NKV77" s="66"/>
      <c r="NKW77" s="66"/>
      <c r="NKX77" s="66"/>
      <c r="NKY77" s="66"/>
      <c r="NKZ77" s="66"/>
      <c r="NLA77" s="66"/>
      <c r="NLB77" s="66"/>
      <c r="NLC77" s="66"/>
      <c r="NLD77" s="66"/>
      <c r="NLE77" s="66"/>
      <c r="NLF77" s="66"/>
      <c r="NLG77" s="66"/>
      <c r="NLH77" s="66"/>
      <c r="NLI77" s="66"/>
      <c r="NLJ77" s="66"/>
      <c r="NLK77" s="66"/>
      <c r="NLL77" s="66"/>
      <c r="NLM77" s="66"/>
      <c r="NLN77" s="66"/>
      <c r="NLO77" s="66"/>
      <c r="NLP77" s="66"/>
      <c r="NLQ77" s="66"/>
      <c r="NLR77" s="66"/>
      <c r="NLS77" s="66"/>
      <c r="NLT77" s="66"/>
      <c r="NLU77" s="66"/>
      <c r="NLV77" s="66"/>
      <c r="NLW77" s="66"/>
      <c r="NLX77" s="66"/>
      <c r="NLY77" s="66"/>
      <c r="NLZ77" s="66"/>
      <c r="NMA77" s="66"/>
      <c r="NMB77" s="66"/>
      <c r="NMC77" s="66"/>
      <c r="NMD77" s="66"/>
      <c r="NME77" s="66"/>
      <c r="NMF77" s="66"/>
      <c r="NMG77" s="66"/>
      <c r="NMH77" s="66"/>
      <c r="NMI77" s="66"/>
      <c r="NMJ77" s="66"/>
      <c r="NMK77" s="66"/>
      <c r="NML77" s="66"/>
      <c r="NMM77" s="66"/>
      <c r="NMN77" s="66"/>
      <c r="NMO77" s="66"/>
      <c r="NMP77" s="66"/>
      <c r="NMQ77" s="66"/>
      <c r="NMR77" s="66"/>
      <c r="NMS77" s="66"/>
      <c r="NMT77" s="66"/>
      <c r="NMU77" s="66"/>
      <c r="NMV77" s="66"/>
      <c r="NMW77" s="66"/>
      <c r="NMX77" s="66"/>
      <c r="NMY77" s="66"/>
      <c r="NMZ77" s="66"/>
      <c r="NNA77" s="66"/>
      <c r="NNB77" s="66"/>
      <c r="NNC77" s="66"/>
      <c r="NND77" s="66"/>
      <c r="NNE77" s="66"/>
      <c r="NNF77" s="66"/>
      <c r="NNG77" s="66"/>
      <c r="NNH77" s="66"/>
      <c r="NNI77" s="66"/>
      <c r="NNJ77" s="66"/>
      <c r="NNK77" s="66"/>
      <c r="NNL77" s="66"/>
      <c r="NNM77" s="66"/>
      <c r="NNN77" s="66"/>
      <c r="NNO77" s="66"/>
      <c r="NNP77" s="66"/>
      <c r="NNQ77" s="66"/>
      <c r="NNR77" s="66"/>
      <c r="NNS77" s="66"/>
      <c r="NNT77" s="66"/>
      <c r="NNU77" s="66"/>
      <c r="NNV77" s="66"/>
      <c r="NNW77" s="66"/>
      <c r="NNX77" s="66"/>
      <c r="NNY77" s="66"/>
      <c r="NNZ77" s="66"/>
      <c r="NOA77" s="66"/>
      <c r="NOB77" s="66"/>
      <c r="NOC77" s="66"/>
      <c r="NOD77" s="66"/>
      <c r="NOE77" s="66"/>
      <c r="NOF77" s="66"/>
      <c r="NOG77" s="66"/>
      <c r="NOH77" s="66"/>
      <c r="NOI77" s="66"/>
      <c r="NOJ77" s="66"/>
      <c r="NOK77" s="66"/>
      <c r="NOL77" s="66"/>
      <c r="NOM77" s="66"/>
      <c r="NON77" s="66"/>
      <c r="NOO77" s="66"/>
      <c r="NOP77" s="66"/>
      <c r="NOQ77" s="66"/>
      <c r="NOR77" s="66"/>
      <c r="NOS77" s="66"/>
      <c r="NOT77" s="66"/>
      <c r="NOU77" s="66"/>
      <c r="NOV77" s="66"/>
      <c r="NOW77" s="66"/>
      <c r="NOX77" s="66"/>
      <c r="NOY77" s="66"/>
      <c r="NOZ77" s="66"/>
      <c r="NPA77" s="66"/>
      <c r="NPB77" s="66"/>
      <c r="NPC77" s="66"/>
      <c r="NPD77" s="66"/>
      <c r="NPE77" s="66"/>
      <c r="NPF77" s="66"/>
      <c r="NPG77" s="66"/>
      <c r="NPH77" s="66"/>
      <c r="NPI77" s="66"/>
      <c r="NPJ77" s="66"/>
      <c r="NPK77" s="66"/>
      <c r="NPL77" s="66"/>
      <c r="NPM77" s="66"/>
      <c r="NPN77" s="66"/>
      <c r="NPO77" s="66"/>
      <c r="NPP77" s="66"/>
      <c r="NPQ77" s="66"/>
      <c r="NPR77" s="66"/>
      <c r="NPS77" s="66"/>
      <c r="NPT77" s="66"/>
      <c r="NPU77" s="66"/>
      <c r="NPV77" s="66"/>
      <c r="NPW77" s="66"/>
      <c r="NPX77" s="66"/>
      <c r="NPY77" s="66"/>
      <c r="NPZ77" s="66"/>
      <c r="NQA77" s="66"/>
      <c r="NQB77" s="66"/>
      <c r="NQC77" s="66"/>
      <c r="NQD77" s="66"/>
      <c r="NQE77" s="66"/>
      <c r="NQF77" s="66"/>
      <c r="NQG77" s="66"/>
      <c r="NQH77" s="66"/>
      <c r="NQI77" s="66"/>
      <c r="NQJ77" s="66"/>
      <c r="NQK77" s="66"/>
      <c r="NQL77" s="66"/>
      <c r="NQM77" s="66"/>
      <c r="NQN77" s="66"/>
      <c r="NQO77" s="66"/>
      <c r="NQP77" s="66"/>
      <c r="NQQ77" s="66"/>
      <c r="NQR77" s="66"/>
      <c r="NQS77" s="66"/>
      <c r="NQT77" s="66"/>
      <c r="NQU77" s="66"/>
      <c r="NQV77" s="66"/>
      <c r="NQW77" s="66"/>
      <c r="NQX77" s="66"/>
      <c r="NQY77" s="66"/>
      <c r="NQZ77" s="66"/>
      <c r="NRA77" s="66"/>
      <c r="NRB77" s="66"/>
      <c r="NRC77" s="66"/>
      <c r="NRD77" s="66"/>
      <c r="NRE77" s="66"/>
      <c r="NRF77" s="66"/>
      <c r="NRG77" s="66"/>
      <c r="NRH77" s="66"/>
      <c r="NRI77" s="66"/>
      <c r="NRJ77" s="66"/>
      <c r="NRK77" s="66"/>
      <c r="NRL77" s="66"/>
      <c r="NRM77" s="66"/>
      <c r="NRN77" s="66"/>
      <c r="NRO77" s="66"/>
      <c r="NRP77" s="66"/>
      <c r="NRQ77" s="66"/>
      <c r="NRR77" s="66"/>
      <c r="NRS77" s="66"/>
      <c r="NRT77" s="66"/>
      <c r="NRU77" s="66"/>
      <c r="NRV77" s="66"/>
      <c r="NRW77" s="66"/>
      <c r="NRX77" s="66"/>
      <c r="NRY77" s="66"/>
      <c r="NRZ77" s="66"/>
      <c r="NSA77" s="66"/>
      <c r="NSB77" s="66"/>
      <c r="NSC77" s="66"/>
      <c r="NSD77" s="66"/>
      <c r="NSE77" s="66"/>
      <c r="NSF77" s="66"/>
      <c r="NSG77" s="66"/>
      <c r="NSH77" s="66"/>
      <c r="NSI77" s="66"/>
      <c r="NSJ77" s="66"/>
      <c r="NSK77" s="66"/>
      <c r="NSL77" s="66"/>
      <c r="NSM77" s="66"/>
      <c r="NSN77" s="66"/>
      <c r="NSO77" s="66"/>
      <c r="NSP77" s="66"/>
      <c r="NSQ77" s="66"/>
      <c r="NSR77" s="66"/>
      <c r="NSS77" s="66"/>
      <c r="NST77" s="66"/>
      <c r="NSU77" s="66"/>
      <c r="NSV77" s="66"/>
      <c r="NSW77" s="66"/>
      <c r="NSX77" s="66"/>
      <c r="NSY77" s="66"/>
      <c r="NSZ77" s="66"/>
      <c r="NTA77" s="66"/>
      <c r="NTB77" s="66"/>
      <c r="NTC77" s="66"/>
      <c r="NTD77" s="66"/>
      <c r="NTE77" s="66"/>
      <c r="NTF77" s="66"/>
      <c r="NTG77" s="66"/>
      <c r="NTH77" s="66"/>
      <c r="NTI77" s="66"/>
      <c r="NTJ77" s="66"/>
      <c r="NTK77" s="66"/>
      <c r="NTL77" s="66"/>
      <c r="NTM77" s="66"/>
      <c r="NTN77" s="66"/>
      <c r="NTO77" s="66"/>
      <c r="NTP77" s="66"/>
      <c r="NTQ77" s="66"/>
      <c r="NTR77" s="66"/>
      <c r="NTS77" s="66"/>
      <c r="NTT77" s="66"/>
      <c r="NTU77" s="66"/>
      <c r="NTV77" s="66"/>
      <c r="NTW77" s="66"/>
      <c r="NTX77" s="66"/>
      <c r="NTY77" s="66"/>
      <c r="NTZ77" s="66"/>
      <c r="NUA77" s="66"/>
      <c r="NUB77" s="66"/>
      <c r="NUC77" s="66"/>
      <c r="NUD77" s="66"/>
      <c r="NUE77" s="66"/>
      <c r="NUF77" s="66"/>
      <c r="NUG77" s="66"/>
      <c r="NUH77" s="66"/>
      <c r="NUI77" s="66"/>
      <c r="NUJ77" s="66"/>
      <c r="NUK77" s="66"/>
      <c r="NUL77" s="66"/>
      <c r="NUM77" s="66"/>
      <c r="NUN77" s="66"/>
      <c r="NUO77" s="66"/>
      <c r="NUP77" s="66"/>
      <c r="NUQ77" s="66"/>
      <c r="NUR77" s="66"/>
      <c r="NUS77" s="66"/>
      <c r="NUT77" s="66"/>
      <c r="NUU77" s="66"/>
      <c r="NUV77" s="66"/>
      <c r="NUW77" s="66"/>
      <c r="NUX77" s="66"/>
      <c r="NUY77" s="66"/>
      <c r="NUZ77" s="66"/>
      <c r="NVA77" s="66"/>
      <c r="NVB77" s="66"/>
      <c r="NVC77" s="66"/>
      <c r="NVD77" s="66"/>
      <c r="NVE77" s="66"/>
      <c r="NVF77" s="66"/>
      <c r="NVG77" s="66"/>
      <c r="NVH77" s="66"/>
      <c r="NVI77" s="66"/>
      <c r="NVJ77" s="66"/>
      <c r="NVK77" s="66"/>
      <c r="NVL77" s="66"/>
      <c r="NVM77" s="66"/>
      <c r="NVN77" s="66"/>
      <c r="NVO77" s="66"/>
      <c r="NVP77" s="66"/>
      <c r="NVQ77" s="66"/>
      <c r="NVR77" s="66"/>
      <c r="NVS77" s="66"/>
      <c r="NVT77" s="66"/>
      <c r="NVU77" s="66"/>
      <c r="NVV77" s="66"/>
      <c r="NVW77" s="66"/>
      <c r="NVX77" s="66"/>
      <c r="NVY77" s="66"/>
      <c r="NVZ77" s="66"/>
      <c r="NWA77" s="66"/>
      <c r="NWB77" s="66"/>
      <c r="NWC77" s="66"/>
      <c r="NWD77" s="66"/>
      <c r="NWE77" s="66"/>
      <c r="NWF77" s="66"/>
      <c r="NWG77" s="66"/>
      <c r="NWH77" s="66"/>
      <c r="NWI77" s="66"/>
      <c r="NWJ77" s="66"/>
      <c r="NWK77" s="66"/>
      <c r="NWL77" s="66"/>
      <c r="NWM77" s="66"/>
      <c r="NWN77" s="66"/>
      <c r="NWO77" s="66"/>
      <c r="NWP77" s="66"/>
      <c r="NWQ77" s="66"/>
      <c r="NWR77" s="66"/>
      <c r="NWS77" s="66"/>
      <c r="NWT77" s="66"/>
      <c r="NWU77" s="66"/>
      <c r="NWV77" s="66"/>
      <c r="NWW77" s="66"/>
      <c r="NWX77" s="66"/>
      <c r="NWY77" s="66"/>
      <c r="NWZ77" s="66"/>
      <c r="NXA77" s="66"/>
      <c r="NXB77" s="66"/>
      <c r="NXC77" s="66"/>
      <c r="NXD77" s="66"/>
      <c r="NXE77" s="66"/>
      <c r="NXF77" s="66"/>
      <c r="NXG77" s="66"/>
      <c r="NXH77" s="66"/>
      <c r="NXI77" s="66"/>
      <c r="NXJ77" s="66"/>
      <c r="NXK77" s="66"/>
      <c r="NXL77" s="66"/>
      <c r="NXM77" s="66"/>
      <c r="NXN77" s="66"/>
      <c r="NXO77" s="66"/>
      <c r="NXP77" s="66"/>
      <c r="NXQ77" s="66"/>
      <c r="NXR77" s="66"/>
      <c r="NXS77" s="66"/>
      <c r="NXT77" s="66"/>
      <c r="NXU77" s="66"/>
      <c r="NXV77" s="66"/>
      <c r="NXW77" s="66"/>
      <c r="NXX77" s="66"/>
      <c r="NXY77" s="66"/>
      <c r="NXZ77" s="66"/>
      <c r="NYA77" s="66"/>
      <c r="NYB77" s="66"/>
      <c r="NYC77" s="66"/>
      <c r="NYD77" s="66"/>
      <c r="NYE77" s="66"/>
      <c r="NYF77" s="66"/>
      <c r="NYG77" s="66"/>
      <c r="NYH77" s="66"/>
      <c r="NYI77" s="66"/>
      <c r="NYJ77" s="66"/>
      <c r="NYK77" s="66"/>
      <c r="NYL77" s="66"/>
      <c r="NYM77" s="66"/>
      <c r="NYN77" s="66"/>
      <c r="NYO77" s="66"/>
      <c r="NYP77" s="66"/>
      <c r="NYQ77" s="66"/>
      <c r="NYR77" s="66"/>
      <c r="NYS77" s="66"/>
      <c r="NYT77" s="66"/>
      <c r="NYU77" s="66"/>
      <c r="NYV77" s="66"/>
      <c r="NYW77" s="66"/>
      <c r="NYX77" s="66"/>
      <c r="NYY77" s="66"/>
      <c r="NYZ77" s="66"/>
      <c r="NZA77" s="66"/>
      <c r="NZB77" s="66"/>
      <c r="NZC77" s="66"/>
      <c r="NZD77" s="66"/>
      <c r="NZE77" s="66"/>
      <c r="NZF77" s="66"/>
      <c r="NZG77" s="66"/>
      <c r="NZH77" s="66"/>
      <c r="NZI77" s="66"/>
      <c r="NZJ77" s="66"/>
      <c r="NZK77" s="66"/>
      <c r="NZL77" s="66"/>
      <c r="NZM77" s="66"/>
      <c r="NZN77" s="66"/>
      <c r="NZO77" s="66"/>
      <c r="NZP77" s="66"/>
      <c r="NZQ77" s="66"/>
      <c r="NZR77" s="66"/>
      <c r="NZS77" s="66"/>
      <c r="NZT77" s="66"/>
      <c r="NZU77" s="66"/>
      <c r="NZV77" s="66"/>
      <c r="NZW77" s="66"/>
      <c r="NZX77" s="66"/>
      <c r="NZY77" s="66"/>
      <c r="NZZ77" s="66"/>
      <c r="OAA77" s="66"/>
      <c r="OAB77" s="66"/>
      <c r="OAC77" s="66"/>
      <c r="OAD77" s="66"/>
      <c r="OAE77" s="66"/>
      <c r="OAF77" s="66"/>
      <c r="OAG77" s="66"/>
      <c r="OAH77" s="66"/>
      <c r="OAI77" s="66"/>
      <c r="OAJ77" s="66"/>
      <c r="OAK77" s="66"/>
      <c r="OAL77" s="66"/>
      <c r="OAM77" s="66"/>
      <c r="OAN77" s="66"/>
      <c r="OAO77" s="66"/>
      <c r="OAP77" s="66"/>
      <c r="OAQ77" s="66"/>
      <c r="OAR77" s="66"/>
      <c r="OAS77" s="66"/>
      <c r="OAT77" s="66"/>
      <c r="OAU77" s="66"/>
      <c r="OAV77" s="66"/>
      <c r="OAW77" s="66"/>
      <c r="OAX77" s="66"/>
      <c r="OAY77" s="66"/>
      <c r="OAZ77" s="66"/>
      <c r="OBA77" s="66"/>
      <c r="OBB77" s="66"/>
      <c r="OBC77" s="66"/>
      <c r="OBD77" s="66"/>
      <c r="OBE77" s="66"/>
      <c r="OBF77" s="66"/>
      <c r="OBG77" s="66"/>
      <c r="OBH77" s="66"/>
      <c r="OBI77" s="66"/>
      <c r="OBJ77" s="66"/>
      <c r="OBK77" s="66"/>
      <c r="OBL77" s="66"/>
      <c r="OBM77" s="66"/>
      <c r="OBN77" s="66"/>
      <c r="OBO77" s="66"/>
      <c r="OBP77" s="66"/>
      <c r="OBQ77" s="66"/>
      <c r="OBR77" s="66"/>
      <c r="OBS77" s="66"/>
      <c r="OBT77" s="66"/>
      <c r="OBU77" s="66"/>
      <c r="OBV77" s="66"/>
      <c r="OBW77" s="66"/>
      <c r="OBX77" s="66"/>
      <c r="OBY77" s="66"/>
      <c r="OBZ77" s="66"/>
      <c r="OCA77" s="66"/>
      <c r="OCB77" s="66"/>
      <c r="OCC77" s="66"/>
      <c r="OCD77" s="66"/>
      <c r="OCE77" s="66"/>
      <c r="OCF77" s="66"/>
      <c r="OCG77" s="66"/>
      <c r="OCH77" s="66"/>
      <c r="OCI77" s="66"/>
      <c r="OCJ77" s="66"/>
      <c r="OCK77" s="66"/>
      <c r="OCL77" s="66"/>
      <c r="OCM77" s="66"/>
      <c r="OCN77" s="66"/>
      <c r="OCO77" s="66"/>
      <c r="OCP77" s="66"/>
      <c r="OCQ77" s="66"/>
      <c r="OCR77" s="66"/>
      <c r="OCS77" s="66"/>
      <c r="OCT77" s="66"/>
      <c r="OCU77" s="66"/>
      <c r="OCV77" s="66"/>
      <c r="OCW77" s="66"/>
      <c r="OCX77" s="66"/>
      <c r="OCY77" s="66"/>
      <c r="OCZ77" s="66"/>
      <c r="ODA77" s="66"/>
      <c r="ODB77" s="66"/>
      <c r="ODC77" s="66"/>
      <c r="ODD77" s="66"/>
      <c r="ODE77" s="66"/>
      <c r="ODF77" s="66"/>
      <c r="ODG77" s="66"/>
      <c r="ODH77" s="66"/>
      <c r="ODI77" s="66"/>
      <c r="ODJ77" s="66"/>
      <c r="ODK77" s="66"/>
      <c r="ODL77" s="66"/>
      <c r="ODM77" s="66"/>
      <c r="ODN77" s="66"/>
      <c r="ODO77" s="66"/>
      <c r="ODP77" s="66"/>
      <c r="ODQ77" s="66"/>
      <c r="ODR77" s="66"/>
      <c r="ODS77" s="66"/>
      <c r="ODT77" s="66"/>
      <c r="ODU77" s="66"/>
      <c r="ODV77" s="66"/>
      <c r="ODW77" s="66"/>
      <c r="ODX77" s="66"/>
      <c r="ODY77" s="66"/>
      <c r="ODZ77" s="66"/>
      <c r="OEA77" s="66"/>
      <c r="OEB77" s="66"/>
      <c r="OEC77" s="66"/>
      <c r="OED77" s="66"/>
      <c r="OEE77" s="66"/>
      <c r="OEF77" s="66"/>
      <c r="OEG77" s="66"/>
      <c r="OEH77" s="66"/>
      <c r="OEI77" s="66"/>
      <c r="OEJ77" s="66"/>
      <c r="OEK77" s="66"/>
      <c r="OEL77" s="66"/>
      <c r="OEM77" s="66"/>
      <c r="OEN77" s="66"/>
      <c r="OEO77" s="66"/>
      <c r="OEP77" s="66"/>
      <c r="OEQ77" s="66"/>
      <c r="OER77" s="66"/>
      <c r="OES77" s="66"/>
      <c r="OET77" s="66"/>
      <c r="OEU77" s="66"/>
      <c r="OEV77" s="66"/>
      <c r="OEW77" s="66"/>
      <c r="OEX77" s="66"/>
      <c r="OEY77" s="66"/>
      <c r="OEZ77" s="66"/>
      <c r="OFA77" s="66"/>
      <c r="OFB77" s="66"/>
      <c r="OFC77" s="66"/>
      <c r="OFD77" s="66"/>
      <c r="OFE77" s="66"/>
      <c r="OFF77" s="66"/>
      <c r="OFG77" s="66"/>
      <c r="OFH77" s="66"/>
      <c r="OFI77" s="66"/>
      <c r="OFJ77" s="66"/>
      <c r="OFK77" s="66"/>
      <c r="OFL77" s="66"/>
      <c r="OFM77" s="66"/>
      <c r="OFN77" s="66"/>
      <c r="OFO77" s="66"/>
      <c r="OFP77" s="66"/>
      <c r="OFQ77" s="66"/>
      <c r="OFR77" s="66"/>
      <c r="OFS77" s="66"/>
      <c r="OFT77" s="66"/>
      <c r="OFU77" s="66"/>
      <c r="OFV77" s="66"/>
      <c r="OFW77" s="66"/>
      <c r="OFX77" s="66"/>
      <c r="OFY77" s="66"/>
      <c r="OFZ77" s="66"/>
      <c r="OGA77" s="66"/>
      <c r="OGB77" s="66"/>
      <c r="OGC77" s="66"/>
      <c r="OGD77" s="66"/>
      <c r="OGE77" s="66"/>
      <c r="OGF77" s="66"/>
      <c r="OGG77" s="66"/>
      <c r="OGH77" s="66"/>
      <c r="OGI77" s="66"/>
      <c r="OGJ77" s="66"/>
      <c r="OGK77" s="66"/>
      <c r="OGL77" s="66"/>
      <c r="OGM77" s="66"/>
      <c r="OGN77" s="66"/>
      <c r="OGO77" s="66"/>
      <c r="OGP77" s="66"/>
      <c r="OGQ77" s="66"/>
      <c r="OGR77" s="66"/>
      <c r="OGS77" s="66"/>
      <c r="OGT77" s="66"/>
      <c r="OGU77" s="66"/>
      <c r="OGV77" s="66"/>
      <c r="OGW77" s="66"/>
      <c r="OGX77" s="66"/>
      <c r="OGY77" s="66"/>
      <c r="OGZ77" s="66"/>
      <c r="OHA77" s="66"/>
      <c r="OHB77" s="66"/>
      <c r="OHC77" s="66"/>
      <c r="OHD77" s="66"/>
      <c r="OHE77" s="66"/>
      <c r="OHF77" s="66"/>
      <c r="OHG77" s="66"/>
      <c r="OHH77" s="66"/>
      <c r="OHI77" s="66"/>
      <c r="OHJ77" s="66"/>
      <c r="OHK77" s="66"/>
      <c r="OHL77" s="66"/>
      <c r="OHM77" s="66"/>
      <c r="OHN77" s="66"/>
      <c r="OHO77" s="66"/>
      <c r="OHP77" s="66"/>
      <c r="OHQ77" s="66"/>
      <c r="OHR77" s="66"/>
      <c r="OHS77" s="66"/>
      <c r="OHT77" s="66"/>
      <c r="OHU77" s="66"/>
      <c r="OHV77" s="66"/>
      <c r="OHW77" s="66"/>
      <c r="OHX77" s="66"/>
      <c r="OHY77" s="66"/>
      <c r="OHZ77" s="66"/>
      <c r="OIA77" s="66"/>
      <c r="OIB77" s="66"/>
      <c r="OIC77" s="66"/>
      <c r="OID77" s="66"/>
      <c r="OIE77" s="66"/>
      <c r="OIF77" s="66"/>
      <c r="OIG77" s="66"/>
      <c r="OIH77" s="66"/>
      <c r="OII77" s="66"/>
      <c r="OIJ77" s="66"/>
      <c r="OIK77" s="66"/>
      <c r="OIL77" s="66"/>
      <c r="OIM77" s="66"/>
      <c r="OIN77" s="66"/>
      <c r="OIO77" s="66"/>
      <c r="OIP77" s="66"/>
      <c r="OIQ77" s="66"/>
      <c r="OIR77" s="66"/>
      <c r="OIS77" s="66"/>
      <c r="OIT77" s="66"/>
      <c r="OIU77" s="66"/>
      <c r="OIV77" s="66"/>
      <c r="OIW77" s="66"/>
      <c r="OIX77" s="66"/>
      <c r="OIY77" s="66"/>
      <c r="OIZ77" s="66"/>
      <c r="OJA77" s="66"/>
      <c r="OJB77" s="66"/>
      <c r="OJC77" s="66"/>
      <c r="OJD77" s="66"/>
      <c r="OJE77" s="66"/>
      <c r="OJF77" s="66"/>
      <c r="OJG77" s="66"/>
      <c r="OJH77" s="66"/>
      <c r="OJI77" s="66"/>
      <c r="OJJ77" s="66"/>
      <c r="OJK77" s="66"/>
      <c r="OJL77" s="66"/>
      <c r="OJM77" s="66"/>
      <c r="OJN77" s="66"/>
      <c r="OJO77" s="66"/>
      <c r="OJP77" s="66"/>
      <c r="OJQ77" s="66"/>
      <c r="OJR77" s="66"/>
      <c r="OJS77" s="66"/>
      <c r="OJT77" s="66"/>
      <c r="OJU77" s="66"/>
      <c r="OJV77" s="66"/>
      <c r="OJW77" s="66"/>
      <c r="OJX77" s="66"/>
      <c r="OJY77" s="66"/>
      <c r="OJZ77" s="66"/>
      <c r="OKA77" s="66"/>
      <c r="OKB77" s="66"/>
      <c r="OKC77" s="66"/>
      <c r="OKD77" s="66"/>
      <c r="OKE77" s="66"/>
      <c r="OKF77" s="66"/>
      <c r="OKG77" s="66"/>
      <c r="OKH77" s="66"/>
      <c r="OKI77" s="66"/>
      <c r="OKJ77" s="66"/>
      <c r="OKK77" s="66"/>
      <c r="OKL77" s="66"/>
      <c r="OKM77" s="66"/>
      <c r="OKN77" s="66"/>
      <c r="OKO77" s="66"/>
      <c r="OKP77" s="66"/>
      <c r="OKQ77" s="66"/>
      <c r="OKR77" s="66"/>
      <c r="OKS77" s="66"/>
      <c r="OKT77" s="66"/>
      <c r="OKU77" s="66"/>
      <c r="OKV77" s="66"/>
      <c r="OKW77" s="66"/>
      <c r="OKX77" s="66"/>
      <c r="OKY77" s="66"/>
      <c r="OKZ77" s="66"/>
      <c r="OLA77" s="66"/>
      <c r="OLB77" s="66"/>
      <c r="OLC77" s="66"/>
      <c r="OLD77" s="66"/>
      <c r="OLE77" s="66"/>
      <c r="OLF77" s="66"/>
      <c r="OLG77" s="66"/>
      <c r="OLH77" s="66"/>
      <c r="OLI77" s="66"/>
      <c r="OLJ77" s="66"/>
      <c r="OLK77" s="66"/>
      <c r="OLL77" s="66"/>
      <c r="OLM77" s="66"/>
      <c r="OLN77" s="66"/>
      <c r="OLO77" s="66"/>
      <c r="OLP77" s="66"/>
      <c r="OLQ77" s="66"/>
      <c r="OLR77" s="66"/>
      <c r="OLS77" s="66"/>
      <c r="OLT77" s="66"/>
      <c r="OLU77" s="66"/>
      <c r="OLV77" s="66"/>
      <c r="OLW77" s="66"/>
      <c r="OLX77" s="66"/>
      <c r="OLY77" s="66"/>
      <c r="OLZ77" s="66"/>
      <c r="OMA77" s="66"/>
      <c r="OMB77" s="66"/>
      <c r="OMC77" s="66"/>
      <c r="OMD77" s="66"/>
      <c r="OME77" s="66"/>
      <c r="OMF77" s="66"/>
      <c r="OMG77" s="66"/>
      <c r="OMH77" s="66"/>
      <c r="OMI77" s="66"/>
      <c r="OMJ77" s="66"/>
      <c r="OMK77" s="66"/>
      <c r="OML77" s="66"/>
      <c r="OMM77" s="66"/>
      <c r="OMN77" s="66"/>
      <c r="OMO77" s="66"/>
      <c r="OMP77" s="66"/>
      <c r="OMQ77" s="66"/>
      <c r="OMR77" s="66"/>
      <c r="OMS77" s="66"/>
      <c r="OMT77" s="66"/>
      <c r="OMU77" s="66"/>
      <c r="OMV77" s="66"/>
      <c r="OMW77" s="66"/>
      <c r="OMX77" s="66"/>
      <c r="OMY77" s="66"/>
      <c r="OMZ77" s="66"/>
      <c r="ONA77" s="66"/>
      <c r="ONB77" s="66"/>
      <c r="ONC77" s="66"/>
      <c r="OND77" s="66"/>
      <c r="ONE77" s="66"/>
      <c r="ONF77" s="66"/>
      <c r="ONG77" s="66"/>
      <c r="ONH77" s="66"/>
      <c r="ONI77" s="66"/>
      <c r="ONJ77" s="66"/>
      <c r="ONK77" s="66"/>
      <c r="ONL77" s="66"/>
      <c r="ONM77" s="66"/>
      <c r="ONN77" s="66"/>
      <c r="ONO77" s="66"/>
      <c r="ONP77" s="66"/>
      <c r="ONQ77" s="66"/>
      <c r="ONR77" s="66"/>
      <c r="ONS77" s="66"/>
      <c r="ONT77" s="66"/>
      <c r="ONU77" s="66"/>
      <c r="ONV77" s="66"/>
      <c r="ONW77" s="66"/>
      <c r="ONX77" s="66"/>
      <c r="ONY77" s="66"/>
      <c r="ONZ77" s="66"/>
      <c r="OOA77" s="66"/>
      <c r="OOB77" s="66"/>
      <c r="OOC77" s="66"/>
      <c r="OOD77" s="66"/>
      <c r="OOE77" s="66"/>
      <c r="OOF77" s="66"/>
      <c r="OOG77" s="66"/>
      <c r="OOH77" s="66"/>
      <c r="OOI77" s="66"/>
      <c r="OOJ77" s="66"/>
      <c r="OOK77" s="66"/>
      <c r="OOL77" s="66"/>
      <c r="OOM77" s="66"/>
      <c r="OON77" s="66"/>
      <c r="OOO77" s="66"/>
      <c r="OOP77" s="66"/>
      <c r="OOQ77" s="66"/>
      <c r="OOR77" s="66"/>
      <c r="OOS77" s="66"/>
      <c r="OOT77" s="66"/>
      <c r="OOU77" s="66"/>
      <c r="OOV77" s="66"/>
      <c r="OOW77" s="66"/>
      <c r="OOX77" s="66"/>
      <c r="OOY77" s="66"/>
      <c r="OOZ77" s="66"/>
      <c r="OPA77" s="66"/>
      <c r="OPB77" s="66"/>
      <c r="OPC77" s="66"/>
      <c r="OPD77" s="66"/>
      <c r="OPE77" s="66"/>
      <c r="OPF77" s="66"/>
      <c r="OPG77" s="66"/>
      <c r="OPH77" s="66"/>
      <c r="OPI77" s="66"/>
      <c r="OPJ77" s="66"/>
      <c r="OPK77" s="66"/>
      <c r="OPL77" s="66"/>
      <c r="OPM77" s="66"/>
      <c r="OPN77" s="66"/>
      <c r="OPO77" s="66"/>
      <c r="OPP77" s="66"/>
      <c r="OPQ77" s="66"/>
      <c r="OPR77" s="66"/>
      <c r="OPS77" s="66"/>
      <c r="OPT77" s="66"/>
      <c r="OPU77" s="66"/>
      <c r="OPV77" s="66"/>
      <c r="OPW77" s="66"/>
      <c r="OPX77" s="66"/>
      <c r="OPY77" s="66"/>
      <c r="OPZ77" s="66"/>
      <c r="OQA77" s="66"/>
      <c r="OQB77" s="66"/>
      <c r="OQC77" s="66"/>
      <c r="OQD77" s="66"/>
      <c r="OQE77" s="66"/>
      <c r="OQF77" s="66"/>
      <c r="OQG77" s="66"/>
      <c r="OQH77" s="66"/>
      <c r="OQI77" s="66"/>
      <c r="OQJ77" s="66"/>
      <c r="OQK77" s="66"/>
      <c r="OQL77" s="66"/>
      <c r="OQM77" s="66"/>
      <c r="OQN77" s="66"/>
      <c r="OQO77" s="66"/>
      <c r="OQP77" s="66"/>
      <c r="OQQ77" s="66"/>
      <c r="OQR77" s="66"/>
      <c r="OQS77" s="66"/>
      <c r="OQT77" s="66"/>
      <c r="OQU77" s="66"/>
      <c r="OQV77" s="66"/>
      <c r="OQW77" s="66"/>
      <c r="OQX77" s="66"/>
      <c r="OQY77" s="66"/>
      <c r="OQZ77" s="66"/>
      <c r="ORA77" s="66"/>
      <c r="ORB77" s="66"/>
      <c r="ORC77" s="66"/>
      <c r="ORD77" s="66"/>
      <c r="ORE77" s="66"/>
      <c r="ORF77" s="66"/>
      <c r="ORG77" s="66"/>
      <c r="ORH77" s="66"/>
      <c r="ORI77" s="66"/>
      <c r="ORJ77" s="66"/>
      <c r="ORK77" s="66"/>
      <c r="ORL77" s="66"/>
      <c r="ORM77" s="66"/>
      <c r="ORN77" s="66"/>
      <c r="ORO77" s="66"/>
      <c r="ORP77" s="66"/>
      <c r="ORQ77" s="66"/>
      <c r="ORR77" s="66"/>
      <c r="ORS77" s="66"/>
      <c r="ORT77" s="66"/>
      <c r="ORU77" s="66"/>
      <c r="ORV77" s="66"/>
      <c r="ORW77" s="66"/>
      <c r="ORX77" s="66"/>
      <c r="ORY77" s="66"/>
      <c r="ORZ77" s="66"/>
      <c r="OSA77" s="66"/>
      <c r="OSB77" s="66"/>
      <c r="OSC77" s="66"/>
      <c r="OSD77" s="66"/>
      <c r="OSE77" s="66"/>
      <c r="OSF77" s="66"/>
      <c r="OSG77" s="66"/>
      <c r="OSH77" s="66"/>
      <c r="OSI77" s="66"/>
      <c r="OSJ77" s="66"/>
      <c r="OSK77" s="66"/>
      <c r="OSL77" s="66"/>
      <c r="OSM77" s="66"/>
      <c r="OSN77" s="66"/>
      <c r="OSO77" s="66"/>
      <c r="OSP77" s="66"/>
      <c r="OSQ77" s="66"/>
      <c r="OSR77" s="66"/>
      <c r="OSS77" s="66"/>
      <c r="OST77" s="66"/>
      <c r="OSU77" s="66"/>
      <c r="OSV77" s="66"/>
      <c r="OSW77" s="66"/>
      <c r="OSX77" s="66"/>
      <c r="OSY77" s="66"/>
      <c r="OSZ77" s="66"/>
      <c r="OTA77" s="66"/>
      <c r="OTB77" s="66"/>
      <c r="OTC77" s="66"/>
      <c r="OTD77" s="66"/>
      <c r="OTE77" s="66"/>
      <c r="OTF77" s="66"/>
      <c r="OTG77" s="66"/>
      <c r="OTH77" s="66"/>
      <c r="OTI77" s="66"/>
      <c r="OTJ77" s="66"/>
      <c r="OTK77" s="66"/>
      <c r="OTL77" s="66"/>
      <c r="OTM77" s="66"/>
      <c r="OTN77" s="66"/>
      <c r="OTO77" s="66"/>
      <c r="OTP77" s="66"/>
      <c r="OTQ77" s="66"/>
      <c r="OTR77" s="66"/>
      <c r="OTS77" s="66"/>
      <c r="OTT77" s="66"/>
      <c r="OTU77" s="66"/>
      <c r="OTV77" s="66"/>
      <c r="OTW77" s="66"/>
      <c r="OTX77" s="66"/>
      <c r="OTY77" s="66"/>
      <c r="OTZ77" s="66"/>
      <c r="OUA77" s="66"/>
      <c r="OUB77" s="66"/>
      <c r="OUC77" s="66"/>
      <c r="OUD77" s="66"/>
      <c r="OUE77" s="66"/>
      <c r="OUF77" s="66"/>
      <c r="OUG77" s="66"/>
      <c r="OUH77" s="66"/>
      <c r="OUI77" s="66"/>
      <c r="OUJ77" s="66"/>
      <c r="OUK77" s="66"/>
      <c r="OUL77" s="66"/>
      <c r="OUM77" s="66"/>
      <c r="OUN77" s="66"/>
      <c r="OUO77" s="66"/>
      <c r="OUP77" s="66"/>
      <c r="OUQ77" s="66"/>
      <c r="OUR77" s="66"/>
      <c r="OUS77" s="66"/>
      <c r="OUT77" s="66"/>
      <c r="OUU77" s="66"/>
      <c r="OUV77" s="66"/>
      <c r="OUW77" s="66"/>
      <c r="OUX77" s="66"/>
      <c r="OUY77" s="66"/>
      <c r="OUZ77" s="66"/>
      <c r="OVA77" s="66"/>
      <c r="OVB77" s="66"/>
      <c r="OVC77" s="66"/>
      <c r="OVD77" s="66"/>
      <c r="OVE77" s="66"/>
      <c r="OVF77" s="66"/>
      <c r="OVG77" s="66"/>
      <c r="OVH77" s="66"/>
      <c r="OVI77" s="66"/>
      <c r="OVJ77" s="66"/>
      <c r="OVK77" s="66"/>
      <c r="OVL77" s="66"/>
      <c r="OVM77" s="66"/>
      <c r="OVN77" s="66"/>
      <c r="OVO77" s="66"/>
      <c r="OVP77" s="66"/>
      <c r="OVQ77" s="66"/>
      <c r="OVR77" s="66"/>
      <c r="OVS77" s="66"/>
      <c r="OVT77" s="66"/>
      <c r="OVU77" s="66"/>
      <c r="OVV77" s="66"/>
      <c r="OVW77" s="66"/>
      <c r="OVX77" s="66"/>
      <c r="OVY77" s="66"/>
      <c r="OVZ77" s="66"/>
      <c r="OWA77" s="66"/>
      <c r="OWB77" s="66"/>
      <c r="OWC77" s="66"/>
      <c r="OWD77" s="66"/>
      <c r="OWE77" s="66"/>
      <c r="OWF77" s="66"/>
      <c r="OWG77" s="66"/>
      <c r="OWH77" s="66"/>
      <c r="OWI77" s="66"/>
      <c r="OWJ77" s="66"/>
      <c r="OWK77" s="66"/>
      <c r="OWL77" s="66"/>
      <c r="OWM77" s="66"/>
      <c r="OWN77" s="66"/>
      <c r="OWO77" s="66"/>
      <c r="OWP77" s="66"/>
      <c r="OWQ77" s="66"/>
      <c r="OWR77" s="66"/>
      <c r="OWS77" s="66"/>
      <c r="OWT77" s="66"/>
      <c r="OWU77" s="66"/>
      <c r="OWV77" s="66"/>
      <c r="OWW77" s="66"/>
      <c r="OWX77" s="66"/>
      <c r="OWY77" s="66"/>
      <c r="OWZ77" s="66"/>
      <c r="OXA77" s="66"/>
      <c r="OXB77" s="66"/>
      <c r="OXC77" s="66"/>
      <c r="OXD77" s="66"/>
      <c r="OXE77" s="66"/>
      <c r="OXF77" s="66"/>
      <c r="OXG77" s="66"/>
      <c r="OXH77" s="66"/>
      <c r="OXI77" s="66"/>
      <c r="OXJ77" s="66"/>
      <c r="OXK77" s="66"/>
      <c r="OXL77" s="66"/>
      <c r="OXM77" s="66"/>
      <c r="OXN77" s="66"/>
      <c r="OXO77" s="66"/>
      <c r="OXP77" s="66"/>
      <c r="OXQ77" s="66"/>
      <c r="OXR77" s="66"/>
      <c r="OXS77" s="66"/>
      <c r="OXT77" s="66"/>
      <c r="OXU77" s="66"/>
      <c r="OXV77" s="66"/>
      <c r="OXW77" s="66"/>
      <c r="OXX77" s="66"/>
      <c r="OXY77" s="66"/>
      <c r="OXZ77" s="66"/>
      <c r="OYA77" s="66"/>
      <c r="OYB77" s="66"/>
      <c r="OYC77" s="66"/>
      <c r="OYD77" s="66"/>
      <c r="OYE77" s="66"/>
      <c r="OYF77" s="66"/>
      <c r="OYG77" s="66"/>
      <c r="OYH77" s="66"/>
      <c r="OYI77" s="66"/>
      <c r="OYJ77" s="66"/>
      <c r="OYK77" s="66"/>
      <c r="OYL77" s="66"/>
      <c r="OYM77" s="66"/>
      <c r="OYN77" s="66"/>
      <c r="OYO77" s="66"/>
      <c r="OYP77" s="66"/>
      <c r="OYQ77" s="66"/>
      <c r="OYR77" s="66"/>
      <c r="OYS77" s="66"/>
      <c r="OYT77" s="66"/>
      <c r="OYU77" s="66"/>
      <c r="OYV77" s="66"/>
      <c r="OYW77" s="66"/>
      <c r="OYX77" s="66"/>
      <c r="OYY77" s="66"/>
      <c r="OYZ77" s="66"/>
      <c r="OZA77" s="66"/>
      <c r="OZB77" s="66"/>
      <c r="OZC77" s="66"/>
      <c r="OZD77" s="66"/>
      <c r="OZE77" s="66"/>
      <c r="OZF77" s="66"/>
      <c r="OZG77" s="66"/>
      <c r="OZH77" s="66"/>
      <c r="OZI77" s="66"/>
      <c r="OZJ77" s="66"/>
      <c r="OZK77" s="66"/>
      <c r="OZL77" s="66"/>
      <c r="OZM77" s="66"/>
      <c r="OZN77" s="66"/>
      <c r="OZO77" s="66"/>
      <c r="OZP77" s="66"/>
      <c r="OZQ77" s="66"/>
      <c r="OZR77" s="66"/>
      <c r="OZS77" s="66"/>
      <c r="OZT77" s="66"/>
      <c r="OZU77" s="66"/>
      <c r="OZV77" s="66"/>
      <c r="OZW77" s="66"/>
      <c r="OZX77" s="66"/>
      <c r="OZY77" s="66"/>
      <c r="OZZ77" s="66"/>
      <c r="PAA77" s="66"/>
      <c r="PAB77" s="66"/>
      <c r="PAC77" s="66"/>
      <c r="PAD77" s="66"/>
      <c r="PAE77" s="66"/>
      <c r="PAF77" s="66"/>
      <c r="PAG77" s="66"/>
      <c r="PAH77" s="66"/>
      <c r="PAI77" s="66"/>
      <c r="PAJ77" s="66"/>
      <c r="PAK77" s="66"/>
      <c r="PAL77" s="66"/>
      <c r="PAM77" s="66"/>
      <c r="PAN77" s="66"/>
      <c r="PAO77" s="66"/>
      <c r="PAP77" s="66"/>
      <c r="PAQ77" s="66"/>
      <c r="PAR77" s="66"/>
      <c r="PAS77" s="66"/>
      <c r="PAT77" s="66"/>
      <c r="PAU77" s="66"/>
      <c r="PAV77" s="66"/>
      <c r="PAW77" s="66"/>
      <c r="PAX77" s="66"/>
      <c r="PAY77" s="66"/>
      <c r="PAZ77" s="66"/>
      <c r="PBA77" s="66"/>
      <c r="PBB77" s="66"/>
      <c r="PBC77" s="66"/>
      <c r="PBD77" s="66"/>
      <c r="PBE77" s="66"/>
      <c r="PBF77" s="66"/>
      <c r="PBG77" s="66"/>
      <c r="PBH77" s="66"/>
      <c r="PBI77" s="66"/>
      <c r="PBJ77" s="66"/>
      <c r="PBK77" s="66"/>
      <c r="PBL77" s="66"/>
      <c r="PBM77" s="66"/>
      <c r="PBN77" s="66"/>
      <c r="PBO77" s="66"/>
      <c r="PBP77" s="66"/>
      <c r="PBQ77" s="66"/>
      <c r="PBR77" s="66"/>
      <c r="PBS77" s="66"/>
      <c r="PBT77" s="66"/>
      <c r="PBU77" s="66"/>
      <c r="PBV77" s="66"/>
      <c r="PBW77" s="66"/>
      <c r="PBX77" s="66"/>
      <c r="PBY77" s="66"/>
      <c r="PBZ77" s="66"/>
      <c r="PCA77" s="66"/>
      <c r="PCB77" s="66"/>
      <c r="PCC77" s="66"/>
      <c r="PCD77" s="66"/>
      <c r="PCE77" s="66"/>
      <c r="PCF77" s="66"/>
      <c r="PCG77" s="66"/>
      <c r="PCH77" s="66"/>
      <c r="PCI77" s="66"/>
      <c r="PCJ77" s="66"/>
      <c r="PCK77" s="66"/>
      <c r="PCL77" s="66"/>
      <c r="PCM77" s="66"/>
      <c r="PCN77" s="66"/>
      <c r="PCO77" s="66"/>
      <c r="PCP77" s="66"/>
      <c r="PCQ77" s="66"/>
      <c r="PCR77" s="66"/>
      <c r="PCS77" s="66"/>
      <c r="PCT77" s="66"/>
      <c r="PCU77" s="66"/>
      <c r="PCV77" s="66"/>
      <c r="PCW77" s="66"/>
      <c r="PCX77" s="66"/>
      <c r="PCY77" s="66"/>
      <c r="PCZ77" s="66"/>
      <c r="PDA77" s="66"/>
      <c r="PDB77" s="66"/>
      <c r="PDC77" s="66"/>
      <c r="PDD77" s="66"/>
      <c r="PDE77" s="66"/>
      <c r="PDF77" s="66"/>
      <c r="PDG77" s="66"/>
      <c r="PDH77" s="66"/>
      <c r="PDI77" s="66"/>
      <c r="PDJ77" s="66"/>
      <c r="PDK77" s="66"/>
      <c r="PDL77" s="66"/>
      <c r="PDM77" s="66"/>
      <c r="PDN77" s="66"/>
      <c r="PDO77" s="66"/>
      <c r="PDP77" s="66"/>
      <c r="PDQ77" s="66"/>
      <c r="PDR77" s="66"/>
      <c r="PDS77" s="66"/>
      <c r="PDT77" s="66"/>
      <c r="PDU77" s="66"/>
      <c r="PDV77" s="66"/>
      <c r="PDW77" s="66"/>
      <c r="PDX77" s="66"/>
      <c r="PDY77" s="66"/>
      <c r="PDZ77" s="66"/>
      <c r="PEA77" s="66"/>
      <c r="PEB77" s="66"/>
      <c r="PEC77" s="66"/>
      <c r="PED77" s="66"/>
      <c r="PEE77" s="66"/>
      <c r="PEF77" s="66"/>
      <c r="PEG77" s="66"/>
      <c r="PEH77" s="66"/>
      <c r="PEI77" s="66"/>
      <c r="PEJ77" s="66"/>
      <c r="PEK77" s="66"/>
      <c r="PEL77" s="66"/>
      <c r="PEM77" s="66"/>
      <c r="PEN77" s="66"/>
      <c r="PEO77" s="66"/>
      <c r="PEP77" s="66"/>
      <c r="PEQ77" s="66"/>
      <c r="PER77" s="66"/>
      <c r="PES77" s="66"/>
      <c r="PET77" s="66"/>
      <c r="PEU77" s="66"/>
      <c r="PEV77" s="66"/>
      <c r="PEW77" s="66"/>
      <c r="PEX77" s="66"/>
      <c r="PEY77" s="66"/>
      <c r="PEZ77" s="66"/>
      <c r="PFA77" s="66"/>
      <c r="PFB77" s="66"/>
      <c r="PFC77" s="66"/>
      <c r="PFD77" s="66"/>
      <c r="PFE77" s="66"/>
      <c r="PFF77" s="66"/>
      <c r="PFG77" s="66"/>
      <c r="PFH77" s="66"/>
      <c r="PFI77" s="66"/>
      <c r="PFJ77" s="66"/>
      <c r="PFK77" s="66"/>
      <c r="PFL77" s="66"/>
      <c r="PFM77" s="66"/>
      <c r="PFN77" s="66"/>
      <c r="PFO77" s="66"/>
      <c r="PFP77" s="66"/>
      <c r="PFQ77" s="66"/>
      <c r="PFR77" s="66"/>
      <c r="PFS77" s="66"/>
      <c r="PFT77" s="66"/>
      <c r="PFU77" s="66"/>
      <c r="PFV77" s="66"/>
      <c r="PFW77" s="66"/>
      <c r="PFX77" s="66"/>
      <c r="PFY77" s="66"/>
      <c r="PFZ77" s="66"/>
      <c r="PGA77" s="66"/>
      <c r="PGB77" s="66"/>
      <c r="PGC77" s="66"/>
      <c r="PGD77" s="66"/>
      <c r="PGE77" s="66"/>
      <c r="PGF77" s="66"/>
      <c r="PGG77" s="66"/>
      <c r="PGH77" s="66"/>
      <c r="PGI77" s="66"/>
      <c r="PGJ77" s="66"/>
      <c r="PGK77" s="66"/>
      <c r="PGL77" s="66"/>
      <c r="PGM77" s="66"/>
      <c r="PGN77" s="66"/>
      <c r="PGO77" s="66"/>
      <c r="PGP77" s="66"/>
      <c r="PGQ77" s="66"/>
      <c r="PGR77" s="66"/>
      <c r="PGS77" s="66"/>
      <c r="PGT77" s="66"/>
      <c r="PGU77" s="66"/>
      <c r="PGV77" s="66"/>
      <c r="PGW77" s="66"/>
      <c r="PGX77" s="66"/>
      <c r="PGY77" s="66"/>
      <c r="PGZ77" s="66"/>
      <c r="PHA77" s="66"/>
      <c r="PHB77" s="66"/>
      <c r="PHC77" s="66"/>
      <c r="PHD77" s="66"/>
      <c r="PHE77" s="66"/>
      <c r="PHF77" s="66"/>
      <c r="PHG77" s="66"/>
      <c r="PHH77" s="66"/>
      <c r="PHI77" s="66"/>
      <c r="PHJ77" s="66"/>
      <c r="PHK77" s="66"/>
      <c r="PHL77" s="66"/>
      <c r="PHM77" s="66"/>
      <c r="PHN77" s="66"/>
      <c r="PHO77" s="66"/>
      <c r="PHP77" s="66"/>
      <c r="PHQ77" s="66"/>
      <c r="PHR77" s="66"/>
      <c r="PHS77" s="66"/>
      <c r="PHT77" s="66"/>
      <c r="PHU77" s="66"/>
      <c r="PHV77" s="66"/>
      <c r="PHW77" s="66"/>
      <c r="PHX77" s="66"/>
      <c r="PHY77" s="66"/>
      <c r="PHZ77" s="66"/>
      <c r="PIA77" s="66"/>
      <c r="PIB77" s="66"/>
      <c r="PIC77" s="66"/>
      <c r="PID77" s="66"/>
      <c r="PIE77" s="66"/>
      <c r="PIF77" s="66"/>
      <c r="PIG77" s="66"/>
      <c r="PIH77" s="66"/>
      <c r="PII77" s="66"/>
      <c r="PIJ77" s="66"/>
      <c r="PIK77" s="66"/>
      <c r="PIL77" s="66"/>
      <c r="PIM77" s="66"/>
      <c r="PIN77" s="66"/>
      <c r="PIO77" s="66"/>
      <c r="PIP77" s="66"/>
      <c r="PIQ77" s="66"/>
      <c r="PIR77" s="66"/>
      <c r="PIS77" s="66"/>
      <c r="PIT77" s="66"/>
      <c r="PIU77" s="66"/>
      <c r="PIV77" s="66"/>
      <c r="PIW77" s="66"/>
      <c r="PIX77" s="66"/>
      <c r="PIY77" s="66"/>
      <c r="PIZ77" s="66"/>
      <c r="PJA77" s="66"/>
      <c r="PJB77" s="66"/>
      <c r="PJC77" s="66"/>
      <c r="PJD77" s="66"/>
      <c r="PJE77" s="66"/>
      <c r="PJF77" s="66"/>
      <c r="PJG77" s="66"/>
      <c r="PJH77" s="66"/>
      <c r="PJI77" s="66"/>
      <c r="PJJ77" s="66"/>
      <c r="PJK77" s="66"/>
      <c r="PJL77" s="66"/>
      <c r="PJM77" s="66"/>
      <c r="PJN77" s="66"/>
      <c r="PJO77" s="66"/>
      <c r="PJP77" s="66"/>
      <c r="PJQ77" s="66"/>
      <c r="PJR77" s="66"/>
      <c r="PJS77" s="66"/>
      <c r="PJT77" s="66"/>
      <c r="PJU77" s="66"/>
      <c r="PJV77" s="66"/>
      <c r="PJW77" s="66"/>
      <c r="PJX77" s="66"/>
      <c r="PJY77" s="66"/>
      <c r="PJZ77" s="66"/>
      <c r="PKA77" s="66"/>
      <c r="PKB77" s="66"/>
      <c r="PKC77" s="66"/>
      <c r="PKD77" s="66"/>
      <c r="PKE77" s="66"/>
      <c r="PKF77" s="66"/>
      <c r="PKG77" s="66"/>
      <c r="PKH77" s="66"/>
      <c r="PKI77" s="66"/>
      <c r="PKJ77" s="66"/>
      <c r="PKK77" s="66"/>
      <c r="PKL77" s="66"/>
      <c r="PKM77" s="66"/>
      <c r="PKN77" s="66"/>
      <c r="PKO77" s="66"/>
      <c r="PKP77" s="66"/>
      <c r="PKQ77" s="66"/>
      <c r="PKR77" s="66"/>
      <c r="PKS77" s="66"/>
      <c r="PKT77" s="66"/>
      <c r="PKU77" s="66"/>
      <c r="PKV77" s="66"/>
      <c r="PKW77" s="66"/>
      <c r="PKX77" s="66"/>
      <c r="PKY77" s="66"/>
      <c r="PKZ77" s="66"/>
      <c r="PLA77" s="66"/>
      <c r="PLB77" s="66"/>
      <c r="PLC77" s="66"/>
      <c r="PLD77" s="66"/>
      <c r="PLE77" s="66"/>
      <c r="PLF77" s="66"/>
      <c r="PLG77" s="66"/>
      <c r="PLH77" s="66"/>
      <c r="PLI77" s="66"/>
      <c r="PLJ77" s="66"/>
      <c r="PLK77" s="66"/>
      <c r="PLL77" s="66"/>
      <c r="PLM77" s="66"/>
      <c r="PLN77" s="66"/>
      <c r="PLO77" s="66"/>
      <c r="PLP77" s="66"/>
      <c r="PLQ77" s="66"/>
      <c r="PLR77" s="66"/>
      <c r="PLS77" s="66"/>
      <c r="PLT77" s="66"/>
      <c r="PLU77" s="66"/>
      <c r="PLV77" s="66"/>
      <c r="PLW77" s="66"/>
      <c r="PLX77" s="66"/>
      <c r="PLY77" s="66"/>
      <c r="PLZ77" s="66"/>
      <c r="PMA77" s="66"/>
      <c r="PMB77" s="66"/>
      <c r="PMC77" s="66"/>
      <c r="PMD77" s="66"/>
      <c r="PME77" s="66"/>
      <c r="PMF77" s="66"/>
      <c r="PMG77" s="66"/>
      <c r="PMH77" s="66"/>
      <c r="PMI77" s="66"/>
      <c r="PMJ77" s="66"/>
      <c r="PMK77" s="66"/>
      <c r="PML77" s="66"/>
      <c r="PMM77" s="66"/>
      <c r="PMN77" s="66"/>
      <c r="PMO77" s="66"/>
      <c r="PMP77" s="66"/>
      <c r="PMQ77" s="66"/>
      <c r="PMR77" s="66"/>
      <c r="PMS77" s="66"/>
      <c r="PMT77" s="66"/>
      <c r="PMU77" s="66"/>
      <c r="PMV77" s="66"/>
      <c r="PMW77" s="66"/>
      <c r="PMX77" s="66"/>
      <c r="PMY77" s="66"/>
      <c r="PMZ77" s="66"/>
      <c r="PNA77" s="66"/>
      <c r="PNB77" s="66"/>
      <c r="PNC77" s="66"/>
      <c r="PND77" s="66"/>
      <c r="PNE77" s="66"/>
      <c r="PNF77" s="66"/>
      <c r="PNG77" s="66"/>
      <c r="PNH77" s="66"/>
      <c r="PNI77" s="66"/>
      <c r="PNJ77" s="66"/>
      <c r="PNK77" s="66"/>
      <c r="PNL77" s="66"/>
      <c r="PNM77" s="66"/>
      <c r="PNN77" s="66"/>
      <c r="PNO77" s="66"/>
      <c r="PNP77" s="66"/>
      <c r="PNQ77" s="66"/>
      <c r="PNR77" s="66"/>
      <c r="PNS77" s="66"/>
      <c r="PNT77" s="66"/>
      <c r="PNU77" s="66"/>
      <c r="PNV77" s="66"/>
      <c r="PNW77" s="66"/>
      <c r="PNX77" s="66"/>
      <c r="PNY77" s="66"/>
      <c r="PNZ77" s="66"/>
      <c r="POA77" s="66"/>
      <c r="POB77" s="66"/>
      <c r="POC77" s="66"/>
      <c r="POD77" s="66"/>
      <c r="POE77" s="66"/>
      <c r="POF77" s="66"/>
      <c r="POG77" s="66"/>
      <c r="POH77" s="66"/>
      <c r="POI77" s="66"/>
      <c r="POJ77" s="66"/>
      <c r="POK77" s="66"/>
      <c r="POL77" s="66"/>
      <c r="POM77" s="66"/>
      <c r="PON77" s="66"/>
      <c r="POO77" s="66"/>
      <c r="POP77" s="66"/>
      <c r="POQ77" s="66"/>
      <c r="POR77" s="66"/>
      <c r="POS77" s="66"/>
      <c r="POT77" s="66"/>
      <c r="POU77" s="66"/>
      <c r="POV77" s="66"/>
      <c r="POW77" s="66"/>
      <c r="POX77" s="66"/>
      <c r="POY77" s="66"/>
      <c r="POZ77" s="66"/>
      <c r="PPA77" s="66"/>
      <c r="PPB77" s="66"/>
      <c r="PPC77" s="66"/>
      <c r="PPD77" s="66"/>
      <c r="PPE77" s="66"/>
      <c r="PPF77" s="66"/>
      <c r="PPG77" s="66"/>
      <c r="PPH77" s="66"/>
      <c r="PPI77" s="66"/>
      <c r="PPJ77" s="66"/>
      <c r="PPK77" s="66"/>
      <c r="PPL77" s="66"/>
      <c r="PPM77" s="66"/>
      <c r="PPN77" s="66"/>
      <c r="PPO77" s="66"/>
      <c r="PPP77" s="66"/>
      <c r="PPQ77" s="66"/>
      <c r="PPR77" s="66"/>
      <c r="PPS77" s="66"/>
      <c r="PPT77" s="66"/>
      <c r="PPU77" s="66"/>
      <c r="PPV77" s="66"/>
      <c r="PPW77" s="66"/>
      <c r="PPX77" s="66"/>
      <c r="PPY77" s="66"/>
      <c r="PPZ77" s="66"/>
      <c r="PQA77" s="66"/>
      <c r="PQB77" s="66"/>
      <c r="PQC77" s="66"/>
      <c r="PQD77" s="66"/>
      <c r="PQE77" s="66"/>
      <c r="PQF77" s="66"/>
      <c r="PQG77" s="66"/>
      <c r="PQH77" s="66"/>
      <c r="PQI77" s="66"/>
      <c r="PQJ77" s="66"/>
      <c r="PQK77" s="66"/>
      <c r="PQL77" s="66"/>
      <c r="PQM77" s="66"/>
      <c r="PQN77" s="66"/>
      <c r="PQO77" s="66"/>
      <c r="PQP77" s="66"/>
      <c r="PQQ77" s="66"/>
      <c r="PQR77" s="66"/>
      <c r="PQS77" s="66"/>
      <c r="PQT77" s="66"/>
      <c r="PQU77" s="66"/>
      <c r="PQV77" s="66"/>
      <c r="PQW77" s="66"/>
      <c r="PQX77" s="66"/>
      <c r="PQY77" s="66"/>
      <c r="PQZ77" s="66"/>
      <c r="PRA77" s="66"/>
      <c r="PRB77" s="66"/>
      <c r="PRC77" s="66"/>
      <c r="PRD77" s="66"/>
      <c r="PRE77" s="66"/>
      <c r="PRF77" s="66"/>
      <c r="PRG77" s="66"/>
      <c r="PRH77" s="66"/>
      <c r="PRI77" s="66"/>
      <c r="PRJ77" s="66"/>
      <c r="PRK77" s="66"/>
      <c r="PRL77" s="66"/>
      <c r="PRM77" s="66"/>
      <c r="PRN77" s="66"/>
      <c r="PRO77" s="66"/>
      <c r="PRP77" s="66"/>
      <c r="PRQ77" s="66"/>
      <c r="PRR77" s="66"/>
      <c r="PRS77" s="66"/>
      <c r="PRT77" s="66"/>
      <c r="PRU77" s="66"/>
      <c r="PRV77" s="66"/>
      <c r="PRW77" s="66"/>
      <c r="PRX77" s="66"/>
      <c r="PRY77" s="66"/>
      <c r="PRZ77" s="66"/>
      <c r="PSA77" s="66"/>
      <c r="PSB77" s="66"/>
      <c r="PSC77" s="66"/>
      <c r="PSD77" s="66"/>
      <c r="PSE77" s="66"/>
      <c r="PSF77" s="66"/>
      <c r="PSG77" s="66"/>
      <c r="PSH77" s="66"/>
      <c r="PSI77" s="66"/>
      <c r="PSJ77" s="66"/>
      <c r="PSK77" s="66"/>
      <c r="PSL77" s="66"/>
      <c r="PSM77" s="66"/>
      <c r="PSN77" s="66"/>
      <c r="PSO77" s="66"/>
      <c r="PSP77" s="66"/>
      <c r="PSQ77" s="66"/>
      <c r="PSR77" s="66"/>
      <c r="PSS77" s="66"/>
      <c r="PST77" s="66"/>
      <c r="PSU77" s="66"/>
      <c r="PSV77" s="66"/>
      <c r="PSW77" s="66"/>
      <c r="PSX77" s="66"/>
      <c r="PSY77" s="66"/>
      <c r="PSZ77" s="66"/>
      <c r="PTA77" s="66"/>
      <c r="PTB77" s="66"/>
      <c r="PTC77" s="66"/>
      <c r="PTD77" s="66"/>
      <c r="PTE77" s="66"/>
      <c r="PTF77" s="66"/>
      <c r="PTG77" s="66"/>
      <c r="PTH77" s="66"/>
      <c r="PTI77" s="66"/>
      <c r="PTJ77" s="66"/>
      <c r="PTK77" s="66"/>
      <c r="PTL77" s="66"/>
      <c r="PTM77" s="66"/>
      <c r="PTN77" s="66"/>
      <c r="PTO77" s="66"/>
      <c r="PTP77" s="66"/>
      <c r="PTQ77" s="66"/>
      <c r="PTR77" s="66"/>
      <c r="PTS77" s="66"/>
      <c r="PTT77" s="66"/>
      <c r="PTU77" s="66"/>
      <c r="PTV77" s="66"/>
      <c r="PTW77" s="66"/>
      <c r="PTX77" s="66"/>
      <c r="PTY77" s="66"/>
      <c r="PTZ77" s="66"/>
      <c r="PUA77" s="66"/>
      <c r="PUB77" s="66"/>
      <c r="PUC77" s="66"/>
      <c r="PUD77" s="66"/>
      <c r="PUE77" s="66"/>
      <c r="PUF77" s="66"/>
      <c r="PUG77" s="66"/>
      <c r="PUH77" s="66"/>
      <c r="PUI77" s="66"/>
      <c r="PUJ77" s="66"/>
      <c r="PUK77" s="66"/>
      <c r="PUL77" s="66"/>
      <c r="PUM77" s="66"/>
      <c r="PUN77" s="66"/>
      <c r="PUO77" s="66"/>
      <c r="PUP77" s="66"/>
      <c r="PUQ77" s="66"/>
      <c r="PUR77" s="66"/>
      <c r="PUS77" s="66"/>
      <c r="PUT77" s="66"/>
      <c r="PUU77" s="66"/>
      <c r="PUV77" s="66"/>
      <c r="PUW77" s="66"/>
      <c r="PUX77" s="66"/>
      <c r="PUY77" s="66"/>
      <c r="PUZ77" s="66"/>
      <c r="PVA77" s="66"/>
      <c r="PVB77" s="66"/>
      <c r="PVC77" s="66"/>
      <c r="PVD77" s="66"/>
      <c r="PVE77" s="66"/>
      <c r="PVF77" s="66"/>
      <c r="PVG77" s="66"/>
      <c r="PVH77" s="66"/>
      <c r="PVI77" s="66"/>
      <c r="PVJ77" s="66"/>
      <c r="PVK77" s="66"/>
      <c r="PVL77" s="66"/>
      <c r="PVM77" s="66"/>
      <c r="PVN77" s="66"/>
      <c r="PVO77" s="66"/>
      <c r="PVP77" s="66"/>
      <c r="PVQ77" s="66"/>
      <c r="PVR77" s="66"/>
      <c r="PVS77" s="66"/>
      <c r="PVT77" s="66"/>
      <c r="PVU77" s="66"/>
      <c r="PVV77" s="66"/>
      <c r="PVW77" s="66"/>
      <c r="PVX77" s="66"/>
      <c r="PVY77" s="66"/>
      <c r="PVZ77" s="66"/>
      <c r="PWA77" s="66"/>
      <c r="PWB77" s="66"/>
      <c r="PWC77" s="66"/>
      <c r="PWD77" s="66"/>
      <c r="PWE77" s="66"/>
      <c r="PWF77" s="66"/>
      <c r="PWG77" s="66"/>
      <c r="PWH77" s="66"/>
      <c r="PWI77" s="66"/>
      <c r="PWJ77" s="66"/>
      <c r="PWK77" s="66"/>
      <c r="PWL77" s="66"/>
      <c r="PWM77" s="66"/>
      <c r="PWN77" s="66"/>
      <c r="PWO77" s="66"/>
      <c r="PWP77" s="66"/>
      <c r="PWQ77" s="66"/>
      <c r="PWR77" s="66"/>
      <c r="PWS77" s="66"/>
      <c r="PWT77" s="66"/>
      <c r="PWU77" s="66"/>
      <c r="PWV77" s="66"/>
      <c r="PWW77" s="66"/>
      <c r="PWX77" s="66"/>
      <c r="PWY77" s="66"/>
      <c r="PWZ77" s="66"/>
      <c r="PXA77" s="66"/>
      <c r="PXB77" s="66"/>
      <c r="PXC77" s="66"/>
      <c r="PXD77" s="66"/>
      <c r="PXE77" s="66"/>
      <c r="PXF77" s="66"/>
      <c r="PXG77" s="66"/>
      <c r="PXH77" s="66"/>
      <c r="PXI77" s="66"/>
      <c r="PXJ77" s="66"/>
      <c r="PXK77" s="66"/>
      <c r="PXL77" s="66"/>
      <c r="PXM77" s="66"/>
      <c r="PXN77" s="66"/>
      <c r="PXO77" s="66"/>
      <c r="PXP77" s="66"/>
      <c r="PXQ77" s="66"/>
      <c r="PXR77" s="66"/>
      <c r="PXS77" s="66"/>
      <c r="PXT77" s="66"/>
      <c r="PXU77" s="66"/>
      <c r="PXV77" s="66"/>
      <c r="PXW77" s="66"/>
      <c r="PXX77" s="66"/>
      <c r="PXY77" s="66"/>
      <c r="PXZ77" s="66"/>
      <c r="PYA77" s="66"/>
      <c r="PYB77" s="66"/>
      <c r="PYC77" s="66"/>
      <c r="PYD77" s="66"/>
      <c r="PYE77" s="66"/>
      <c r="PYF77" s="66"/>
      <c r="PYG77" s="66"/>
      <c r="PYH77" s="66"/>
      <c r="PYI77" s="66"/>
      <c r="PYJ77" s="66"/>
      <c r="PYK77" s="66"/>
      <c r="PYL77" s="66"/>
      <c r="PYM77" s="66"/>
      <c r="PYN77" s="66"/>
      <c r="PYO77" s="66"/>
      <c r="PYP77" s="66"/>
      <c r="PYQ77" s="66"/>
      <c r="PYR77" s="66"/>
      <c r="PYS77" s="66"/>
      <c r="PYT77" s="66"/>
      <c r="PYU77" s="66"/>
      <c r="PYV77" s="66"/>
      <c r="PYW77" s="66"/>
      <c r="PYX77" s="66"/>
      <c r="PYY77" s="66"/>
      <c r="PYZ77" s="66"/>
      <c r="PZA77" s="66"/>
      <c r="PZB77" s="66"/>
      <c r="PZC77" s="66"/>
      <c r="PZD77" s="66"/>
      <c r="PZE77" s="66"/>
      <c r="PZF77" s="66"/>
      <c r="PZG77" s="66"/>
      <c r="PZH77" s="66"/>
      <c r="PZI77" s="66"/>
      <c r="PZJ77" s="66"/>
      <c r="PZK77" s="66"/>
      <c r="PZL77" s="66"/>
      <c r="PZM77" s="66"/>
      <c r="PZN77" s="66"/>
      <c r="PZO77" s="66"/>
      <c r="PZP77" s="66"/>
      <c r="PZQ77" s="66"/>
      <c r="PZR77" s="66"/>
      <c r="PZS77" s="66"/>
      <c r="PZT77" s="66"/>
      <c r="PZU77" s="66"/>
      <c r="PZV77" s="66"/>
      <c r="PZW77" s="66"/>
      <c r="PZX77" s="66"/>
      <c r="PZY77" s="66"/>
      <c r="PZZ77" s="66"/>
      <c r="QAA77" s="66"/>
      <c r="QAB77" s="66"/>
      <c r="QAC77" s="66"/>
      <c r="QAD77" s="66"/>
      <c r="QAE77" s="66"/>
      <c r="QAF77" s="66"/>
      <c r="QAG77" s="66"/>
      <c r="QAH77" s="66"/>
      <c r="QAI77" s="66"/>
      <c r="QAJ77" s="66"/>
      <c r="QAK77" s="66"/>
      <c r="QAL77" s="66"/>
      <c r="QAM77" s="66"/>
      <c r="QAN77" s="66"/>
      <c r="QAO77" s="66"/>
      <c r="QAP77" s="66"/>
      <c r="QAQ77" s="66"/>
      <c r="QAR77" s="66"/>
      <c r="QAS77" s="66"/>
      <c r="QAT77" s="66"/>
      <c r="QAU77" s="66"/>
      <c r="QAV77" s="66"/>
      <c r="QAW77" s="66"/>
      <c r="QAX77" s="66"/>
      <c r="QAY77" s="66"/>
      <c r="QAZ77" s="66"/>
      <c r="QBA77" s="66"/>
      <c r="QBB77" s="66"/>
      <c r="QBC77" s="66"/>
      <c r="QBD77" s="66"/>
      <c r="QBE77" s="66"/>
      <c r="QBF77" s="66"/>
      <c r="QBG77" s="66"/>
      <c r="QBH77" s="66"/>
      <c r="QBI77" s="66"/>
      <c r="QBJ77" s="66"/>
      <c r="QBK77" s="66"/>
      <c r="QBL77" s="66"/>
      <c r="QBM77" s="66"/>
      <c r="QBN77" s="66"/>
      <c r="QBO77" s="66"/>
      <c r="QBP77" s="66"/>
      <c r="QBQ77" s="66"/>
      <c r="QBR77" s="66"/>
      <c r="QBS77" s="66"/>
      <c r="QBT77" s="66"/>
      <c r="QBU77" s="66"/>
      <c r="QBV77" s="66"/>
      <c r="QBW77" s="66"/>
      <c r="QBX77" s="66"/>
      <c r="QBY77" s="66"/>
      <c r="QBZ77" s="66"/>
      <c r="QCA77" s="66"/>
      <c r="QCB77" s="66"/>
      <c r="QCC77" s="66"/>
      <c r="QCD77" s="66"/>
      <c r="QCE77" s="66"/>
      <c r="QCF77" s="66"/>
      <c r="QCG77" s="66"/>
      <c r="QCH77" s="66"/>
      <c r="QCI77" s="66"/>
      <c r="QCJ77" s="66"/>
      <c r="QCK77" s="66"/>
      <c r="QCL77" s="66"/>
      <c r="QCM77" s="66"/>
      <c r="QCN77" s="66"/>
      <c r="QCO77" s="66"/>
      <c r="QCP77" s="66"/>
      <c r="QCQ77" s="66"/>
      <c r="QCR77" s="66"/>
      <c r="QCS77" s="66"/>
      <c r="QCT77" s="66"/>
      <c r="QCU77" s="66"/>
      <c r="QCV77" s="66"/>
      <c r="QCW77" s="66"/>
      <c r="QCX77" s="66"/>
      <c r="QCY77" s="66"/>
      <c r="QCZ77" s="66"/>
      <c r="QDA77" s="66"/>
      <c r="QDB77" s="66"/>
      <c r="QDC77" s="66"/>
      <c r="QDD77" s="66"/>
      <c r="QDE77" s="66"/>
      <c r="QDF77" s="66"/>
      <c r="QDG77" s="66"/>
      <c r="QDH77" s="66"/>
      <c r="QDI77" s="66"/>
      <c r="QDJ77" s="66"/>
      <c r="QDK77" s="66"/>
      <c r="QDL77" s="66"/>
      <c r="QDM77" s="66"/>
      <c r="QDN77" s="66"/>
      <c r="QDO77" s="66"/>
      <c r="QDP77" s="66"/>
      <c r="QDQ77" s="66"/>
      <c r="QDR77" s="66"/>
      <c r="QDS77" s="66"/>
      <c r="QDT77" s="66"/>
      <c r="QDU77" s="66"/>
      <c r="QDV77" s="66"/>
      <c r="QDW77" s="66"/>
      <c r="QDX77" s="66"/>
      <c r="QDY77" s="66"/>
      <c r="QDZ77" s="66"/>
      <c r="QEA77" s="66"/>
      <c r="QEB77" s="66"/>
      <c r="QEC77" s="66"/>
      <c r="QED77" s="66"/>
      <c r="QEE77" s="66"/>
      <c r="QEF77" s="66"/>
      <c r="QEG77" s="66"/>
      <c r="QEH77" s="66"/>
      <c r="QEI77" s="66"/>
      <c r="QEJ77" s="66"/>
      <c r="QEK77" s="66"/>
      <c r="QEL77" s="66"/>
      <c r="QEM77" s="66"/>
      <c r="QEN77" s="66"/>
      <c r="QEO77" s="66"/>
      <c r="QEP77" s="66"/>
      <c r="QEQ77" s="66"/>
      <c r="QER77" s="66"/>
      <c r="QES77" s="66"/>
      <c r="QET77" s="66"/>
      <c r="QEU77" s="66"/>
      <c r="QEV77" s="66"/>
      <c r="QEW77" s="66"/>
      <c r="QEX77" s="66"/>
      <c r="QEY77" s="66"/>
      <c r="QEZ77" s="66"/>
      <c r="QFA77" s="66"/>
      <c r="QFB77" s="66"/>
      <c r="QFC77" s="66"/>
      <c r="QFD77" s="66"/>
      <c r="QFE77" s="66"/>
      <c r="QFF77" s="66"/>
      <c r="QFG77" s="66"/>
      <c r="QFH77" s="66"/>
      <c r="QFI77" s="66"/>
      <c r="QFJ77" s="66"/>
      <c r="QFK77" s="66"/>
      <c r="QFL77" s="66"/>
      <c r="QFM77" s="66"/>
      <c r="QFN77" s="66"/>
      <c r="QFO77" s="66"/>
      <c r="QFP77" s="66"/>
      <c r="QFQ77" s="66"/>
      <c r="QFR77" s="66"/>
      <c r="QFS77" s="66"/>
      <c r="QFT77" s="66"/>
      <c r="QFU77" s="66"/>
      <c r="QFV77" s="66"/>
      <c r="QFW77" s="66"/>
      <c r="QFX77" s="66"/>
      <c r="QFY77" s="66"/>
      <c r="QFZ77" s="66"/>
      <c r="QGA77" s="66"/>
      <c r="QGB77" s="66"/>
      <c r="QGC77" s="66"/>
      <c r="QGD77" s="66"/>
      <c r="QGE77" s="66"/>
      <c r="QGF77" s="66"/>
      <c r="QGG77" s="66"/>
      <c r="QGH77" s="66"/>
      <c r="QGI77" s="66"/>
      <c r="QGJ77" s="66"/>
      <c r="QGK77" s="66"/>
      <c r="QGL77" s="66"/>
      <c r="QGM77" s="66"/>
      <c r="QGN77" s="66"/>
      <c r="QGO77" s="66"/>
      <c r="QGP77" s="66"/>
      <c r="QGQ77" s="66"/>
      <c r="QGR77" s="66"/>
      <c r="QGS77" s="66"/>
      <c r="QGT77" s="66"/>
      <c r="QGU77" s="66"/>
      <c r="QGV77" s="66"/>
      <c r="QGW77" s="66"/>
      <c r="QGX77" s="66"/>
      <c r="QGY77" s="66"/>
      <c r="QGZ77" s="66"/>
      <c r="QHA77" s="66"/>
      <c r="QHB77" s="66"/>
      <c r="QHC77" s="66"/>
      <c r="QHD77" s="66"/>
      <c r="QHE77" s="66"/>
      <c r="QHF77" s="66"/>
      <c r="QHG77" s="66"/>
      <c r="QHH77" s="66"/>
      <c r="QHI77" s="66"/>
      <c r="QHJ77" s="66"/>
      <c r="QHK77" s="66"/>
      <c r="QHL77" s="66"/>
      <c r="QHM77" s="66"/>
      <c r="QHN77" s="66"/>
      <c r="QHO77" s="66"/>
      <c r="QHP77" s="66"/>
      <c r="QHQ77" s="66"/>
      <c r="QHR77" s="66"/>
      <c r="QHS77" s="66"/>
      <c r="QHT77" s="66"/>
      <c r="QHU77" s="66"/>
      <c r="QHV77" s="66"/>
      <c r="QHW77" s="66"/>
      <c r="QHX77" s="66"/>
      <c r="QHY77" s="66"/>
      <c r="QHZ77" s="66"/>
      <c r="QIA77" s="66"/>
      <c r="QIB77" s="66"/>
      <c r="QIC77" s="66"/>
      <c r="QID77" s="66"/>
      <c r="QIE77" s="66"/>
      <c r="QIF77" s="66"/>
      <c r="QIG77" s="66"/>
      <c r="QIH77" s="66"/>
      <c r="QII77" s="66"/>
      <c r="QIJ77" s="66"/>
      <c r="QIK77" s="66"/>
      <c r="QIL77" s="66"/>
      <c r="QIM77" s="66"/>
      <c r="QIN77" s="66"/>
      <c r="QIO77" s="66"/>
      <c r="QIP77" s="66"/>
      <c r="QIQ77" s="66"/>
      <c r="QIR77" s="66"/>
      <c r="QIS77" s="66"/>
      <c r="QIT77" s="66"/>
      <c r="QIU77" s="66"/>
      <c r="QIV77" s="66"/>
      <c r="QIW77" s="66"/>
      <c r="QIX77" s="66"/>
      <c r="QIY77" s="66"/>
      <c r="QIZ77" s="66"/>
      <c r="QJA77" s="66"/>
      <c r="QJB77" s="66"/>
      <c r="QJC77" s="66"/>
      <c r="QJD77" s="66"/>
      <c r="QJE77" s="66"/>
      <c r="QJF77" s="66"/>
      <c r="QJG77" s="66"/>
      <c r="QJH77" s="66"/>
      <c r="QJI77" s="66"/>
      <c r="QJJ77" s="66"/>
      <c r="QJK77" s="66"/>
      <c r="QJL77" s="66"/>
      <c r="QJM77" s="66"/>
      <c r="QJN77" s="66"/>
      <c r="QJO77" s="66"/>
      <c r="QJP77" s="66"/>
      <c r="QJQ77" s="66"/>
      <c r="QJR77" s="66"/>
      <c r="QJS77" s="66"/>
      <c r="QJT77" s="66"/>
      <c r="QJU77" s="66"/>
      <c r="QJV77" s="66"/>
      <c r="QJW77" s="66"/>
      <c r="QJX77" s="66"/>
      <c r="QJY77" s="66"/>
      <c r="QJZ77" s="66"/>
      <c r="QKA77" s="66"/>
      <c r="QKB77" s="66"/>
      <c r="QKC77" s="66"/>
      <c r="QKD77" s="66"/>
      <c r="QKE77" s="66"/>
      <c r="QKF77" s="66"/>
      <c r="QKG77" s="66"/>
      <c r="QKH77" s="66"/>
      <c r="QKI77" s="66"/>
      <c r="QKJ77" s="66"/>
      <c r="QKK77" s="66"/>
      <c r="QKL77" s="66"/>
      <c r="QKM77" s="66"/>
      <c r="QKN77" s="66"/>
      <c r="QKO77" s="66"/>
      <c r="QKP77" s="66"/>
      <c r="QKQ77" s="66"/>
      <c r="QKR77" s="66"/>
      <c r="QKS77" s="66"/>
      <c r="QKT77" s="66"/>
      <c r="QKU77" s="66"/>
      <c r="QKV77" s="66"/>
      <c r="QKW77" s="66"/>
      <c r="QKX77" s="66"/>
      <c r="QKY77" s="66"/>
      <c r="QKZ77" s="66"/>
      <c r="QLA77" s="66"/>
      <c r="QLB77" s="66"/>
      <c r="QLC77" s="66"/>
      <c r="QLD77" s="66"/>
      <c r="QLE77" s="66"/>
      <c r="QLF77" s="66"/>
      <c r="QLG77" s="66"/>
      <c r="QLH77" s="66"/>
      <c r="QLI77" s="66"/>
      <c r="QLJ77" s="66"/>
      <c r="QLK77" s="66"/>
      <c r="QLL77" s="66"/>
      <c r="QLM77" s="66"/>
      <c r="QLN77" s="66"/>
      <c r="QLO77" s="66"/>
      <c r="QLP77" s="66"/>
      <c r="QLQ77" s="66"/>
      <c r="QLR77" s="66"/>
      <c r="QLS77" s="66"/>
      <c r="QLT77" s="66"/>
      <c r="QLU77" s="66"/>
      <c r="QLV77" s="66"/>
      <c r="QLW77" s="66"/>
      <c r="QLX77" s="66"/>
      <c r="QLY77" s="66"/>
      <c r="QLZ77" s="66"/>
      <c r="QMA77" s="66"/>
      <c r="QMB77" s="66"/>
      <c r="QMC77" s="66"/>
      <c r="QMD77" s="66"/>
      <c r="QME77" s="66"/>
      <c r="QMF77" s="66"/>
      <c r="QMG77" s="66"/>
      <c r="QMH77" s="66"/>
      <c r="QMI77" s="66"/>
      <c r="QMJ77" s="66"/>
      <c r="QMK77" s="66"/>
      <c r="QML77" s="66"/>
      <c r="QMM77" s="66"/>
      <c r="QMN77" s="66"/>
      <c r="QMO77" s="66"/>
      <c r="QMP77" s="66"/>
      <c r="QMQ77" s="66"/>
      <c r="QMR77" s="66"/>
      <c r="QMS77" s="66"/>
      <c r="QMT77" s="66"/>
      <c r="QMU77" s="66"/>
      <c r="QMV77" s="66"/>
      <c r="QMW77" s="66"/>
      <c r="QMX77" s="66"/>
      <c r="QMY77" s="66"/>
      <c r="QMZ77" s="66"/>
      <c r="QNA77" s="66"/>
      <c r="QNB77" s="66"/>
      <c r="QNC77" s="66"/>
      <c r="QND77" s="66"/>
      <c r="QNE77" s="66"/>
      <c r="QNF77" s="66"/>
      <c r="QNG77" s="66"/>
      <c r="QNH77" s="66"/>
      <c r="QNI77" s="66"/>
      <c r="QNJ77" s="66"/>
      <c r="QNK77" s="66"/>
      <c r="QNL77" s="66"/>
      <c r="QNM77" s="66"/>
      <c r="QNN77" s="66"/>
      <c r="QNO77" s="66"/>
      <c r="QNP77" s="66"/>
      <c r="QNQ77" s="66"/>
      <c r="QNR77" s="66"/>
      <c r="QNS77" s="66"/>
      <c r="QNT77" s="66"/>
      <c r="QNU77" s="66"/>
      <c r="QNV77" s="66"/>
      <c r="QNW77" s="66"/>
      <c r="QNX77" s="66"/>
      <c r="QNY77" s="66"/>
      <c r="QNZ77" s="66"/>
      <c r="QOA77" s="66"/>
      <c r="QOB77" s="66"/>
      <c r="QOC77" s="66"/>
      <c r="QOD77" s="66"/>
      <c r="QOE77" s="66"/>
      <c r="QOF77" s="66"/>
      <c r="QOG77" s="66"/>
      <c r="QOH77" s="66"/>
      <c r="QOI77" s="66"/>
      <c r="QOJ77" s="66"/>
      <c r="QOK77" s="66"/>
      <c r="QOL77" s="66"/>
      <c r="QOM77" s="66"/>
      <c r="QON77" s="66"/>
      <c r="QOO77" s="66"/>
      <c r="QOP77" s="66"/>
      <c r="QOQ77" s="66"/>
      <c r="QOR77" s="66"/>
      <c r="QOS77" s="66"/>
      <c r="QOT77" s="66"/>
      <c r="QOU77" s="66"/>
      <c r="QOV77" s="66"/>
      <c r="QOW77" s="66"/>
      <c r="QOX77" s="66"/>
      <c r="QOY77" s="66"/>
      <c r="QOZ77" s="66"/>
      <c r="QPA77" s="66"/>
      <c r="QPB77" s="66"/>
      <c r="QPC77" s="66"/>
      <c r="QPD77" s="66"/>
      <c r="QPE77" s="66"/>
      <c r="QPF77" s="66"/>
      <c r="QPG77" s="66"/>
      <c r="QPH77" s="66"/>
      <c r="QPI77" s="66"/>
      <c r="QPJ77" s="66"/>
      <c r="QPK77" s="66"/>
      <c r="QPL77" s="66"/>
      <c r="QPM77" s="66"/>
      <c r="QPN77" s="66"/>
      <c r="QPO77" s="66"/>
      <c r="QPP77" s="66"/>
      <c r="QPQ77" s="66"/>
      <c r="QPR77" s="66"/>
      <c r="QPS77" s="66"/>
      <c r="QPT77" s="66"/>
      <c r="QPU77" s="66"/>
      <c r="QPV77" s="66"/>
      <c r="QPW77" s="66"/>
      <c r="QPX77" s="66"/>
      <c r="QPY77" s="66"/>
      <c r="QPZ77" s="66"/>
      <c r="QQA77" s="66"/>
      <c r="QQB77" s="66"/>
      <c r="QQC77" s="66"/>
      <c r="QQD77" s="66"/>
      <c r="QQE77" s="66"/>
      <c r="QQF77" s="66"/>
      <c r="QQG77" s="66"/>
      <c r="QQH77" s="66"/>
      <c r="QQI77" s="66"/>
      <c r="QQJ77" s="66"/>
      <c r="QQK77" s="66"/>
      <c r="QQL77" s="66"/>
      <c r="QQM77" s="66"/>
      <c r="QQN77" s="66"/>
      <c r="QQO77" s="66"/>
      <c r="QQP77" s="66"/>
      <c r="QQQ77" s="66"/>
      <c r="QQR77" s="66"/>
      <c r="QQS77" s="66"/>
      <c r="QQT77" s="66"/>
      <c r="QQU77" s="66"/>
      <c r="QQV77" s="66"/>
      <c r="QQW77" s="66"/>
      <c r="QQX77" s="66"/>
      <c r="QQY77" s="66"/>
      <c r="QQZ77" s="66"/>
      <c r="QRA77" s="66"/>
      <c r="QRB77" s="66"/>
      <c r="QRC77" s="66"/>
      <c r="QRD77" s="66"/>
      <c r="QRE77" s="66"/>
      <c r="QRF77" s="66"/>
      <c r="QRG77" s="66"/>
      <c r="QRH77" s="66"/>
      <c r="QRI77" s="66"/>
      <c r="QRJ77" s="66"/>
      <c r="QRK77" s="66"/>
      <c r="QRL77" s="66"/>
      <c r="QRM77" s="66"/>
      <c r="QRN77" s="66"/>
      <c r="QRO77" s="66"/>
      <c r="QRP77" s="66"/>
      <c r="QRQ77" s="66"/>
      <c r="QRR77" s="66"/>
      <c r="QRS77" s="66"/>
      <c r="QRT77" s="66"/>
      <c r="QRU77" s="66"/>
      <c r="QRV77" s="66"/>
      <c r="QRW77" s="66"/>
      <c r="QRX77" s="66"/>
      <c r="QRY77" s="66"/>
      <c r="QRZ77" s="66"/>
      <c r="QSA77" s="66"/>
      <c r="QSB77" s="66"/>
      <c r="QSC77" s="66"/>
      <c r="QSD77" s="66"/>
      <c r="QSE77" s="66"/>
      <c r="QSF77" s="66"/>
      <c r="QSG77" s="66"/>
      <c r="QSH77" s="66"/>
      <c r="QSI77" s="66"/>
      <c r="QSJ77" s="66"/>
      <c r="QSK77" s="66"/>
      <c r="QSL77" s="66"/>
      <c r="QSM77" s="66"/>
      <c r="QSN77" s="66"/>
      <c r="QSO77" s="66"/>
      <c r="QSP77" s="66"/>
      <c r="QSQ77" s="66"/>
      <c r="QSR77" s="66"/>
      <c r="QSS77" s="66"/>
      <c r="QST77" s="66"/>
      <c r="QSU77" s="66"/>
      <c r="QSV77" s="66"/>
      <c r="QSW77" s="66"/>
      <c r="QSX77" s="66"/>
      <c r="QSY77" s="66"/>
      <c r="QSZ77" s="66"/>
      <c r="QTA77" s="66"/>
      <c r="QTB77" s="66"/>
      <c r="QTC77" s="66"/>
      <c r="QTD77" s="66"/>
      <c r="QTE77" s="66"/>
      <c r="QTF77" s="66"/>
      <c r="QTG77" s="66"/>
      <c r="QTH77" s="66"/>
      <c r="QTI77" s="66"/>
      <c r="QTJ77" s="66"/>
      <c r="QTK77" s="66"/>
      <c r="QTL77" s="66"/>
      <c r="QTM77" s="66"/>
      <c r="QTN77" s="66"/>
      <c r="QTO77" s="66"/>
      <c r="QTP77" s="66"/>
      <c r="QTQ77" s="66"/>
      <c r="QTR77" s="66"/>
      <c r="QTS77" s="66"/>
      <c r="QTT77" s="66"/>
      <c r="QTU77" s="66"/>
      <c r="QTV77" s="66"/>
      <c r="QTW77" s="66"/>
      <c r="QTX77" s="66"/>
      <c r="QTY77" s="66"/>
      <c r="QTZ77" s="66"/>
      <c r="QUA77" s="66"/>
      <c r="QUB77" s="66"/>
      <c r="QUC77" s="66"/>
      <c r="QUD77" s="66"/>
      <c r="QUE77" s="66"/>
      <c r="QUF77" s="66"/>
      <c r="QUG77" s="66"/>
      <c r="QUH77" s="66"/>
      <c r="QUI77" s="66"/>
      <c r="QUJ77" s="66"/>
      <c r="QUK77" s="66"/>
      <c r="QUL77" s="66"/>
      <c r="QUM77" s="66"/>
      <c r="QUN77" s="66"/>
      <c r="QUO77" s="66"/>
      <c r="QUP77" s="66"/>
      <c r="QUQ77" s="66"/>
      <c r="QUR77" s="66"/>
      <c r="QUS77" s="66"/>
      <c r="QUT77" s="66"/>
      <c r="QUU77" s="66"/>
      <c r="QUV77" s="66"/>
      <c r="QUW77" s="66"/>
      <c r="QUX77" s="66"/>
      <c r="QUY77" s="66"/>
      <c r="QUZ77" s="66"/>
      <c r="QVA77" s="66"/>
      <c r="QVB77" s="66"/>
      <c r="QVC77" s="66"/>
      <c r="QVD77" s="66"/>
      <c r="QVE77" s="66"/>
      <c r="QVF77" s="66"/>
      <c r="QVG77" s="66"/>
      <c r="QVH77" s="66"/>
      <c r="QVI77" s="66"/>
      <c r="QVJ77" s="66"/>
      <c r="QVK77" s="66"/>
      <c r="QVL77" s="66"/>
      <c r="QVM77" s="66"/>
      <c r="QVN77" s="66"/>
      <c r="QVO77" s="66"/>
      <c r="QVP77" s="66"/>
      <c r="QVQ77" s="66"/>
      <c r="QVR77" s="66"/>
      <c r="QVS77" s="66"/>
      <c r="QVT77" s="66"/>
      <c r="QVU77" s="66"/>
      <c r="QVV77" s="66"/>
      <c r="QVW77" s="66"/>
      <c r="QVX77" s="66"/>
      <c r="QVY77" s="66"/>
      <c r="QVZ77" s="66"/>
      <c r="QWA77" s="66"/>
      <c r="QWB77" s="66"/>
      <c r="QWC77" s="66"/>
      <c r="QWD77" s="66"/>
      <c r="QWE77" s="66"/>
      <c r="QWF77" s="66"/>
      <c r="QWG77" s="66"/>
      <c r="QWH77" s="66"/>
      <c r="QWI77" s="66"/>
      <c r="QWJ77" s="66"/>
      <c r="QWK77" s="66"/>
      <c r="QWL77" s="66"/>
      <c r="QWM77" s="66"/>
      <c r="QWN77" s="66"/>
      <c r="QWO77" s="66"/>
      <c r="QWP77" s="66"/>
      <c r="QWQ77" s="66"/>
      <c r="QWR77" s="66"/>
      <c r="QWS77" s="66"/>
      <c r="QWT77" s="66"/>
      <c r="QWU77" s="66"/>
      <c r="QWV77" s="66"/>
      <c r="QWW77" s="66"/>
      <c r="QWX77" s="66"/>
      <c r="QWY77" s="66"/>
      <c r="QWZ77" s="66"/>
      <c r="QXA77" s="66"/>
      <c r="QXB77" s="66"/>
      <c r="QXC77" s="66"/>
      <c r="QXD77" s="66"/>
      <c r="QXE77" s="66"/>
      <c r="QXF77" s="66"/>
      <c r="QXG77" s="66"/>
      <c r="QXH77" s="66"/>
      <c r="QXI77" s="66"/>
      <c r="QXJ77" s="66"/>
      <c r="QXK77" s="66"/>
      <c r="QXL77" s="66"/>
      <c r="QXM77" s="66"/>
      <c r="QXN77" s="66"/>
      <c r="QXO77" s="66"/>
      <c r="QXP77" s="66"/>
      <c r="QXQ77" s="66"/>
      <c r="QXR77" s="66"/>
      <c r="QXS77" s="66"/>
      <c r="QXT77" s="66"/>
      <c r="QXU77" s="66"/>
      <c r="QXV77" s="66"/>
      <c r="QXW77" s="66"/>
      <c r="QXX77" s="66"/>
      <c r="QXY77" s="66"/>
      <c r="QXZ77" s="66"/>
      <c r="QYA77" s="66"/>
      <c r="QYB77" s="66"/>
      <c r="QYC77" s="66"/>
      <c r="QYD77" s="66"/>
      <c r="QYE77" s="66"/>
      <c r="QYF77" s="66"/>
      <c r="QYG77" s="66"/>
      <c r="QYH77" s="66"/>
      <c r="QYI77" s="66"/>
      <c r="QYJ77" s="66"/>
      <c r="QYK77" s="66"/>
      <c r="QYL77" s="66"/>
      <c r="QYM77" s="66"/>
      <c r="QYN77" s="66"/>
      <c r="QYO77" s="66"/>
      <c r="QYP77" s="66"/>
      <c r="QYQ77" s="66"/>
      <c r="QYR77" s="66"/>
      <c r="QYS77" s="66"/>
      <c r="QYT77" s="66"/>
      <c r="QYU77" s="66"/>
      <c r="QYV77" s="66"/>
      <c r="QYW77" s="66"/>
      <c r="QYX77" s="66"/>
      <c r="QYY77" s="66"/>
      <c r="QYZ77" s="66"/>
      <c r="QZA77" s="66"/>
      <c r="QZB77" s="66"/>
      <c r="QZC77" s="66"/>
      <c r="QZD77" s="66"/>
      <c r="QZE77" s="66"/>
      <c r="QZF77" s="66"/>
      <c r="QZG77" s="66"/>
      <c r="QZH77" s="66"/>
      <c r="QZI77" s="66"/>
      <c r="QZJ77" s="66"/>
      <c r="QZK77" s="66"/>
      <c r="QZL77" s="66"/>
      <c r="QZM77" s="66"/>
      <c r="QZN77" s="66"/>
      <c r="QZO77" s="66"/>
      <c r="QZP77" s="66"/>
      <c r="QZQ77" s="66"/>
      <c r="QZR77" s="66"/>
      <c r="QZS77" s="66"/>
      <c r="QZT77" s="66"/>
      <c r="QZU77" s="66"/>
      <c r="QZV77" s="66"/>
      <c r="QZW77" s="66"/>
      <c r="QZX77" s="66"/>
      <c r="QZY77" s="66"/>
      <c r="QZZ77" s="66"/>
      <c r="RAA77" s="66"/>
      <c r="RAB77" s="66"/>
      <c r="RAC77" s="66"/>
      <c r="RAD77" s="66"/>
      <c r="RAE77" s="66"/>
      <c r="RAF77" s="66"/>
      <c r="RAG77" s="66"/>
      <c r="RAH77" s="66"/>
      <c r="RAI77" s="66"/>
      <c r="RAJ77" s="66"/>
      <c r="RAK77" s="66"/>
      <c r="RAL77" s="66"/>
      <c r="RAM77" s="66"/>
      <c r="RAN77" s="66"/>
      <c r="RAO77" s="66"/>
      <c r="RAP77" s="66"/>
      <c r="RAQ77" s="66"/>
      <c r="RAR77" s="66"/>
      <c r="RAS77" s="66"/>
      <c r="RAT77" s="66"/>
      <c r="RAU77" s="66"/>
      <c r="RAV77" s="66"/>
      <c r="RAW77" s="66"/>
      <c r="RAX77" s="66"/>
      <c r="RAY77" s="66"/>
      <c r="RAZ77" s="66"/>
      <c r="RBA77" s="66"/>
      <c r="RBB77" s="66"/>
      <c r="RBC77" s="66"/>
      <c r="RBD77" s="66"/>
      <c r="RBE77" s="66"/>
      <c r="RBF77" s="66"/>
      <c r="RBG77" s="66"/>
      <c r="RBH77" s="66"/>
      <c r="RBI77" s="66"/>
      <c r="RBJ77" s="66"/>
      <c r="RBK77" s="66"/>
      <c r="RBL77" s="66"/>
      <c r="RBM77" s="66"/>
      <c r="RBN77" s="66"/>
      <c r="RBO77" s="66"/>
      <c r="RBP77" s="66"/>
      <c r="RBQ77" s="66"/>
      <c r="RBR77" s="66"/>
      <c r="RBS77" s="66"/>
      <c r="RBT77" s="66"/>
      <c r="RBU77" s="66"/>
      <c r="RBV77" s="66"/>
      <c r="RBW77" s="66"/>
      <c r="RBX77" s="66"/>
      <c r="RBY77" s="66"/>
      <c r="RBZ77" s="66"/>
      <c r="RCA77" s="66"/>
      <c r="RCB77" s="66"/>
      <c r="RCC77" s="66"/>
      <c r="RCD77" s="66"/>
      <c r="RCE77" s="66"/>
      <c r="RCF77" s="66"/>
      <c r="RCG77" s="66"/>
      <c r="RCH77" s="66"/>
      <c r="RCI77" s="66"/>
      <c r="RCJ77" s="66"/>
      <c r="RCK77" s="66"/>
      <c r="RCL77" s="66"/>
      <c r="RCM77" s="66"/>
      <c r="RCN77" s="66"/>
      <c r="RCO77" s="66"/>
      <c r="RCP77" s="66"/>
      <c r="RCQ77" s="66"/>
      <c r="RCR77" s="66"/>
      <c r="RCS77" s="66"/>
      <c r="RCT77" s="66"/>
      <c r="RCU77" s="66"/>
      <c r="RCV77" s="66"/>
      <c r="RCW77" s="66"/>
      <c r="RCX77" s="66"/>
      <c r="RCY77" s="66"/>
      <c r="RCZ77" s="66"/>
      <c r="RDA77" s="66"/>
      <c r="RDB77" s="66"/>
      <c r="RDC77" s="66"/>
      <c r="RDD77" s="66"/>
      <c r="RDE77" s="66"/>
      <c r="RDF77" s="66"/>
      <c r="RDG77" s="66"/>
      <c r="RDH77" s="66"/>
      <c r="RDI77" s="66"/>
      <c r="RDJ77" s="66"/>
      <c r="RDK77" s="66"/>
      <c r="RDL77" s="66"/>
      <c r="RDM77" s="66"/>
      <c r="RDN77" s="66"/>
      <c r="RDO77" s="66"/>
      <c r="RDP77" s="66"/>
      <c r="RDQ77" s="66"/>
      <c r="RDR77" s="66"/>
      <c r="RDS77" s="66"/>
      <c r="RDT77" s="66"/>
      <c r="RDU77" s="66"/>
      <c r="RDV77" s="66"/>
      <c r="RDW77" s="66"/>
      <c r="RDX77" s="66"/>
      <c r="RDY77" s="66"/>
      <c r="RDZ77" s="66"/>
      <c r="REA77" s="66"/>
      <c r="REB77" s="66"/>
      <c r="REC77" s="66"/>
      <c r="RED77" s="66"/>
      <c r="REE77" s="66"/>
      <c r="REF77" s="66"/>
      <c r="REG77" s="66"/>
      <c r="REH77" s="66"/>
      <c r="REI77" s="66"/>
      <c r="REJ77" s="66"/>
      <c r="REK77" s="66"/>
      <c r="REL77" s="66"/>
      <c r="REM77" s="66"/>
      <c r="REN77" s="66"/>
      <c r="REO77" s="66"/>
      <c r="REP77" s="66"/>
      <c r="REQ77" s="66"/>
      <c r="RER77" s="66"/>
      <c r="RES77" s="66"/>
      <c r="RET77" s="66"/>
      <c r="REU77" s="66"/>
      <c r="REV77" s="66"/>
      <c r="REW77" s="66"/>
      <c r="REX77" s="66"/>
      <c r="REY77" s="66"/>
      <c r="REZ77" s="66"/>
      <c r="RFA77" s="66"/>
      <c r="RFB77" s="66"/>
      <c r="RFC77" s="66"/>
      <c r="RFD77" s="66"/>
      <c r="RFE77" s="66"/>
      <c r="RFF77" s="66"/>
      <c r="RFG77" s="66"/>
      <c r="RFH77" s="66"/>
      <c r="RFI77" s="66"/>
      <c r="RFJ77" s="66"/>
      <c r="RFK77" s="66"/>
      <c r="RFL77" s="66"/>
      <c r="RFM77" s="66"/>
      <c r="RFN77" s="66"/>
      <c r="RFO77" s="66"/>
      <c r="RFP77" s="66"/>
      <c r="RFQ77" s="66"/>
      <c r="RFR77" s="66"/>
      <c r="RFS77" s="66"/>
      <c r="RFT77" s="66"/>
      <c r="RFU77" s="66"/>
      <c r="RFV77" s="66"/>
      <c r="RFW77" s="66"/>
      <c r="RFX77" s="66"/>
      <c r="RFY77" s="66"/>
      <c r="RFZ77" s="66"/>
      <c r="RGA77" s="66"/>
      <c r="RGB77" s="66"/>
      <c r="RGC77" s="66"/>
      <c r="RGD77" s="66"/>
      <c r="RGE77" s="66"/>
      <c r="RGF77" s="66"/>
      <c r="RGG77" s="66"/>
      <c r="RGH77" s="66"/>
      <c r="RGI77" s="66"/>
      <c r="RGJ77" s="66"/>
      <c r="RGK77" s="66"/>
      <c r="RGL77" s="66"/>
      <c r="RGM77" s="66"/>
      <c r="RGN77" s="66"/>
      <c r="RGO77" s="66"/>
      <c r="RGP77" s="66"/>
      <c r="RGQ77" s="66"/>
      <c r="RGR77" s="66"/>
      <c r="RGS77" s="66"/>
      <c r="RGT77" s="66"/>
      <c r="RGU77" s="66"/>
      <c r="RGV77" s="66"/>
      <c r="RGW77" s="66"/>
      <c r="RGX77" s="66"/>
      <c r="RGY77" s="66"/>
      <c r="RGZ77" s="66"/>
      <c r="RHA77" s="66"/>
      <c r="RHB77" s="66"/>
      <c r="RHC77" s="66"/>
      <c r="RHD77" s="66"/>
      <c r="RHE77" s="66"/>
      <c r="RHF77" s="66"/>
      <c r="RHG77" s="66"/>
      <c r="RHH77" s="66"/>
      <c r="RHI77" s="66"/>
      <c r="RHJ77" s="66"/>
      <c r="RHK77" s="66"/>
      <c r="RHL77" s="66"/>
      <c r="RHM77" s="66"/>
      <c r="RHN77" s="66"/>
      <c r="RHO77" s="66"/>
      <c r="RHP77" s="66"/>
      <c r="RHQ77" s="66"/>
      <c r="RHR77" s="66"/>
      <c r="RHS77" s="66"/>
      <c r="RHT77" s="66"/>
      <c r="RHU77" s="66"/>
      <c r="RHV77" s="66"/>
      <c r="RHW77" s="66"/>
      <c r="RHX77" s="66"/>
      <c r="RHY77" s="66"/>
      <c r="RHZ77" s="66"/>
      <c r="RIA77" s="66"/>
      <c r="RIB77" s="66"/>
      <c r="RIC77" s="66"/>
      <c r="RID77" s="66"/>
      <c r="RIE77" s="66"/>
      <c r="RIF77" s="66"/>
      <c r="RIG77" s="66"/>
      <c r="RIH77" s="66"/>
      <c r="RII77" s="66"/>
      <c r="RIJ77" s="66"/>
      <c r="RIK77" s="66"/>
      <c r="RIL77" s="66"/>
      <c r="RIM77" s="66"/>
      <c r="RIN77" s="66"/>
      <c r="RIO77" s="66"/>
      <c r="RIP77" s="66"/>
      <c r="RIQ77" s="66"/>
      <c r="RIR77" s="66"/>
      <c r="RIS77" s="66"/>
      <c r="RIT77" s="66"/>
      <c r="RIU77" s="66"/>
      <c r="RIV77" s="66"/>
      <c r="RIW77" s="66"/>
      <c r="RIX77" s="66"/>
      <c r="RIY77" s="66"/>
      <c r="RIZ77" s="66"/>
      <c r="RJA77" s="66"/>
      <c r="RJB77" s="66"/>
      <c r="RJC77" s="66"/>
      <c r="RJD77" s="66"/>
      <c r="RJE77" s="66"/>
      <c r="RJF77" s="66"/>
      <c r="RJG77" s="66"/>
      <c r="RJH77" s="66"/>
      <c r="RJI77" s="66"/>
      <c r="RJJ77" s="66"/>
      <c r="RJK77" s="66"/>
      <c r="RJL77" s="66"/>
      <c r="RJM77" s="66"/>
      <c r="RJN77" s="66"/>
      <c r="RJO77" s="66"/>
      <c r="RJP77" s="66"/>
      <c r="RJQ77" s="66"/>
      <c r="RJR77" s="66"/>
      <c r="RJS77" s="66"/>
      <c r="RJT77" s="66"/>
      <c r="RJU77" s="66"/>
      <c r="RJV77" s="66"/>
      <c r="RJW77" s="66"/>
      <c r="RJX77" s="66"/>
      <c r="RJY77" s="66"/>
      <c r="RJZ77" s="66"/>
      <c r="RKA77" s="66"/>
      <c r="RKB77" s="66"/>
      <c r="RKC77" s="66"/>
      <c r="RKD77" s="66"/>
      <c r="RKE77" s="66"/>
      <c r="RKF77" s="66"/>
      <c r="RKG77" s="66"/>
      <c r="RKH77" s="66"/>
      <c r="RKI77" s="66"/>
      <c r="RKJ77" s="66"/>
      <c r="RKK77" s="66"/>
      <c r="RKL77" s="66"/>
      <c r="RKM77" s="66"/>
      <c r="RKN77" s="66"/>
      <c r="RKO77" s="66"/>
      <c r="RKP77" s="66"/>
      <c r="RKQ77" s="66"/>
      <c r="RKR77" s="66"/>
      <c r="RKS77" s="66"/>
      <c r="RKT77" s="66"/>
      <c r="RKU77" s="66"/>
      <c r="RKV77" s="66"/>
      <c r="RKW77" s="66"/>
      <c r="RKX77" s="66"/>
      <c r="RKY77" s="66"/>
      <c r="RKZ77" s="66"/>
      <c r="RLA77" s="66"/>
      <c r="RLB77" s="66"/>
      <c r="RLC77" s="66"/>
      <c r="RLD77" s="66"/>
      <c r="RLE77" s="66"/>
      <c r="RLF77" s="66"/>
      <c r="RLG77" s="66"/>
      <c r="RLH77" s="66"/>
      <c r="RLI77" s="66"/>
      <c r="RLJ77" s="66"/>
      <c r="RLK77" s="66"/>
      <c r="RLL77" s="66"/>
      <c r="RLM77" s="66"/>
      <c r="RLN77" s="66"/>
      <c r="RLO77" s="66"/>
      <c r="RLP77" s="66"/>
      <c r="RLQ77" s="66"/>
      <c r="RLR77" s="66"/>
      <c r="RLS77" s="66"/>
      <c r="RLT77" s="66"/>
      <c r="RLU77" s="66"/>
      <c r="RLV77" s="66"/>
      <c r="RLW77" s="66"/>
      <c r="RLX77" s="66"/>
      <c r="RLY77" s="66"/>
      <c r="RLZ77" s="66"/>
      <c r="RMA77" s="66"/>
      <c r="RMB77" s="66"/>
      <c r="RMC77" s="66"/>
      <c r="RMD77" s="66"/>
      <c r="RME77" s="66"/>
      <c r="RMF77" s="66"/>
      <c r="RMG77" s="66"/>
      <c r="RMH77" s="66"/>
      <c r="RMI77" s="66"/>
      <c r="RMJ77" s="66"/>
      <c r="RMK77" s="66"/>
      <c r="RML77" s="66"/>
      <c r="RMM77" s="66"/>
      <c r="RMN77" s="66"/>
      <c r="RMO77" s="66"/>
      <c r="RMP77" s="66"/>
      <c r="RMQ77" s="66"/>
      <c r="RMR77" s="66"/>
      <c r="RMS77" s="66"/>
      <c r="RMT77" s="66"/>
      <c r="RMU77" s="66"/>
      <c r="RMV77" s="66"/>
      <c r="RMW77" s="66"/>
      <c r="RMX77" s="66"/>
      <c r="RMY77" s="66"/>
      <c r="RMZ77" s="66"/>
      <c r="RNA77" s="66"/>
      <c r="RNB77" s="66"/>
      <c r="RNC77" s="66"/>
      <c r="RND77" s="66"/>
      <c r="RNE77" s="66"/>
      <c r="RNF77" s="66"/>
      <c r="RNG77" s="66"/>
      <c r="RNH77" s="66"/>
      <c r="RNI77" s="66"/>
      <c r="RNJ77" s="66"/>
      <c r="RNK77" s="66"/>
      <c r="RNL77" s="66"/>
      <c r="RNM77" s="66"/>
      <c r="RNN77" s="66"/>
      <c r="RNO77" s="66"/>
      <c r="RNP77" s="66"/>
      <c r="RNQ77" s="66"/>
      <c r="RNR77" s="66"/>
      <c r="RNS77" s="66"/>
      <c r="RNT77" s="66"/>
      <c r="RNU77" s="66"/>
      <c r="RNV77" s="66"/>
      <c r="RNW77" s="66"/>
      <c r="RNX77" s="66"/>
      <c r="RNY77" s="66"/>
      <c r="RNZ77" s="66"/>
      <c r="ROA77" s="66"/>
      <c r="ROB77" s="66"/>
      <c r="ROC77" s="66"/>
      <c r="ROD77" s="66"/>
      <c r="ROE77" s="66"/>
      <c r="ROF77" s="66"/>
      <c r="ROG77" s="66"/>
      <c r="ROH77" s="66"/>
      <c r="ROI77" s="66"/>
      <c r="ROJ77" s="66"/>
      <c r="ROK77" s="66"/>
      <c r="ROL77" s="66"/>
      <c r="ROM77" s="66"/>
      <c r="RON77" s="66"/>
      <c r="ROO77" s="66"/>
      <c r="ROP77" s="66"/>
      <c r="ROQ77" s="66"/>
      <c r="ROR77" s="66"/>
      <c r="ROS77" s="66"/>
      <c r="ROT77" s="66"/>
      <c r="ROU77" s="66"/>
      <c r="ROV77" s="66"/>
      <c r="ROW77" s="66"/>
      <c r="ROX77" s="66"/>
      <c r="ROY77" s="66"/>
      <c r="ROZ77" s="66"/>
      <c r="RPA77" s="66"/>
      <c r="RPB77" s="66"/>
      <c r="RPC77" s="66"/>
      <c r="RPD77" s="66"/>
      <c r="RPE77" s="66"/>
      <c r="RPF77" s="66"/>
      <c r="RPG77" s="66"/>
      <c r="RPH77" s="66"/>
      <c r="RPI77" s="66"/>
      <c r="RPJ77" s="66"/>
      <c r="RPK77" s="66"/>
      <c r="RPL77" s="66"/>
      <c r="RPM77" s="66"/>
      <c r="RPN77" s="66"/>
      <c r="RPO77" s="66"/>
      <c r="RPP77" s="66"/>
      <c r="RPQ77" s="66"/>
      <c r="RPR77" s="66"/>
      <c r="RPS77" s="66"/>
      <c r="RPT77" s="66"/>
      <c r="RPU77" s="66"/>
      <c r="RPV77" s="66"/>
      <c r="RPW77" s="66"/>
      <c r="RPX77" s="66"/>
      <c r="RPY77" s="66"/>
      <c r="RPZ77" s="66"/>
      <c r="RQA77" s="66"/>
      <c r="RQB77" s="66"/>
      <c r="RQC77" s="66"/>
      <c r="RQD77" s="66"/>
      <c r="RQE77" s="66"/>
      <c r="RQF77" s="66"/>
      <c r="RQG77" s="66"/>
      <c r="RQH77" s="66"/>
      <c r="RQI77" s="66"/>
      <c r="RQJ77" s="66"/>
      <c r="RQK77" s="66"/>
      <c r="RQL77" s="66"/>
      <c r="RQM77" s="66"/>
      <c r="RQN77" s="66"/>
      <c r="RQO77" s="66"/>
      <c r="RQP77" s="66"/>
      <c r="RQQ77" s="66"/>
      <c r="RQR77" s="66"/>
      <c r="RQS77" s="66"/>
      <c r="RQT77" s="66"/>
      <c r="RQU77" s="66"/>
      <c r="RQV77" s="66"/>
      <c r="RQW77" s="66"/>
      <c r="RQX77" s="66"/>
      <c r="RQY77" s="66"/>
      <c r="RQZ77" s="66"/>
      <c r="RRA77" s="66"/>
      <c r="RRB77" s="66"/>
      <c r="RRC77" s="66"/>
      <c r="RRD77" s="66"/>
      <c r="RRE77" s="66"/>
      <c r="RRF77" s="66"/>
      <c r="RRG77" s="66"/>
      <c r="RRH77" s="66"/>
      <c r="RRI77" s="66"/>
      <c r="RRJ77" s="66"/>
      <c r="RRK77" s="66"/>
      <c r="RRL77" s="66"/>
      <c r="RRM77" s="66"/>
      <c r="RRN77" s="66"/>
      <c r="RRO77" s="66"/>
      <c r="RRP77" s="66"/>
      <c r="RRQ77" s="66"/>
      <c r="RRR77" s="66"/>
      <c r="RRS77" s="66"/>
      <c r="RRT77" s="66"/>
      <c r="RRU77" s="66"/>
      <c r="RRV77" s="66"/>
      <c r="RRW77" s="66"/>
      <c r="RRX77" s="66"/>
      <c r="RRY77" s="66"/>
      <c r="RRZ77" s="66"/>
      <c r="RSA77" s="66"/>
      <c r="RSB77" s="66"/>
      <c r="RSC77" s="66"/>
      <c r="RSD77" s="66"/>
      <c r="RSE77" s="66"/>
      <c r="RSF77" s="66"/>
      <c r="RSG77" s="66"/>
      <c r="RSH77" s="66"/>
      <c r="RSI77" s="66"/>
      <c r="RSJ77" s="66"/>
      <c r="RSK77" s="66"/>
      <c r="RSL77" s="66"/>
      <c r="RSM77" s="66"/>
      <c r="RSN77" s="66"/>
      <c r="RSO77" s="66"/>
      <c r="RSP77" s="66"/>
      <c r="RSQ77" s="66"/>
      <c r="RSR77" s="66"/>
      <c r="RSS77" s="66"/>
      <c r="RST77" s="66"/>
      <c r="RSU77" s="66"/>
      <c r="RSV77" s="66"/>
      <c r="RSW77" s="66"/>
      <c r="RSX77" s="66"/>
      <c r="RSY77" s="66"/>
      <c r="RSZ77" s="66"/>
      <c r="RTA77" s="66"/>
      <c r="RTB77" s="66"/>
      <c r="RTC77" s="66"/>
      <c r="RTD77" s="66"/>
      <c r="RTE77" s="66"/>
      <c r="RTF77" s="66"/>
      <c r="RTG77" s="66"/>
      <c r="RTH77" s="66"/>
      <c r="RTI77" s="66"/>
      <c r="RTJ77" s="66"/>
      <c r="RTK77" s="66"/>
      <c r="RTL77" s="66"/>
      <c r="RTM77" s="66"/>
      <c r="RTN77" s="66"/>
      <c r="RTO77" s="66"/>
      <c r="RTP77" s="66"/>
      <c r="RTQ77" s="66"/>
      <c r="RTR77" s="66"/>
      <c r="RTS77" s="66"/>
      <c r="RTT77" s="66"/>
      <c r="RTU77" s="66"/>
      <c r="RTV77" s="66"/>
      <c r="RTW77" s="66"/>
      <c r="RTX77" s="66"/>
      <c r="RTY77" s="66"/>
      <c r="RTZ77" s="66"/>
      <c r="RUA77" s="66"/>
      <c r="RUB77" s="66"/>
      <c r="RUC77" s="66"/>
      <c r="RUD77" s="66"/>
      <c r="RUE77" s="66"/>
      <c r="RUF77" s="66"/>
      <c r="RUG77" s="66"/>
      <c r="RUH77" s="66"/>
      <c r="RUI77" s="66"/>
      <c r="RUJ77" s="66"/>
      <c r="RUK77" s="66"/>
      <c r="RUL77" s="66"/>
      <c r="RUM77" s="66"/>
      <c r="RUN77" s="66"/>
      <c r="RUO77" s="66"/>
      <c r="RUP77" s="66"/>
      <c r="RUQ77" s="66"/>
      <c r="RUR77" s="66"/>
      <c r="RUS77" s="66"/>
      <c r="RUT77" s="66"/>
      <c r="RUU77" s="66"/>
      <c r="RUV77" s="66"/>
      <c r="RUW77" s="66"/>
      <c r="RUX77" s="66"/>
      <c r="RUY77" s="66"/>
      <c r="RUZ77" s="66"/>
      <c r="RVA77" s="66"/>
      <c r="RVB77" s="66"/>
      <c r="RVC77" s="66"/>
      <c r="RVD77" s="66"/>
      <c r="RVE77" s="66"/>
      <c r="RVF77" s="66"/>
      <c r="RVG77" s="66"/>
      <c r="RVH77" s="66"/>
      <c r="RVI77" s="66"/>
      <c r="RVJ77" s="66"/>
      <c r="RVK77" s="66"/>
      <c r="RVL77" s="66"/>
      <c r="RVM77" s="66"/>
      <c r="RVN77" s="66"/>
      <c r="RVO77" s="66"/>
      <c r="RVP77" s="66"/>
      <c r="RVQ77" s="66"/>
      <c r="RVR77" s="66"/>
      <c r="RVS77" s="66"/>
      <c r="RVT77" s="66"/>
      <c r="RVU77" s="66"/>
      <c r="RVV77" s="66"/>
      <c r="RVW77" s="66"/>
      <c r="RVX77" s="66"/>
      <c r="RVY77" s="66"/>
      <c r="RVZ77" s="66"/>
      <c r="RWA77" s="66"/>
      <c r="RWB77" s="66"/>
      <c r="RWC77" s="66"/>
      <c r="RWD77" s="66"/>
      <c r="RWE77" s="66"/>
      <c r="RWF77" s="66"/>
      <c r="RWG77" s="66"/>
      <c r="RWH77" s="66"/>
      <c r="RWI77" s="66"/>
      <c r="RWJ77" s="66"/>
      <c r="RWK77" s="66"/>
      <c r="RWL77" s="66"/>
      <c r="RWM77" s="66"/>
      <c r="RWN77" s="66"/>
      <c r="RWO77" s="66"/>
      <c r="RWP77" s="66"/>
      <c r="RWQ77" s="66"/>
      <c r="RWR77" s="66"/>
      <c r="RWS77" s="66"/>
      <c r="RWT77" s="66"/>
      <c r="RWU77" s="66"/>
      <c r="RWV77" s="66"/>
      <c r="RWW77" s="66"/>
      <c r="RWX77" s="66"/>
      <c r="RWY77" s="66"/>
      <c r="RWZ77" s="66"/>
      <c r="RXA77" s="66"/>
      <c r="RXB77" s="66"/>
      <c r="RXC77" s="66"/>
      <c r="RXD77" s="66"/>
      <c r="RXE77" s="66"/>
      <c r="RXF77" s="66"/>
      <c r="RXG77" s="66"/>
      <c r="RXH77" s="66"/>
      <c r="RXI77" s="66"/>
      <c r="RXJ77" s="66"/>
      <c r="RXK77" s="66"/>
      <c r="RXL77" s="66"/>
      <c r="RXM77" s="66"/>
      <c r="RXN77" s="66"/>
      <c r="RXO77" s="66"/>
      <c r="RXP77" s="66"/>
      <c r="RXQ77" s="66"/>
      <c r="RXR77" s="66"/>
      <c r="RXS77" s="66"/>
      <c r="RXT77" s="66"/>
      <c r="RXU77" s="66"/>
      <c r="RXV77" s="66"/>
      <c r="RXW77" s="66"/>
      <c r="RXX77" s="66"/>
      <c r="RXY77" s="66"/>
      <c r="RXZ77" s="66"/>
      <c r="RYA77" s="66"/>
      <c r="RYB77" s="66"/>
      <c r="RYC77" s="66"/>
      <c r="RYD77" s="66"/>
      <c r="RYE77" s="66"/>
      <c r="RYF77" s="66"/>
      <c r="RYG77" s="66"/>
      <c r="RYH77" s="66"/>
      <c r="RYI77" s="66"/>
      <c r="RYJ77" s="66"/>
      <c r="RYK77" s="66"/>
      <c r="RYL77" s="66"/>
      <c r="RYM77" s="66"/>
      <c r="RYN77" s="66"/>
      <c r="RYO77" s="66"/>
      <c r="RYP77" s="66"/>
      <c r="RYQ77" s="66"/>
      <c r="RYR77" s="66"/>
      <c r="RYS77" s="66"/>
      <c r="RYT77" s="66"/>
      <c r="RYU77" s="66"/>
      <c r="RYV77" s="66"/>
      <c r="RYW77" s="66"/>
      <c r="RYX77" s="66"/>
      <c r="RYY77" s="66"/>
      <c r="RYZ77" s="66"/>
      <c r="RZA77" s="66"/>
      <c r="RZB77" s="66"/>
      <c r="RZC77" s="66"/>
      <c r="RZD77" s="66"/>
      <c r="RZE77" s="66"/>
      <c r="RZF77" s="66"/>
      <c r="RZG77" s="66"/>
      <c r="RZH77" s="66"/>
      <c r="RZI77" s="66"/>
      <c r="RZJ77" s="66"/>
      <c r="RZK77" s="66"/>
      <c r="RZL77" s="66"/>
      <c r="RZM77" s="66"/>
      <c r="RZN77" s="66"/>
      <c r="RZO77" s="66"/>
      <c r="RZP77" s="66"/>
      <c r="RZQ77" s="66"/>
      <c r="RZR77" s="66"/>
      <c r="RZS77" s="66"/>
      <c r="RZT77" s="66"/>
      <c r="RZU77" s="66"/>
      <c r="RZV77" s="66"/>
      <c r="RZW77" s="66"/>
      <c r="RZX77" s="66"/>
      <c r="RZY77" s="66"/>
      <c r="RZZ77" s="66"/>
      <c r="SAA77" s="66"/>
      <c r="SAB77" s="66"/>
      <c r="SAC77" s="66"/>
      <c r="SAD77" s="66"/>
      <c r="SAE77" s="66"/>
      <c r="SAF77" s="66"/>
      <c r="SAG77" s="66"/>
      <c r="SAH77" s="66"/>
      <c r="SAI77" s="66"/>
      <c r="SAJ77" s="66"/>
      <c r="SAK77" s="66"/>
      <c r="SAL77" s="66"/>
      <c r="SAM77" s="66"/>
      <c r="SAN77" s="66"/>
      <c r="SAO77" s="66"/>
      <c r="SAP77" s="66"/>
      <c r="SAQ77" s="66"/>
      <c r="SAR77" s="66"/>
      <c r="SAS77" s="66"/>
      <c r="SAT77" s="66"/>
      <c r="SAU77" s="66"/>
      <c r="SAV77" s="66"/>
      <c r="SAW77" s="66"/>
      <c r="SAX77" s="66"/>
      <c r="SAY77" s="66"/>
      <c r="SAZ77" s="66"/>
      <c r="SBA77" s="66"/>
      <c r="SBB77" s="66"/>
      <c r="SBC77" s="66"/>
      <c r="SBD77" s="66"/>
      <c r="SBE77" s="66"/>
      <c r="SBF77" s="66"/>
      <c r="SBG77" s="66"/>
      <c r="SBH77" s="66"/>
      <c r="SBI77" s="66"/>
      <c r="SBJ77" s="66"/>
      <c r="SBK77" s="66"/>
      <c r="SBL77" s="66"/>
      <c r="SBM77" s="66"/>
      <c r="SBN77" s="66"/>
      <c r="SBO77" s="66"/>
      <c r="SBP77" s="66"/>
      <c r="SBQ77" s="66"/>
      <c r="SBR77" s="66"/>
      <c r="SBS77" s="66"/>
      <c r="SBT77" s="66"/>
      <c r="SBU77" s="66"/>
      <c r="SBV77" s="66"/>
      <c r="SBW77" s="66"/>
      <c r="SBX77" s="66"/>
      <c r="SBY77" s="66"/>
      <c r="SBZ77" s="66"/>
      <c r="SCA77" s="66"/>
      <c r="SCB77" s="66"/>
      <c r="SCC77" s="66"/>
      <c r="SCD77" s="66"/>
      <c r="SCE77" s="66"/>
      <c r="SCF77" s="66"/>
      <c r="SCG77" s="66"/>
      <c r="SCH77" s="66"/>
      <c r="SCI77" s="66"/>
      <c r="SCJ77" s="66"/>
      <c r="SCK77" s="66"/>
      <c r="SCL77" s="66"/>
      <c r="SCM77" s="66"/>
      <c r="SCN77" s="66"/>
      <c r="SCO77" s="66"/>
      <c r="SCP77" s="66"/>
      <c r="SCQ77" s="66"/>
      <c r="SCR77" s="66"/>
      <c r="SCS77" s="66"/>
      <c r="SCT77" s="66"/>
      <c r="SCU77" s="66"/>
      <c r="SCV77" s="66"/>
      <c r="SCW77" s="66"/>
      <c r="SCX77" s="66"/>
      <c r="SCY77" s="66"/>
      <c r="SCZ77" s="66"/>
      <c r="SDA77" s="66"/>
      <c r="SDB77" s="66"/>
      <c r="SDC77" s="66"/>
      <c r="SDD77" s="66"/>
      <c r="SDE77" s="66"/>
      <c r="SDF77" s="66"/>
      <c r="SDG77" s="66"/>
      <c r="SDH77" s="66"/>
      <c r="SDI77" s="66"/>
      <c r="SDJ77" s="66"/>
      <c r="SDK77" s="66"/>
      <c r="SDL77" s="66"/>
      <c r="SDM77" s="66"/>
      <c r="SDN77" s="66"/>
      <c r="SDO77" s="66"/>
      <c r="SDP77" s="66"/>
      <c r="SDQ77" s="66"/>
      <c r="SDR77" s="66"/>
      <c r="SDS77" s="66"/>
      <c r="SDT77" s="66"/>
      <c r="SDU77" s="66"/>
      <c r="SDV77" s="66"/>
      <c r="SDW77" s="66"/>
      <c r="SDX77" s="66"/>
      <c r="SDY77" s="66"/>
      <c r="SDZ77" s="66"/>
      <c r="SEA77" s="66"/>
      <c r="SEB77" s="66"/>
      <c r="SEC77" s="66"/>
      <c r="SED77" s="66"/>
      <c r="SEE77" s="66"/>
      <c r="SEF77" s="66"/>
      <c r="SEG77" s="66"/>
      <c r="SEH77" s="66"/>
      <c r="SEI77" s="66"/>
      <c r="SEJ77" s="66"/>
      <c r="SEK77" s="66"/>
      <c r="SEL77" s="66"/>
      <c r="SEM77" s="66"/>
      <c r="SEN77" s="66"/>
      <c r="SEO77" s="66"/>
      <c r="SEP77" s="66"/>
      <c r="SEQ77" s="66"/>
      <c r="SER77" s="66"/>
      <c r="SES77" s="66"/>
      <c r="SET77" s="66"/>
      <c r="SEU77" s="66"/>
      <c r="SEV77" s="66"/>
      <c r="SEW77" s="66"/>
      <c r="SEX77" s="66"/>
      <c r="SEY77" s="66"/>
      <c r="SEZ77" s="66"/>
      <c r="SFA77" s="66"/>
      <c r="SFB77" s="66"/>
      <c r="SFC77" s="66"/>
      <c r="SFD77" s="66"/>
      <c r="SFE77" s="66"/>
      <c r="SFF77" s="66"/>
      <c r="SFG77" s="66"/>
      <c r="SFH77" s="66"/>
      <c r="SFI77" s="66"/>
      <c r="SFJ77" s="66"/>
      <c r="SFK77" s="66"/>
      <c r="SFL77" s="66"/>
      <c r="SFM77" s="66"/>
      <c r="SFN77" s="66"/>
      <c r="SFO77" s="66"/>
      <c r="SFP77" s="66"/>
      <c r="SFQ77" s="66"/>
      <c r="SFR77" s="66"/>
      <c r="SFS77" s="66"/>
      <c r="SFT77" s="66"/>
      <c r="SFU77" s="66"/>
      <c r="SFV77" s="66"/>
      <c r="SFW77" s="66"/>
      <c r="SFX77" s="66"/>
      <c r="SFY77" s="66"/>
      <c r="SFZ77" s="66"/>
      <c r="SGA77" s="66"/>
      <c r="SGB77" s="66"/>
      <c r="SGC77" s="66"/>
      <c r="SGD77" s="66"/>
      <c r="SGE77" s="66"/>
      <c r="SGF77" s="66"/>
      <c r="SGG77" s="66"/>
      <c r="SGH77" s="66"/>
      <c r="SGI77" s="66"/>
      <c r="SGJ77" s="66"/>
      <c r="SGK77" s="66"/>
      <c r="SGL77" s="66"/>
      <c r="SGM77" s="66"/>
      <c r="SGN77" s="66"/>
      <c r="SGO77" s="66"/>
      <c r="SGP77" s="66"/>
      <c r="SGQ77" s="66"/>
      <c r="SGR77" s="66"/>
      <c r="SGS77" s="66"/>
      <c r="SGT77" s="66"/>
      <c r="SGU77" s="66"/>
      <c r="SGV77" s="66"/>
      <c r="SGW77" s="66"/>
      <c r="SGX77" s="66"/>
      <c r="SGY77" s="66"/>
      <c r="SGZ77" s="66"/>
      <c r="SHA77" s="66"/>
      <c r="SHB77" s="66"/>
      <c r="SHC77" s="66"/>
      <c r="SHD77" s="66"/>
      <c r="SHE77" s="66"/>
      <c r="SHF77" s="66"/>
      <c r="SHG77" s="66"/>
      <c r="SHH77" s="66"/>
      <c r="SHI77" s="66"/>
      <c r="SHJ77" s="66"/>
      <c r="SHK77" s="66"/>
      <c r="SHL77" s="66"/>
      <c r="SHM77" s="66"/>
      <c r="SHN77" s="66"/>
      <c r="SHO77" s="66"/>
      <c r="SHP77" s="66"/>
      <c r="SHQ77" s="66"/>
      <c r="SHR77" s="66"/>
      <c r="SHS77" s="66"/>
      <c r="SHT77" s="66"/>
      <c r="SHU77" s="66"/>
      <c r="SHV77" s="66"/>
      <c r="SHW77" s="66"/>
      <c r="SHX77" s="66"/>
      <c r="SHY77" s="66"/>
      <c r="SHZ77" s="66"/>
      <c r="SIA77" s="66"/>
      <c r="SIB77" s="66"/>
      <c r="SIC77" s="66"/>
      <c r="SID77" s="66"/>
      <c r="SIE77" s="66"/>
      <c r="SIF77" s="66"/>
      <c r="SIG77" s="66"/>
      <c r="SIH77" s="66"/>
      <c r="SII77" s="66"/>
      <c r="SIJ77" s="66"/>
      <c r="SIK77" s="66"/>
      <c r="SIL77" s="66"/>
      <c r="SIM77" s="66"/>
      <c r="SIN77" s="66"/>
      <c r="SIO77" s="66"/>
      <c r="SIP77" s="66"/>
      <c r="SIQ77" s="66"/>
      <c r="SIR77" s="66"/>
      <c r="SIS77" s="66"/>
      <c r="SIT77" s="66"/>
      <c r="SIU77" s="66"/>
      <c r="SIV77" s="66"/>
      <c r="SIW77" s="66"/>
      <c r="SIX77" s="66"/>
      <c r="SIY77" s="66"/>
      <c r="SIZ77" s="66"/>
      <c r="SJA77" s="66"/>
      <c r="SJB77" s="66"/>
      <c r="SJC77" s="66"/>
      <c r="SJD77" s="66"/>
      <c r="SJE77" s="66"/>
      <c r="SJF77" s="66"/>
      <c r="SJG77" s="66"/>
      <c r="SJH77" s="66"/>
      <c r="SJI77" s="66"/>
      <c r="SJJ77" s="66"/>
      <c r="SJK77" s="66"/>
      <c r="SJL77" s="66"/>
      <c r="SJM77" s="66"/>
      <c r="SJN77" s="66"/>
      <c r="SJO77" s="66"/>
      <c r="SJP77" s="66"/>
      <c r="SJQ77" s="66"/>
      <c r="SJR77" s="66"/>
      <c r="SJS77" s="66"/>
      <c r="SJT77" s="66"/>
      <c r="SJU77" s="66"/>
      <c r="SJV77" s="66"/>
      <c r="SJW77" s="66"/>
      <c r="SJX77" s="66"/>
      <c r="SJY77" s="66"/>
      <c r="SJZ77" s="66"/>
      <c r="SKA77" s="66"/>
      <c r="SKB77" s="66"/>
      <c r="SKC77" s="66"/>
      <c r="SKD77" s="66"/>
      <c r="SKE77" s="66"/>
      <c r="SKF77" s="66"/>
      <c r="SKG77" s="66"/>
      <c r="SKH77" s="66"/>
      <c r="SKI77" s="66"/>
      <c r="SKJ77" s="66"/>
      <c r="SKK77" s="66"/>
      <c r="SKL77" s="66"/>
      <c r="SKM77" s="66"/>
      <c r="SKN77" s="66"/>
      <c r="SKO77" s="66"/>
      <c r="SKP77" s="66"/>
      <c r="SKQ77" s="66"/>
      <c r="SKR77" s="66"/>
      <c r="SKS77" s="66"/>
      <c r="SKT77" s="66"/>
      <c r="SKU77" s="66"/>
      <c r="SKV77" s="66"/>
      <c r="SKW77" s="66"/>
      <c r="SKX77" s="66"/>
      <c r="SKY77" s="66"/>
      <c r="SKZ77" s="66"/>
      <c r="SLA77" s="66"/>
      <c r="SLB77" s="66"/>
      <c r="SLC77" s="66"/>
      <c r="SLD77" s="66"/>
      <c r="SLE77" s="66"/>
      <c r="SLF77" s="66"/>
      <c r="SLG77" s="66"/>
      <c r="SLH77" s="66"/>
      <c r="SLI77" s="66"/>
      <c r="SLJ77" s="66"/>
      <c r="SLK77" s="66"/>
      <c r="SLL77" s="66"/>
      <c r="SLM77" s="66"/>
      <c r="SLN77" s="66"/>
      <c r="SLO77" s="66"/>
      <c r="SLP77" s="66"/>
      <c r="SLQ77" s="66"/>
      <c r="SLR77" s="66"/>
      <c r="SLS77" s="66"/>
      <c r="SLT77" s="66"/>
      <c r="SLU77" s="66"/>
      <c r="SLV77" s="66"/>
      <c r="SLW77" s="66"/>
      <c r="SLX77" s="66"/>
      <c r="SLY77" s="66"/>
      <c r="SLZ77" s="66"/>
      <c r="SMA77" s="66"/>
      <c r="SMB77" s="66"/>
      <c r="SMC77" s="66"/>
      <c r="SMD77" s="66"/>
      <c r="SME77" s="66"/>
      <c r="SMF77" s="66"/>
      <c r="SMG77" s="66"/>
      <c r="SMH77" s="66"/>
      <c r="SMI77" s="66"/>
      <c r="SMJ77" s="66"/>
      <c r="SMK77" s="66"/>
      <c r="SML77" s="66"/>
      <c r="SMM77" s="66"/>
      <c r="SMN77" s="66"/>
      <c r="SMO77" s="66"/>
      <c r="SMP77" s="66"/>
      <c r="SMQ77" s="66"/>
      <c r="SMR77" s="66"/>
      <c r="SMS77" s="66"/>
      <c r="SMT77" s="66"/>
      <c r="SMU77" s="66"/>
      <c r="SMV77" s="66"/>
      <c r="SMW77" s="66"/>
      <c r="SMX77" s="66"/>
      <c r="SMY77" s="66"/>
      <c r="SMZ77" s="66"/>
      <c r="SNA77" s="66"/>
      <c r="SNB77" s="66"/>
      <c r="SNC77" s="66"/>
      <c r="SND77" s="66"/>
      <c r="SNE77" s="66"/>
      <c r="SNF77" s="66"/>
      <c r="SNG77" s="66"/>
      <c r="SNH77" s="66"/>
      <c r="SNI77" s="66"/>
      <c r="SNJ77" s="66"/>
      <c r="SNK77" s="66"/>
      <c r="SNL77" s="66"/>
      <c r="SNM77" s="66"/>
      <c r="SNN77" s="66"/>
      <c r="SNO77" s="66"/>
      <c r="SNP77" s="66"/>
      <c r="SNQ77" s="66"/>
      <c r="SNR77" s="66"/>
      <c r="SNS77" s="66"/>
      <c r="SNT77" s="66"/>
      <c r="SNU77" s="66"/>
      <c r="SNV77" s="66"/>
      <c r="SNW77" s="66"/>
      <c r="SNX77" s="66"/>
      <c r="SNY77" s="66"/>
      <c r="SNZ77" s="66"/>
      <c r="SOA77" s="66"/>
      <c r="SOB77" s="66"/>
      <c r="SOC77" s="66"/>
      <c r="SOD77" s="66"/>
      <c r="SOE77" s="66"/>
      <c r="SOF77" s="66"/>
      <c r="SOG77" s="66"/>
      <c r="SOH77" s="66"/>
      <c r="SOI77" s="66"/>
      <c r="SOJ77" s="66"/>
      <c r="SOK77" s="66"/>
      <c r="SOL77" s="66"/>
      <c r="SOM77" s="66"/>
      <c r="SON77" s="66"/>
      <c r="SOO77" s="66"/>
      <c r="SOP77" s="66"/>
      <c r="SOQ77" s="66"/>
      <c r="SOR77" s="66"/>
      <c r="SOS77" s="66"/>
      <c r="SOT77" s="66"/>
      <c r="SOU77" s="66"/>
      <c r="SOV77" s="66"/>
      <c r="SOW77" s="66"/>
      <c r="SOX77" s="66"/>
      <c r="SOY77" s="66"/>
      <c r="SOZ77" s="66"/>
      <c r="SPA77" s="66"/>
      <c r="SPB77" s="66"/>
      <c r="SPC77" s="66"/>
      <c r="SPD77" s="66"/>
      <c r="SPE77" s="66"/>
      <c r="SPF77" s="66"/>
      <c r="SPG77" s="66"/>
      <c r="SPH77" s="66"/>
      <c r="SPI77" s="66"/>
      <c r="SPJ77" s="66"/>
      <c r="SPK77" s="66"/>
      <c r="SPL77" s="66"/>
      <c r="SPM77" s="66"/>
      <c r="SPN77" s="66"/>
      <c r="SPO77" s="66"/>
      <c r="SPP77" s="66"/>
      <c r="SPQ77" s="66"/>
      <c r="SPR77" s="66"/>
      <c r="SPS77" s="66"/>
      <c r="SPT77" s="66"/>
      <c r="SPU77" s="66"/>
      <c r="SPV77" s="66"/>
      <c r="SPW77" s="66"/>
      <c r="SPX77" s="66"/>
      <c r="SPY77" s="66"/>
      <c r="SPZ77" s="66"/>
      <c r="SQA77" s="66"/>
      <c r="SQB77" s="66"/>
      <c r="SQC77" s="66"/>
      <c r="SQD77" s="66"/>
      <c r="SQE77" s="66"/>
      <c r="SQF77" s="66"/>
      <c r="SQG77" s="66"/>
      <c r="SQH77" s="66"/>
      <c r="SQI77" s="66"/>
      <c r="SQJ77" s="66"/>
      <c r="SQK77" s="66"/>
      <c r="SQL77" s="66"/>
      <c r="SQM77" s="66"/>
      <c r="SQN77" s="66"/>
      <c r="SQO77" s="66"/>
      <c r="SQP77" s="66"/>
      <c r="SQQ77" s="66"/>
      <c r="SQR77" s="66"/>
      <c r="SQS77" s="66"/>
      <c r="SQT77" s="66"/>
      <c r="SQU77" s="66"/>
      <c r="SQV77" s="66"/>
      <c r="SQW77" s="66"/>
      <c r="SQX77" s="66"/>
      <c r="SQY77" s="66"/>
      <c r="SQZ77" s="66"/>
      <c r="SRA77" s="66"/>
      <c r="SRB77" s="66"/>
      <c r="SRC77" s="66"/>
      <c r="SRD77" s="66"/>
      <c r="SRE77" s="66"/>
      <c r="SRF77" s="66"/>
      <c r="SRG77" s="66"/>
      <c r="SRH77" s="66"/>
      <c r="SRI77" s="66"/>
      <c r="SRJ77" s="66"/>
      <c r="SRK77" s="66"/>
      <c r="SRL77" s="66"/>
      <c r="SRM77" s="66"/>
      <c r="SRN77" s="66"/>
      <c r="SRO77" s="66"/>
      <c r="SRP77" s="66"/>
      <c r="SRQ77" s="66"/>
      <c r="SRR77" s="66"/>
      <c r="SRS77" s="66"/>
      <c r="SRT77" s="66"/>
      <c r="SRU77" s="66"/>
      <c r="SRV77" s="66"/>
      <c r="SRW77" s="66"/>
      <c r="SRX77" s="66"/>
      <c r="SRY77" s="66"/>
      <c r="SRZ77" s="66"/>
      <c r="SSA77" s="66"/>
      <c r="SSB77" s="66"/>
      <c r="SSC77" s="66"/>
      <c r="SSD77" s="66"/>
      <c r="SSE77" s="66"/>
      <c r="SSF77" s="66"/>
      <c r="SSG77" s="66"/>
      <c r="SSH77" s="66"/>
      <c r="SSI77" s="66"/>
      <c r="SSJ77" s="66"/>
      <c r="SSK77" s="66"/>
      <c r="SSL77" s="66"/>
      <c r="SSM77" s="66"/>
      <c r="SSN77" s="66"/>
      <c r="SSO77" s="66"/>
      <c r="SSP77" s="66"/>
      <c r="SSQ77" s="66"/>
      <c r="SSR77" s="66"/>
      <c r="SSS77" s="66"/>
      <c r="SST77" s="66"/>
      <c r="SSU77" s="66"/>
      <c r="SSV77" s="66"/>
      <c r="SSW77" s="66"/>
      <c r="SSX77" s="66"/>
      <c r="SSY77" s="66"/>
      <c r="SSZ77" s="66"/>
      <c r="STA77" s="66"/>
      <c r="STB77" s="66"/>
      <c r="STC77" s="66"/>
      <c r="STD77" s="66"/>
      <c r="STE77" s="66"/>
      <c r="STF77" s="66"/>
      <c r="STG77" s="66"/>
      <c r="STH77" s="66"/>
      <c r="STI77" s="66"/>
      <c r="STJ77" s="66"/>
      <c r="STK77" s="66"/>
      <c r="STL77" s="66"/>
      <c r="STM77" s="66"/>
      <c r="STN77" s="66"/>
      <c r="STO77" s="66"/>
      <c r="STP77" s="66"/>
      <c r="STQ77" s="66"/>
      <c r="STR77" s="66"/>
      <c r="STS77" s="66"/>
      <c r="STT77" s="66"/>
      <c r="STU77" s="66"/>
      <c r="STV77" s="66"/>
      <c r="STW77" s="66"/>
      <c r="STX77" s="66"/>
      <c r="STY77" s="66"/>
      <c r="STZ77" s="66"/>
      <c r="SUA77" s="66"/>
      <c r="SUB77" s="66"/>
      <c r="SUC77" s="66"/>
      <c r="SUD77" s="66"/>
      <c r="SUE77" s="66"/>
      <c r="SUF77" s="66"/>
      <c r="SUG77" s="66"/>
      <c r="SUH77" s="66"/>
      <c r="SUI77" s="66"/>
      <c r="SUJ77" s="66"/>
      <c r="SUK77" s="66"/>
      <c r="SUL77" s="66"/>
      <c r="SUM77" s="66"/>
      <c r="SUN77" s="66"/>
      <c r="SUO77" s="66"/>
      <c r="SUP77" s="66"/>
      <c r="SUQ77" s="66"/>
      <c r="SUR77" s="66"/>
      <c r="SUS77" s="66"/>
      <c r="SUT77" s="66"/>
      <c r="SUU77" s="66"/>
      <c r="SUV77" s="66"/>
      <c r="SUW77" s="66"/>
      <c r="SUX77" s="66"/>
      <c r="SUY77" s="66"/>
      <c r="SUZ77" s="66"/>
      <c r="SVA77" s="66"/>
      <c r="SVB77" s="66"/>
      <c r="SVC77" s="66"/>
      <c r="SVD77" s="66"/>
      <c r="SVE77" s="66"/>
      <c r="SVF77" s="66"/>
      <c r="SVG77" s="66"/>
      <c r="SVH77" s="66"/>
      <c r="SVI77" s="66"/>
      <c r="SVJ77" s="66"/>
      <c r="SVK77" s="66"/>
      <c r="SVL77" s="66"/>
      <c r="SVM77" s="66"/>
      <c r="SVN77" s="66"/>
      <c r="SVO77" s="66"/>
      <c r="SVP77" s="66"/>
      <c r="SVQ77" s="66"/>
      <c r="SVR77" s="66"/>
      <c r="SVS77" s="66"/>
      <c r="SVT77" s="66"/>
      <c r="SVU77" s="66"/>
      <c r="SVV77" s="66"/>
      <c r="SVW77" s="66"/>
      <c r="SVX77" s="66"/>
      <c r="SVY77" s="66"/>
      <c r="SVZ77" s="66"/>
      <c r="SWA77" s="66"/>
      <c r="SWB77" s="66"/>
      <c r="SWC77" s="66"/>
      <c r="SWD77" s="66"/>
      <c r="SWE77" s="66"/>
      <c r="SWF77" s="66"/>
      <c r="SWG77" s="66"/>
      <c r="SWH77" s="66"/>
      <c r="SWI77" s="66"/>
      <c r="SWJ77" s="66"/>
      <c r="SWK77" s="66"/>
      <c r="SWL77" s="66"/>
      <c r="SWM77" s="66"/>
      <c r="SWN77" s="66"/>
      <c r="SWO77" s="66"/>
      <c r="SWP77" s="66"/>
      <c r="SWQ77" s="66"/>
      <c r="SWR77" s="66"/>
      <c r="SWS77" s="66"/>
      <c r="SWT77" s="66"/>
      <c r="SWU77" s="66"/>
      <c r="SWV77" s="66"/>
      <c r="SWW77" s="66"/>
      <c r="SWX77" s="66"/>
      <c r="SWY77" s="66"/>
      <c r="SWZ77" s="66"/>
      <c r="SXA77" s="66"/>
      <c r="SXB77" s="66"/>
      <c r="SXC77" s="66"/>
      <c r="SXD77" s="66"/>
      <c r="SXE77" s="66"/>
      <c r="SXF77" s="66"/>
      <c r="SXG77" s="66"/>
      <c r="SXH77" s="66"/>
      <c r="SXI77" s="66"/>
      <c r="SXJ77" s="66"/>
      <c r="SXK77" s="66"/>
      <c r="SXL77" s="66"/>
      <c r="SXM77" s="66"/>
      <c r="SXN77" s="66"/>
      <c r="SXO77" s="66"/>
      <c r="SXP77" s="66"/>
      <c r="SXQ77" s="66"/>
      <c r="SXR77" s="66"/>
      <c r="SXS77" s="66"/>
      <c r="SXT77" s="66"/>
      <c r="SXU77" s="66"/>
      <c r="SXV77" s="66"/>
      <c r="SXW77" s="66"/>
      <c r="SXX77" s="66"/>
      <c r="SXY77" s="66"/>
      <c r="SXZ77" s="66"/>
      <c r="SYA77" s="66"/>
      <c r="SYB77" s="66"/>
      <c r="SYC77" s="66"/>
      <c r="SYD77" s="66"/>
      <c r="SYE77" s="66"/>
      <c r="SYF77" s="66"/>
      <c r="SYG77" s="66"/>
      <c r="SYH77" s="66"/>
      <c r="SYI77" s="66"/>
      <c r="SYJ77" s="66"/>
      <c r="SYK77" s="66"/>
      <c r="SYL77" s="66"/>
      <c r="SYM77" s="66"/>
      <c r="SYN77" s="66"/>
      <c r="SYO77" s="66"/>
      <c r="SYP77" s="66"/>
      <c r="SYQ77" s="66"/>
      <c r="SYR77" s="66"/>
      <c r="SYS77" s="66"/>
      <c r="SYT77" s="66"/>
      <c r="SYU77" s="66"/>
      <c r="SYV77" s="66"/>
      <c r="SYW77" s="66"/>
      <c r="SYX77" s="66"/>
      <c r="SYY77" s="66"/>
      <c r="SYZ77" s="66"/>
      <c r="SZA77" s="66"/>
      <c r="SZB77" s="66"/>
      <c r="SZC77" s="66"/>
      <c r="SZD77" s="66"/>
      <c r="SZE77" s="66"/>
      <c r="SZF77" s="66"/>
      <c r="SZG77" s="66"/>
      <c r="SZH77" s="66"/>
      <c r="SZI77" s="66"/>
      <c r="SZJ77" s="66"/>
      <c r="SZK77" s="66"/>
      <c r="SZL77" s="66"/>
      <c r="SZM77" s="66"/>
      <c r="SZN77" s="66"/>
      <c r="SZO77" s="66"/>
      <c r="SZP77" s="66"/>
      <c r="SZQ77" s="66"/>
      <c r="SZR77" s="66"/>
      <c r="SZS77" s="66"/>
      <c r="SZT77" s="66"/>
      <c r="SZU77" s="66"/>
      <c r="SZV77" s="66"/>
      <c r="SZW77" s="66"/>
      <c r="SZX77" s="66"/>
      <c r="SZY77" s="66"/>
      <c r="SZZ77" s="66"/>
      <c r="TAA77" s="66"/>
      <c r="TAB77" s="66"/>
      <c r="TAC77" s="66"/>
      <c r="TAD77" s="66"/>
      <c r="TAE77" s="66"/>
      <c r="TAF77" s="66"/>
      <c r="TAG77" s="66"/>
      <c r="TAH77" s="66"/>
      <c r="TAI77" s="66"/>
      <c r="TAJ77" s="66"/>
      <c r="TAK77" s="66"/>
      <c r="TAL77" s="66"/>
      <c r="TAM77" s="66"/>
      <c r="TAN77" s="66"/>
      <c r="TAO77" s="66"/>
      <c r="TAP77" s="66"/>
      <c r="TAQ77" s="66"/>
      <c r="TAR77" s="66"/>
      <c r="TAS77" s="66"/>
      <c r="TAT77" s="66"/>
      <c r="TAU77" s="66"/>
      <c r="TAV77" s="66"/>
      <c r="TAW77" s="66"/>
      <c r="TAX77" s="66"/>
      <c r="TAY77" s="66"/>
      <c r="TAZ77" s="66"/>
      <c r="TBA77" s="66"/>
      <c r="TBB77" s="66"/>
      <c r="TBC77" s="66"/>
      <c r="TBD77" s="66"/>
      <c r="TBE77" s="66"/>
      <c r="TBF77" s="66"/>
      <c r="TBG77" s="66"/>
      <c r="TBH77" s="66"/>
      <c r="TBI77" s="66"/>
      <c r="TBJ77" s="66"/>
      <c r="TBK77" s="66"/>
      <c r="TBL77" s="66"/>
      <c r="TBM77" s="66"/>
      <c r="TBN77" s="66"/>
      <c r="TBO77" s="66"/>
      <c r="TBP77" s="66"/>
      <c r="TBQ77" s="66"/>
      <c r="TBR77" s="66"/>
      <c r="TBS77" s="66"/>
      <c r="TBT77" s="66"/>
      <c r="TBU77" s="66"/>
      <c r="TBV77" s="66"/>
      <c r="TBW77" s="66"/>
      <c r="TBX77" s="66"/>
      <c r="TBY77" s="66"/>
      <c r="TBZ77" s="66"/>
      <c r="TCA77" s="66"/>
      <c r="TCB77" s="66"/>
      <c r="TCC77" s="66"/>
      <c r="TCD77" s="66"/>
      <c r="TCE77" s="66"/>
      <c r="TCF77" s="66"/>
      <c r="TCG77" s="66"/>
      <c r="TCH77" s="66"/>
      <c r="TCI77" s="66"/>
      <c r="TCJ77" s="66"/>
      <c r="TCK77" s="66"/>
      <c r="TCL77" s="66"/>
      <c r="TCM77" s="66"/>
      <c r="TCN77" s="66"/>
      <c r="TCO77" s="66"/>
      <c r="TCP77" s="66"/>
      <c r="TCQ77" s="66"/>
      <c r="TCR77" s="66"/>
      <c r="TCS77" s="66"/>
      <c r="TCT77" s="66"/>
      <c r="TCU77" s="66"/>
      <c r="TCV77" s="66"/>
      <c r="TCW77" s="66"/>
      <c r="TCX77" s="66"/>
      <c r="TCY77" s="66"/>
      <c r="TCZ77" s="66"/>
      <c r="TDA77" s="66"/>
      <c r="TDB77" s="66"/>
      <c r="TDC77" s="66"/>
      <c r="TDD77" s="66"/>
      <c r="TDE77" s="66"/>
      <c r="TDF77" s="66"/>
      <c r="TDG77" s="66"/>
      <c r="TDH77" s="66"/>
      <c r="TDI77" s="66"/>
      <c r="TDJ77" s="66"/>
      <c r="TDK77" s="66"/>
      <c r="TDL77" s="66"/>
      <c r="TDM77" s="66"/>
      <c r="TDN77" s="66"/>
      <c r="TDO77" s="66"/>
      <c r="TDP77" s="66"/>
      <c r="TDQ77" s="66"/>
      <c r="TDR77" s="66"/>
      <c r="TDS77" s="66"/>
      <c r="TDT77" s="66"/>
      <c r="TDU77" s="66"/>
      <c r="TDV77" s="66"/>
      <c r="TDW77" s="66"/>
      <c r="TDX77" s="66"/>
      <c r="TDY77" s="66"/>
      <c r="TDZ77" s="66"/>
      <c r="TEA77" s="66"/>
      <c r="TEB77" s="66"/>
      <c r="TEC77" s="66"/>
      <c r="TED77" s="66"/>
      <c r="TEE77" s="66"/>
      <c r="TEF77" s="66"/>
      <c r="TEG77" s="66"/>
      <c r="TEH77" s="66"/>
      <c r="TEI77" s="66"/>
      <c r="TEJ77" s="66"/>
      <c r="TEK77" s="66"/>
      <c r="TEL77" s="66"/>
      <c r="TEM77" s="66"/>
      <c r="TEN77" s="66"/>
      <c r="TEO77" s="66"/>
      <c r="TEP77" s="66"/>
      <c r="TEQ77" s="66"/>
      <c r="TER77" s="66"/>
      <c r="TES77" s="66"/>
      <c r="TET77" s="66"/>
      <c r="TEU77" s="66"/>
      <c r="TEV77" s="66"/>
      <c r="TEW77" s="66"/>
      <c r="TEX77" s="66"/>
      <c r="TEY77" s="66"/>
      <c r="TEZ77" s="66"/>
      <c r="TFA77" s="66"/>
      <c r="TFB77" s="66"/>
      <c r="TFC77" s="66"/>
      <c r="TFD77" s="66"/>
      <c r="TFE77" s="66"/>
      <c r="TFF77" s="66"/>
      <c r="TFG77" s="66"/>
      <c r="TFH77" s="66"/>
      <c r="TFI77" s="66"/>
      <c r="TFJ77" s="66"/>
      <c r="TFK77" s="66"/>
      <c r="TFL77" s="66"/>
      <c r="TFM77" s="66"/>
      <c r="TFN77" s="66"/>
      <c r="TFO77" s="66"/>
      <c r="TFP77" s="66"/>
      <c r="TFQ77" s="66"/>
      <c r="TFR77" s="66"/>
      <c r="TFS77" s="66"/>
      <c r="TFT77" s="66"/>
      <c r="TFU77" s="66"/>
      <c r="TFV77" s="66"/>
      <c r="TFW77" s="66"/>
      <c r="TFX77" s="66"/>
      <c r="TFY77" s="66"/>
      <c r="TFZ77" s="66"/>
      <c r="TGA77" s="66"/>
      <c r="TGB77" s="66"/>
      <c r="TGC77" s="66"/>
      <c r="TGD77" s="66"/>
      <c r="TGE77" s="66"/>
      <c r="TGF77" s="66"/>
      <c r="TGG77" s="66"/>
      <c r="TGH77" s="66"/>
      <c r="TGI77" s="66"/>
      <c r="TGJ77" s="66"/>
      <c r="TGK77" s="66"/>
      <c r="TGL77" s="66"/>
      <c r="TGM77" s="66"/>
      <c r="TGN77" s="66"/>
      <c r="TGO77" s="66"/>
      <c r="TGP77" s="66"/>
      <c r="TGQ77" s="66"/>
      <c r="TGR77" s="66"/>
      <c r="TGS77" s="66"/>
      <c r="TGT77" s="66"/>
      <c r="TGU77" s="66"/>
      <c r="TGV77" s="66"/>
      <c r="TGW77" s="66"/>
      <c r="TGX77" s="66"/>
      <c r="TGY77" s="66"/>
      <c r="TGZ77" s="66"/>
      <c r="THA77" s="66"/>
      <c r="THB77" s="66"/>
      <c r="THC77" s="66"/>
      <c r="THD77" s="66"/>
      <c r="THE77" s="66"/>
      <c r="THF77" s="66"/>
      <c r="THG77" s="66"/>
      <c r="THH77" s="66"/>
      <c r="THI77" s="66"/>
      <c r="THJ77" s="66"/>
      <c r="THK77" s="66"/>
      <c r="THL77" s="66"/>
      <c r="THM77" s="66"/>
      <c r="THN77" s="66"/>
      <c r="THO77" s="66"/>
      <c r="THP77" s="66"/>
      <c r="THQ77" s="66"/>
      <c r="THR77" s="66"/>
      <c r="THS77" s="66"/>
      <c r="THT77" s="66"/>
      <c r="THU77" s="66"/>
      <c r="THV77" s="66"/>
      <c r="THW77" s="66"/>
      <c r="THX77" s="66"/>
      <c r="THY77" s="66"/>
      <c r="THZ77" s="66"/>
      <c r="TIA77" s="66"/>
      <c r="TIB77" s="66"/>
      <c r="TIC77" s="66"/>
      <c r="TID77" s="66"/>
      <c r="TIE77" s="66"/>
      <c r="TIF77" s="66"/>
      <c r="TIG77" s="66"/>
      <c r="TIH77" s="66"/>
      <c r="TII77" s="66"/>
      <c r="TIJ77" s="66"/>
      <c r="TIK77" s="66"/>
      <c r="TIL77" s="66"/>
      <c r="TIM77" s="66"/>
      <c r="TIN77" s="66"/>
      <c r="TIO77" s="66"/>
      <c r="TIP77" s="66"/>
      <c r="TIQ77" s="66"/>
      <c r="TIR77" s="66"/>
      <c r="TIS77" s="66"/>
      <c r="TIT77" s="66"/>
      <c r="TIU77" s="66"/>
      <c r="TIV77" s="66"/>
      <c r="TIW77" s="66"/>
      <c r="TIX77" s="66"/>
      <c r="TIY77" s="66"/>
      <c r="TIZ77" s="66"/>
      <c r="TJA77" s="66"/>
      <c r="TJB77" s="66"/>
      <c r="TJC77" s="66"/>
      <c r="TJD77" s="66"/>
      <c r="TJE77" s="66"/>
      <c r="TJF77" s="66"/>
      <c r="TJG77" s="66"/>
      <c r="TJH77" s="66"/>
      <c r="TJI77" s="66"/>
      <c r="TJJ77" s="66"/>
      <c r="TJK77" s="66"/>
      <c r="TJL77" s="66"/>
      <c r="TJM77" s="66"/>
      <c r="TJN77" s="66"/>
      <c r="TJO77" s="66"/>
      <c r="TJP77" s="66"/>
      <c r="TJQ77" s="66"/>
      <c r="TJR77" s="66"/>
      <c r="TJS77" s="66"/>
      <c r="TJT77" s="66"/>
      <c r="TJU77" s="66"/>
      <c r="TJV77" s="66"/>
      <c r="TJW77" s="66"/>
      <c r="TJX77" s="66"/>
      <c r="TJY77" s="66"/>
      <c r="TJZ77" s="66"/>
      <c r="TKA77" s="66"/>
      <c r="TKB77" s="66"/>
      <c r="TKC77" s="66"/>
      <c r="TKD77" s="66"/>
      <c r="TKE77" s="66"/>
      <c r="TKF77" s="66"/>
      <c r="TKG77" s="66"/>
      <c r="TKH77" s="66"/>
      <c r="TKI77" s="66"/>
      <c r="TKJ77" s="66"/>
      <c r="TKK77" s="66"/>
      <c r="TKL77" s="66"/>
      <c r="TKM77" s="66"/>
      <c r="TKN77" s="66"/>
      <c r="TKO77" s="66"/>
      <c r="TKP77" s="66"/>
      <c r="TKQ77" s="66"/>
      <c r="TKR77" s="66"/>
      <c r="TKS77" s="66"/>
      <c r="TKT77" s="66"/>
      <c r="TKU77" s="66"/>
      <c r="TKV77" s="66"/>
      <c r="TKW77" s="66"/>
      <c r="TKX77" s="66"/>
      <c r="TKY77" s="66"/>
      <c r="TKZ77" s="66"/>
      <c r="TLA77" s="66"/>
      <c r="TLB77" s="66"/>
      <c r="TLC77" s="66"/>
      <c r="TLD77" s="66"/>
      <c r="TLE77" s="66"/>
      <c r="TLF77" s="66"/>
      <c r="TLG77" s="66"/>
      <c r="TLH77" s="66"/>
      <c r="TLI77" s="66"/>
      <c r="TLJ77" s="66"/>
      <c r="TLK77" s="66"/>
      <c r="TLL77" s="66"/>
      <c r="TLM77" s="66"/>
      <c r="TLN77" s="66"/>
      <c r="TLO77" s="66"/>
      <c r="TLP77" s="66"/>
      <c r="TLQ77" s="66"/>
      <c r="TLR77" s="66"/>
      <c r="TLS77" s="66"/>
      <c r="TLT77" s="66"/>
      <c r="TLU77" s="66"/>
      <c r="TLV77" s="66"/>
      <c r="TLW77" s="66"/>
      <c r="TLX77" s="66"/>
      <c r="TLY77" s="66"/>
      <c r="TLZ77" s="66"/>
      <c r="TMA77" s="66"/>
      <c r="TMB77" s="66"/>
      <c r="TMC77" s="66"/>
      <c r="TMD77" s="66"/>
      <c r="TME77" s="66"/>
      <c r="TMF77" s="66"/>
      <c r="TMG77" s="66"/>
      <c r="TMH77" s="66"/>
      <c r="TMI77" s="66"/>
      <c r="TMJ77" s="66"/>
      <c r="TMK77" s="66"/>
      <c r="TML77" s="66"/>
      <c r="TMM77" s="66"/>
      <c r="TMN77" s="66"/>
      <c r="TMO77" s="66"/>
      <c r="TMP77" s="66"/>
      <c r="TMQ77" s="66"/>
      <c r="TMR77" s="66"/>
      <c r="TMS77" s="66"/>
      <c r="TMT77" s="66"/>
      <c r="TMU77" s="66"/>
      <c r="TMV77" s="66"/>
      <c r="TMW77" s="66"/>
      <c r="TMX77" s="66"/>
      <c r="TMY77" s="66"/>
      <c r="TMZ77" s="66"/>
      <c r="TNA77" s="66"/>
      <c r="TNB77" s="66"/>
      <c r="TNC77" s="66"/>
      <c r="TND77" s="66"/>
      <c r="TNE77" s="66"/>
      <c r="TNF77" s="66"/>
      <c r="TNG77" s="66"/>
      <c r="TNH77" s="66"/>
      <c r="TNI77" s="66"/>
      <c r="TNJ77" s="66"/>
      <c r="TNK77" s="66"/>
      <c r="TNL77" s="66"/>
      <c r="TNM77" s="66"/>
      <c r="TNN77" s="66"/>
      <c r="TNO77" s="66"/>
      <c r="TNP77" s="66"/>
      <c r="TNQ77" s="66"/>
      <c r="TNR77" s="66"/>
      <c r="TNS77" s="66"/>
      <c r="TNT77" s="66"/>
      <c r="TNU77" s="66"/>
      <c r="TNV77" s="66"/>
      <c r="TNW77" s="66"/>
      <c r="TNX77" s="66"/>
      <c r="TNY77" s="66"/>
      <c r="TNZ77" s="66"/>
      <c r="TOA77" s="66"/>
      <c r="TOB77" s="66"/>
      <c r="TOC77" s="66"/>
      <c r="TOD77" s="66"/>
      <c r="TOE77" s="66"/>
      <c r="TOF77" s="66"/>
      <c r="TOG77" s="66"/>
      <c r="TOH77" s="66"/>
      <c r="TOI77" s="66"/>
      <c r="TOJ77" s="66"/>
      <c r="TOK77" s="66"/>
      <c r="TOL77" s="66"/>
      <c r="TOM77" s="66"/>
      <c r="TON77" s="66"/>
      <c r="TOO77" s="66"/>
      <c r="TOP77" s="66"/>
      <c r="TOQ77" s="66"/>
      <c r="TOR77" s="66"/>
      <c r="TOS77" s="66"/>
      <c r="TOT77" s="66"/>
      <c r="TOU77" s="66"/>
      <c r="TOV77" s="66"/>
      <c r="TOW77" s="66"/>
      <c r="TOX77" s="66"/>
      <c r="TOY77" s="66"/>
      <c r="TOZ77" s="66"/>
      <c r="TPA77" s="66"/>
      <c r="TPB77" s="66"/>
      <c r="TPC77" s="66"/>
      <c r="TPD77" s="66"/>
      <c r="TPE77" s="66"/>
      <c r="TPF77" s="66"/>
      <c r="TPG77" s="66"/>
      <c r="TPH77" s="66"/>
      <c r="TPI77" s="66"/>
      <c r="TPJ77" s="66"/>
      <c r="TPK77" s="66"/>
      <c r="TPL77" s="66"/>
      <c r="TPM77" s="66"/>
      <c r="TPN77" s="66"/>
      <c r="TPO77" s="66"/>
      <c r="TPP77" s="66"/>
      <c r="TPQ77" s="66"/>
      <c r="TPR77" s="66"/>
      <c r="TPS77" s="66"/>
      <c r="TPT77" s="66"/>
      <c r="TPU77" s="66"/>
      <c r="TPV77" s="66"/>
      <c r="TPW77" s="66"/>
      <c r="TPX77" s="66"/>
      <c r="TPY77" s="66"/>
      <c r="TPZ77" s="66"/>
      <c r="TQA77" s="66"/>
      <c r="TQB77" s="66"/>
      <c r="TQC77" s="66"/>
      <c r="TQD77" s="66"/>
      <c r="TQE77" s="66"/>
      <c r="TQF77" s="66"/>
      <c r="TQG77" s="66"/>
      <c r="TQH77" s="66"/>
      <c r="TQI77" s="66"/>
      <c r="TQJ77" s="66"/>
      <c r="TQK77" s="66"/>
      <c r="TQL77" s="66"/>
      <c r="TQM77" s="66"/>
      <c r="TQN77" s="66"/>
      <c r="TQO77" s="66"/>
      <c r="TQP77" s="66"/>
      <c r="TQQ77" s="66"/>
      <c r="TQR77" s="66"/>
      <c r="TQS77" s="66"/>
      <c r="TQT77" s="66"/>
      <c r="TQU77" s="66"/>
      <c r="TQV77" s="66"/>
      <c r="TQW77" s="66"/>
      <c r="TQX77" s="66"/>
      <c r="TQY77" s="66"/>
      <c r="TQZ77" s="66"/>
      <c r="TRA77" s="66"/>
      <c r="TRB77" s="66"/>
      <c r="TRC77" s="66"/>
      <c r="TRD77" s="66"/>
      <c r="TRE77" s="66"/>
      <c r="TRF77" s="66"/>
      <c r="TRG77" s="66"/>
      <c r="TRH77" s="66"/>
      <c r="TRI77" s="66"/>
      <c r="TRJ77" s="66"/>
      <c r="TRK77" s="66"/>
      <c r="TRL77" s="66"/>
      <c r="TRM77" s="66"/>
      <c r="TRN77" s="66"/>
      <c r="TRO77" s="66"/>
      <c r="TRP77" s="66"/>
      <c r="TRQ77" s="66"/>
      <c r="TRR77" s="66"/>
      <c r="TRS77" s="66"/>
      <c r="TRT77" s="66"/>
      <c r="TRU77" s="66"/>
      <c r="TRV77" s="66"/>
      <c r="TRW77" s="66"/>
      <c r="TRX77" s="66"/>
      <c r="TRY77" s="66"/>
      <c r="TRZ77" s="66"/>
      <c r="TSA77" s="66"/>
      <c r="TSB77" s="66"/>
      <c r="TSC77" s="66"/>
      <c r="TSD77" s="66"/>
      <c r="TSE77" s="66"/>
      <c r="TSF77" s="66"/>
      <c r="TSG77" s="66"/>
      <c r="TSH77" s="66"/>
      <c r="TSI77" s="66"/>
      <c r="TSJ77" s="66"/>
      <c r="TSK77" s="66"/>
      <c r="TSL77" s="66"/>
      <c r="TSM77" s="66"/>
      <c r="TSN77" s="66"/>
      <c r="TSO77" s="66"/>
      <c r="TSP77" s="66"/>
      <c r="TSQ77" s="66"/>
      <c r="TSR77" s="66"/>
      <c r="TSS77" s="66"/>
      <c r="TST77" s="66"/>
      <c r="TSU77" s="66"/>
      <c r="TSV77" s="66"/>
      <c r="TSW77" s="66"/>
      <c r="TSX77" s="66"/>
      <c r="TSY77" s="66"/>
      <c r="TSZ77" s="66"/>
      <c r="TTA77" s="66"/>
      <c r="TTB77" s="66"/>
      <c r="TTC77" s="66"/>
      <c r="TTD77" s="66"/>
      <c r="TTE77" s="66"/>
      <c r="TTF77" s="66"/>
      <c r="TTG77" s="66"/>
      <c r="TTH77" s="66"/>
      <c r="TTI77" s="66"/>
      <c r="TTJ77" s="66"/>
      <c r="TTK77" s="66"/>
      <c r="TTL77" s="66"/>
      <c r="TTM77" s="66"/>
      <c r="TTN77" s="66"/>
      <c r="TTO77" s="66"/>
      <c r="TTP77" s="66"/>
      <c r="TTQ77" s="66"/>
      <c r="TTR77" s="66"/>
      <c r="TTS77" s="66"/>
      <c r="TTT77" s="66"/>
      <c r="TTU77" s="66"/>
      <c r="TTV77" s="66"/>
      <c r="TTW77" s="66"/>
      <c r="TTX77" s="66"/>
      <c r="TTY77" s="66"/>
      <c r="TTZ77" s="66"/>
      <c r="TUA77" s="66"/>
      <c r="TUB77" s="66"/>
      <c r="TUC77" s="66"/>
      <c r="TUD77" s="66"/>
      <c r="TUE77" s="66"/>
      <c r="TUF77" s="66"/>
      <c r="TUG77" s="66"/>
      <c r="TUH77" s="66"/>
      <c r="TUI77" s="66"/>
      <c r="TUJ77" s="66"/>
      <c r="TUK77" s="66"/>
      <c r="TUL77" s="66"/>
      <c r="TUM77" s="66"/>
      <c r="TUN77" s="66"/>
      <c r="TUO77" s="66"/>
      <c r="TUP77" s="66"/>
      <c r="TUQ77" s="66"/>
      <c r="TUR77" s="66"/>
      <c r="TUS77" s="66"/>
      <c r="TUT77" s="66"/>
      <c r="TUU77" s="66"/>
      <c r="TUV77" s="66"/>
      <c r="TUW77" s="66"/>
      <c r="TUX77" s="66"/>
      <c r="TUY77" s="66"/>
      <c r="TUZ77" s="66"/>
      <c r="TVA77" s="66"/>
      <c r="TVB77" s="66"/>
      <c r="TVC77" s="66"/>
      <c r="TVD77" s="66"/>
      <c r="TVE77" s="66"/>
      <c r="TVF77" s="66"/>
      <c r="TVG77" s="66"/>
      <c r="TVH77" s="66"/>
      <c r="TVI77" s="66"/>
      <c r="TVJ77" s="66"/>
      <c r="TVK77" s="66"/>
      <c r="TVL77" s="66"/>
      <c r="TVM77" s="66"/>
      <c r="TVN77" s="66"/>
      <c r="TVO77" s="66"/>
      <c r="TVP77" s="66"/>
      <c r="TVQ77" s="66"/>
      <c r="TVR77" s="66"/>
      <c r="TVS77" s="66"/>
      <c r="TVT77" s="66"/>
      <c r="TVU77" s="66"/>
      <c r="TVV77" s="66"/>
      <c r="TVW77" s="66"/>
      <c r="TVX77" s="66"/>
      <c r="TVY77" s="66"/>
      <c r="TVZ77" s="66"/>
      <c r="TWA77" s="66"/>
      <c r="TWB77" s="66"/>
      <c r="TWC77" s="66"/>
      <c r="TWD77" s="66"/>
      <c r="TWE77" s="66"/>
      <c r="TWF77" s="66"/>
      <c r="TWG77" s="66"/>
      <c r="TWH77" s="66"/>
      <c r="TWI77" s="66"/>
      <c r="TWJ77" s="66"/>
      <c r="TWK77" s="66"/>
      <c r="TWL77" s="66"/>
      <c r="TWM77" s="66"/>
      <c r="TWN77" s="66"/>
      <c r="TWO77" s="66"/>
      <c r="TWP77" s="66"/>
      <c r="TWQ77" s="66"/>
      <c r="TWR77" s="66"/>
      <c r="TWS77" s="66"/>
      <c r="TWT77" s="66"/>
      <c r="TWU77" s="66"/>
      <c r="TWV77" s="66"/>
      <c r="TWW77" s="66"/>
      <c r="TWX77" s="66"/>
      <c r="TWY77" s="66"/>
      <c r="TWZ77" s="66"/>
      <c r="TXA77" s="66"/>
      <c r="TXB77" s="66"/>
      <c r="TXC77" s="66"/>
      <c r="TXD77" s="66"/>
      <c r="TXE77" s="66"/>
      <c r="TXF77" s="66"/>
      <c r="TXG77" s="66"/>
      <c r="TXH77" s="66"/>
      <c r="TXI77" s="66"/>
      <c r="TXJ77" s="66"/>
      <c r="TXK77" s="66"/>
      <c r="TXL77" s="66"/>
      <c r="TXM77" s="66"/>
      <c r="TXN77" s="66"/>
      <c r="TXO77" s="66"/>
      <c r="TXP77" s="66"/>
      <c r="TXQ77" s="66"/>
      <c r="TXR77" s="66"/>
      <c r="TXS77" s="66"/>
      <c r="TXT77" s="66"/>
      <c r="TXU77" s="66"/>
      <c r="TXV77" s="66"/>
      <c r="TXW77" s="66"/>
      <c r="TXX77" s="66"/>
      <c r="TXY77" s="66"/>
      <c r="TXZ77" s="66"/>
      <c r="TYA77" s="66"/>
      <c r="TYB77" s="66"/>
      <c r="TYC77" s="66"/>
      <c r="TYD77" s="66"/>
      <c r="TYE77" s="66"/>
      <c r="TYF77" s="66"/>
      <c r="TYG77" s="66"/>
      <c r="TYH77" s="66"/>
      <c r="TYI77" s="66"/>
      <c r="TYJ77" s="66"/>
      <c r="TYK77" s="66"/>
      <c r="TYL77" s="66"/>
      <c r="TYM77" s="66"/>
      <c r="TYN77" s="66"/>
      <c r="TYO77" s="66"/>
      <c r="TYP77" s="66"/>
      <c r="TYQ77" s="66"/>
      <c r="TYR77" s="66"/>
      <c r="TYS77" s="66"/>
      <c r="TYT77" s="66"/>
      <c r="TYU77" s="66"/>
      <c r="TYV77" s="66"/>
      <c r="TYW77" s="66"/>
      <c r="TYX77" s="66"/>
      <c r="TYY77" s="66"/>
      <c r="TYZ77" s="66"/>
      <c r="TZA77" s="66"/>
      <c r="TZB77" s="66"/>
      <c r="TZC77" s="66"/>
      <c r="TZD77" s="66"/>
      <c r="TZE77" s="66"/>
      <c r="TZF77" s="66"/>
      <c r="TZG77" s="66"/>
      <c r="TZH77" s="66"/>
      <c r="TZI77" s="66"/>
      <c r="TZJ77" s="66"/>
      <c r="TZK77" s="66"/>
      <c r="TZL77" s="66"/>
      <c r="TZM77" s="66"/>
      <c r="TZN77" s="66"/>
      <c r="TZO77" s="66"/>
      <c r="TZP77" s="66"/>
      <c r="TZQ77" s="66"/>
      <c r="TZR77" s="66"/>
      <c r="TZS77" s="66"/>
      <c r="TZT77" s="66"/>
      <c r="TZU77" s="66"/>
      <c r="TZV77" s="66"/>
      <c r="TZW77" s="66"/>
      <c r="TZX77" s="66"/>
      <c r="TZY77" s="66"/>
      <c r="TZZ77" s="66"/>
      <c r="UAA77" s="66"/>
      <c r="UAB77" s="66"/>
      <c r="UAC77" s="66"/>
      <c r="UAD77" s="66"/>
      <c r="UAE77" s="66"/>
      <c r="UAF77" s="66"/>
      <c r="UAG77" s="66"/>
      <c r="UAH77" s="66"/>
      <c r="UAI77" s="66"/>
      <c r="UAJ77" s="66"/>
      <c r="UAK77" s="66"/>
      <c r="UAL77" s="66"/>
      <c r="UAM77" s="66"/>
      <c r="UAN77" s="66"/>
      <c r="UAO77" s="66"/>
      <c r="UAP77" s="66"/>
      <c r="UAQ77" s="66"/>
      <c r="UAR77" s="66"/>
      <c r="UAS77" s="66"/>
      <c r="UAT77" s="66"/>
      <c r="UAU77" s="66"/>
      <c r="UAV77" s="66"/>
      <c r="UAW77" s="66"/>
      <c r="UAX77" s="66"/>
      <c r="UAY77" s="66"/>
      <c r="UAZ77" s="66"/>
      <c r="UBA77" s="66"/>
      <c r="UBB77" s="66"/>
      <c r="UBC77" s="66"/>
      <c r="UBD77" s="66"/>
      <c r="UBE77" s="66"/>
      <c r="UBF77" s="66"/>
      <c r="UBG77" s="66"/>
      <c r="UBH77" s="66"/>
      <c r="UBI77" s="66"/>
      <c r="UBJ77" s="66"/>
      <c r="UBK77" s="66"/>
      <c r="UBL77" s="66"/>
      <c r="UBM77" s="66"/>
      <c r="UBN77" s="66"/>
      <c r="UBO77" s="66"/>
      <c r="UBP77" s="66"/>
      <c r="UBQ77" s="66"/>
      <c r="UBR77" s="66"/>
      <c r="UBS77" s="66"/>
      <c r="UBT77" s="66"/>
      <c r="UBU77" s="66"/>
      <c r="UBV77" s="66"/>
      <c r="UBW77" s="66"/>
      <c r="UBX77" s="66"/>
      <c r="UBY77" s="66"/>
      <c r="UBZ77" s="66"/>
      <c r="UCA77" s="66"/>
      <c r="UCB77" s="66"/>
      <c r="UCC77" s="66"/>
      <c r="UCD77" s="66"/>
      <c r="UCE77" s="66"/>
      <c r="UCF77" s="66"/>
      <c r="UCG77" s="66"/>
      <c r="UCH77" s="66"/>
      <c r="UCI77" s="66"/>
      <c r="UCJ77" s="66"/>
      <c r="UCK77" s="66"/>
      <c r="UCL77" s="66"/>
      <c r="UCM77" s="66"/>
      <c r="UCN77" s="66"/>
      <c r="UCO77" s="66"/>
      <c r="UCP77" s="66"/>
      <c r="UCQ77" s="66"/>
      <c r="UCR77" s="66"/>
      <c r="UCS77" s="66"/>
      <c r="UCT77" s="66"/>
      <c r="UCU77" s="66"/>
      <c r="UCV77" s="66"/>
      <c r="UCW77" s="66"/>
      <c r="UCX77" s="66"/>
      <c r="UCY77" s="66"/>
      <c r="UCZ77" s="66"/>
      <c r="UDA77" s="66"/>
      <c r="UDB77" s="66"/>
      <c r="UDC77" s="66"/>
      <c r="UDD77" s="66"/>
      <c r="UDE77" s="66"/>
      <c r="UDF77" s="66"/>
      <c r="UDG77" s="66"/>
      <c r="UDH77" s="66"/>
      <c r="UDI77" s="66"/>
      <c r="UDJ77" s="66"/>
      <c r="UDK77" s="66"/>
      <c r="UDL77" s="66"/>
      <c r="UDM77" s="66"/>
      <c r="UDN77" s="66"/>
      <c r="UDO77" s="66"/>
      <c r="UDP77" s="66"/>
      <c r="UDQ77" s="66"/>
      <c r="UDR77" s="66"/>
      <c r="UDS77" s="66"/>
      <c r="UDT77" s="66"/>
      <c r="UDU77" s="66"/>
      <c r="UDV77" s="66"/>
      <c r="UDW77" s="66"/>
      <c r="UDX77" s="66"/>
      <c r="UDY77" s="66"/>
      <c r="UDZ77" s="66"/>
      <c r="UEA77" s="66"/>
      <c r="UEB77" s="66"/>
      <c r="UEC77" s="66"/>
      <c r="UED77" s="66"/>
      <c r="UEE77" s="66"/>
      <c r="UEF77" s="66"/>
      <c r="UEG77" s="66"/>
      <c r="UEH77" s="66"/>
      <c r="UEI77" s="66"/>
      <c r="UEJ77" s="66"/>
      <c r="UEK77" s="66"/>
      <c r="UEL77" s="66"/>
      <c r="UEM77" s="66"/>
      <c r="UEN77" s="66"/>
      <c r="UEO77" s="66"/>
      <c r="UEP77" s="66"/>
      <c r="UEQ77" s="66"/>
      <c r="UER77" s="66"/>
      <c r="UES77" s="66"/>
      <c r="UET77" s="66"/>
      <c r="UEU77" s="66"/>
      <c r="UEV77" s="66"/>
      <c r="UEW77" s="66"/>
      <c r="UEX77" s="66"/>
      <c r="UEY77" s="66"/>
      <c r="UEZ77" s="66"/>
      <c r="UFA77" s="66"/>
      <c r="UFB77" s="66"/>
      <c r="UFC77" s="66"/>
      <c r="UFD77" s="66"/>
      <c r="UFE77" s="66"/>
      <c r="UFF77" s="66"/>
      <c r="UFG77" s="66"/>
      <c r="UFH77" s="66"/>
      <c r="UFI77" s="66"/>
      <c r="UFJ77" s="66"/>
      <c r="UFK77" s="66"/>
      <c r="UFL77" s="66"/>
      <c r="UFM77" s="66"/>
      <c r="UFN77" s="66"/>
      <c r="UFO77" s="66"/>
      <c r="UFP77" s="66"/>
      <c r="UFQ77" s="66"/>
      <c r="UFR77" s="66"/>
      <c r="UFS77" s="66"/>
      <c r="UFT77" s="66"/>
      <c r="UFU77" s="66"/>
      <c r="UFV77" s="66"/>
      <c r="UFW77" s="66"/>
      <c r="UFX77" s="66"/>
      <c r="UFY77" s="66"/>
      <c r="UFZ77" s="66"/>
      <c r="UGA77" s="66"/>
      <c r="UGB77" s="66"/>
      <c r="UGC77" s="66"/>
      <c r="UGD77" s="66"/>
      <c r="UGE77" s="66"/>
      <c r="UGF77" s="66"/>
      <c r="UGG77" s="66"/>
      <c r="UGH77" s="66"/>
      <c r="UGI77" s="66"/>
      <c r="UGJ77" s="66"/>
      <c r="UGK77" s="66"/>
      <c r="UGL77" s="66"/>
      <c r="UGM77" s="66"/>
      <c r="UGN77" s="66"/>
      <c r="UGO77" s="66"/>
      <c r="UGP77" s="66"/>
      <c r="UGQ77" s="66"/>
      <c r="UGR77" s="66"/>
      <c r="UGS77" s="66"/>
      <c r="UGT77" s="66"/>
      <c r="UGU77" s="66"/>
      <c r="UGV77" s="66"/>
      <c r="UGW77" s="66"/>
      <c r="UGX77" s="66"/>
      <c r="UGY77" s="66"/>
      <c r="UGZ77" s="66"/>
      <c r="UHA77" s="66"/>
      <c r="UHB77" s="66"/>
      <c r="UHC77" s="66"/>
      <c r="UHD77" s="66"/>
      <c r="UHE77" s="66"/>
      <c r="UHF77" s="66"/>
      <c r="UHG77" s="66"/>
      <c r="UHH77" s="66"/>
      <c r="UHI77" s="66"/>
      <c r="UHJ77" s="66"/>
      <c r="UHK77" s="66"/>
      <c r="UHL77" s="66"/>
      <c r="UHM77" s="66"/>
      <c r="UHN77" s="66"/>
      <c r="UHO77" s="66"/>
      <c r="UHP77" s="66"/>
      <c r="UHQ77" s="66"/>
      <c r="UHR77" s="66"/>
      <c r="UHS77" s="66"/>
      <c r="UHT77" s="66"/>
      <c r="UHU77" s="66"/>
      <c r="UHV77" s="66"/>
      <c r="UHW77" s="66"/>
      <c r="UHX77" s="66"/>
      <c r="UHY77" s="66"/>
      <c r="UHZ77" s="66"/>
      <c r="UIA77" s="66"/>
      <c r="UIB77" s="66"/>
      <c r="UIC77" s="66"/>
      <c r="UID77" s="66"/>
      <c r="UIE77" s="66"/>
      <c r="UIF77" s="66"/>
      <c r="UIG77" s="66"/>
      <c r="UIH77" s="66"/>
      <c r="UII77" s="66"/>
      <c r="UIJ77" s="66"/>
      <c r="UIK77" s="66"/>
      <c r="UIL77" s="66"/>
      <c r="UIM77" s="66"/>
      <c r="UIN77" s="66"/>
      <c r="UIO77" s="66"/>
      <c r="UIP77" s="66"/>
      <c r="UIQ77" s="66"/>
      <c r="UIR77" s="66"/>
      <c r="UIS77" s="66"/>
      <c r="UIT77" s="66"/>
      <c r="UIU77" s="66"/>
      <c r="UIV77" s="66"/>
      <c r="UIW77" s="66"/>
      <c r="UIX77" s="66"/>
      <c r="UIY77" s="66"/>
      <c r="UIZ77" s="66"/>
      <c r="UJA77" s="66"/>
      <c r="UJB77" s="66"/>
      <c r="UJC77" s="66"/>
      <c r="UJD77" s="66"/>
      <c r="UJE77" s="66"/>
      <c r="UJF77" s="66"/>
      <c r="UJG77" s="66"/>
      <c r="UJH77" s="66"/>
      <c r="UJI77" s="66"/>
      <c r="UJJ77" s="66"/>
      <c r="UJK77" s="66"/>
      <c r="UJL77" s="66"/>
      <c r="UJM77" s="66"/>
      <c r="UJN77" s="66"/>
      <c r="UJO77" s="66"/>
      <c r="UJP77" s="66"/>
      <c r="UJQ77" s="66"/>
      <c r="UJR77" s="66"/>
      <c r="UJS77" s="66"/>
      <c r="UJT77" s="66"/>
      <c r="UJU77" s="66"/>
      <c r="UJV77" s="66"/>
      <c r="UJW77" s="66"/>
      <c r="UJX77" s="66"/>
      <c r="UJY77" s="66"/>
      <c r="UJZ77" s="66"/>
      <c r="UKA77" s="66"/>
      <c r="UKB77" s="66"/>
      <c r="UKC77" s="66"/>
      <c r="UKD77" s="66"/>
      <c r="UKE77" s="66"/>
      <c r="UKF77" s="66"/>
      <c r="UKG77" s="66"/>
      <c r="UKH77" s="66"/>
      <c r="UKI77" s="66"/>
      <c r="UKJ77" s="66"/>
      <c r="UKK77" s="66"/>
      <c r="UKL77" s="66"/>
      <c r="UKM77" s="66"/>
      <c r="UKN77" s="66"/>
      <c r="UKO77" s="66"/>
      <c r="UKP77" s="66"/>
      <c r="UKQ77" s="66"/>
      <c r="UKR77" s="66"/>
      <c r="UKS77" s="66"/>
      <c r="UKT77" s="66"/>
      <c r="UKU77" s="66"/>
      <c r="UKV77" s="66"/>
      <c r="UKW77" s="66"/>
      <c r="UKX77" s="66"/>
      <c r="UKY77" s="66"/>
      <c r="UKZ77" s="66"/>
      <c r="ULA77" s="66"/>
      <c r="ULB77" s="66"/>
      <c r="ULC77" s="66"/>
      <c r="ULD77" s="66"/>
      <c r="ULE77" s="66"/>
      <c r="ULF77" s="66"/>
      <c r="ULG77" s="66"/>
      <c r="ULH77" s="66"/>
      <c r="ULI77" s="66"/>
      <c r="ULJ77" s="66"/>
      <c r="ULK77" s="66"/>
      <c r="ULL77" s="66"/>
      <c r="ULM77" s="66"/>
      <c r="ULN77" s="66"/>
      <c r="ULO77" s="66"/>
      <c r="ULP77" s="66"/>
      <c r="ULQ77" s="66"/>
      <c r="ULR77" s="66"/>
      <c r="ULS77" s="66"/>
      <c r="ULT77" s="66"/>
      <c r="ULU77" s="66"/>
      <c r="ULV77" s="66"/>
      <c r="ULW77" s="66"/>
      <c r="ULX77" s="66"/>
      <c r="ULY77" s="66"/>
      <c r="ULZ77" s="66"/>
      <c r="UMA77" s="66"/>
      <c r="UMB77" s="66"/>
      <c r="UMC77" s="66"/>
      <c r="UMD77" s="66"/>
      <c r="UME77" s="66"/>
      <c r="UMF77" s="66"/>
      <c r="UMG77" s="66"/>
      <c r="UMH77" s="66"/>
      <c r="UMI77" s="66"/>
      <c r="UMJ77" s="66"/>
      <c r="UMK77" s="66"/>
      <c r="UML77" s="66"/>
      <c r="UMM77" s="66"/>
      <c r="UMN77" s="66"/>
      <c r="UMO77" s="66"/>
      <c r="UMP77" s="66"/>
      <c r="UMQ77" s="66"/>
      <c r="UMR77" s="66"/>
      <c r="UMS77" s="66"/>
      <c r="UMT77" s="66"/>
      <c r="UMU77" s="66"/>
      <c r="UMV77" s="66"/>
      <c r="UMW77" s="66"/>
      <c r="UMX77" s="66"/>
      <c r="UMY77" s="66"/>
      <c r="UMZ77" s="66"/>
      <c r="UNA77" s="66"/>
      <c r="UNB77" s="66"/>
      <c r="UNC77" s="66"/>
      <c r="UND77" s="66"/>
      <c r="UNE77" s="66"/>
      <c r="UNF77" s="66"/>
      <c r="UNG77" s="66"/>
      <c r="UNH77" s="66"/>
      <c r="UNI77" s="66"/>
      <c r="UNJ77" s="66"/>
      <c r="UNK77" s="66"/>
      <c r="UNL77" s="66"/>
      <c r="UNM77" s="66"/>
      <c r="UNN77" s="66"/>
      <c r="UNO77" s="66"/>
      <c r="UNP77" s="66"/>
      <c r="UNQ77" s="66"/>
      <c r="UNR77" s="66"/>
      <c r="UNS77" s="66"/>
      <c r="UNT77" s="66"/>
      <c r="UNU77" s="66"/>
      <c r="UNV77" s="66"/>
      <c r="UNW77" s="66"/>
      <c r="UNX77" s="66"/>
      <c r="UNY77" s="66"/>
      <c r="UNZ77" s="66"/>
      <c r="UOA77" s="66"/>
      <c r="UOB77" s="66"/>
      <c r="UOC77" s="66"/>
      <c r="UOD77" s="66"/>
      <c r="UOE77" s="66"/>
      <c r="UOF77" s="66"/>
      <c r="UOG77" s="66"/>
      <c r="UOH77" s="66"/>
      <c r="UOI77" s="66"/>
      <c r="UOJ77" s="66"/>
      <c r="UOK77" s="66"/>
      <c r="UOL77" s="66"/>
      <c r="UOM77" s="66"/>
      <c r="UON77" s="66"/>
      <c r="UOO77" s="66"/>
      <c r="UOP77" s="66"/>
      <c r="UOQ77" s="66"/>
      <c r="UOR77" s="66"/>
      <c r="UOS77" s="66"/>
      <c r="UOT77" s="66"/>
      <c r="UOU77" s="66"/>
      <c r="UOV77" s="66"/>
      <c r="UOW77" s="66"/>
      <c r="UOX77" s="66"/>
      <c r="UOY77" s="66"/>
      <c r="UOZ77" s="66"/>
      <c r="UPA77" s="66"/>
      <c r="UPB77" s="66"/>
      <c r="UPC77" s="66"/>
      <c r="UPD77" s="66"/>
      <c r="UPE77" s="66"/>
      <c r="UPF77" s="66"/>
      <c r="UPG77" s="66"/>
      <c r="UPH77" s="66"/>
      <c r="UPI77" s="66"/>
      <c r="UPJ77" s="66"/>
      <c r="UPK77" s="66"/>
      <c r="UPL77" s="66"/>
      <c r="UPM77" s="66"/>
      <c r="UPN77" s="66"/>
      <c r="UPO77" s="66"/>
      <c r="UPP77" s="66"/>
      <c r="UPQ77" s="66"/>
      <c r="UPR77" s="66"/>
      <c r="UPS77" s="66"/>
      <c r="UPT77" s="66"/>
      <c r="UPU77" s="66"/>
      <c r="UPV77" s="66"/>
      <c r="UPW77" s="66"/>
      <c r="UPX77" s="66"/>
      <c r="UPY77" s="66"/>
      <c r="UPZ77" s="66"/>
      <c r="UQA77" s="66"/>
      <c r="UQB77" s="66"/>
      <c r="UQC77" s="66"/>
      <c r="UQD77" s="66"/>
      <c r="UQE77" s="66"/>
      <c r="UQF77" s="66"/>
      <c r="UQG77" s="66"/>
      <c r="UQH77" s="66"/>
      <c r="UQI77" s="66"/>
      <c r="UQJ77" s="66"/>
      <c r="UQK77" s="66"/>
      <c r="UQL77" s="66"/>
      <c r="UQM77" s="66"/>
      <c r="UQN77" s="66"/>
      <c r="UQO77" s="66"/>
      <c r="UQP77" s="66"/>
      <c r="UQQ77" s="66"/>
      <c r="UQR77" s="66"/>
      <c r="UQS77" s="66"/>
      <c r="UQT77" s="66"/>
      <c r="UQU77" s="66"/>
      <c r="UQV77" s="66"/>
      <c r="UQW77" s="66"/>
      <c r="UQX77" s="66"/>
      <c r="UQY77" s="66"/>
      <c r="UQZ77" s="66"/>
      <c r="URA77" s="66"/>
      <c r="URB77" s="66"/>
      <c r="URC77" s="66"/>
      <c r="URD77" s="66"/>
      <c r="URE77" s="66"/>
      <c r="URF77" s="66"/>
      <c r="URG77" s="66"/>
      <c r="URH77" s="66"/>
      <c r="URI77" s="66"/>
      <c r="URJ77" s="66"/>
      <c r="URK77" s="66"/>
      <c r="URL77" s="66"/>
      <c r="URM77" s="66"/>
      <c r="URN77" s="66"/>
      <c r="URO77" s="66"/>
      <c r="URP77" s="66"/>
      <c r="URQ77" s="66"/>
      <c r="URR77" s="66"/>
      <c r="URS77" s="66"/>
      <c r="URT77" s="66"/>
      <c r="URU77" s="66"/>
      <c r="URV77" s="66"/>
      <c r="URW77" s="66"/>
      <c r="URX77" s="66"/>
      <c r="URY77" s="66"/>
      <c r="URZ77" s="66"/>
      <c r="USA77" s="66"/>
      <c r="USB77" s="66"/>
      <c r="USC77" s="66"/>
      <c r="USD77" s="66"/>
      <c r="USE77" s="66"/>
      <c r="USF77" s="66"/>
      <c r="USG77" s="66"/>
      <c r="USH77" s="66"/>
      <c r="USI77" s="66"/>
      <c r="USJ77" s="66"/>
      <c r="USK77" s="66"/>
      <c r="USL77" s="66"/>
      <c r="USM77" s="66"/>
      <c r="USN77" s="66"/>
      <c r="USO77" s="66"/>
      <c r="USP77" s="66"/>
      <c r="USQ77" s="66"/>
      <c r="USR77" s="66"/>
      <c r="USS77" s="66"/>
      <c r="UST77" s="66"/>
      <c r="USU77" s="66"/>
      <c r="USV77" s="66"/>
      <c r="USW77" s="66"/>
      <c r="USX77" s="66"/>
      <c r="USY77" s="66"/>
      <c r="USZ77" s="66"/>
      <c r="UTA77" s="66"/>
      <c r="UTB77" s="66"/>
      <c r="UTC77" s="66"/>
      <c r="UTD77" s="66"/>
      <c r="UTE77" s="66"/>
      <c r="UTF77" s="66"/>
      <c r="UTG77" s="66"/>
      <c r="UTH77" s="66"/>
      <c r="UTI77" s="66"/>
      <c r="UTJ77" s="66"/>
      <c r="UTK77" s="66"/>
      <c r="UTL77" s="66"/>
      <c r="UTM77" s="66"/>
      <c r="UTN77" s="66"/>
      <c r="UTO77" s="66"/>
      <c r="UTP77" s="66"/>
      <c r="UTQ77" s="66"/>
      <c r="UTR77" s="66"/>
      <c r="UTS77" s="66"/>
      <c r="UTT77" s="66"/>
      <c r="UTU77" s="66"/>
      <c r="UTV77" s="66"/>
      <c r="UTW77" s="66"/>
      <c r="UTX77" s="66"/>
      <c r="UTY77" s="66"/>
      <c r="UTZ77" s="66"/>
      <c r="UUA77" s="66"/>
      <c r="UUB77" s="66"/>
      <c r="UUC77" s="66"/>
      <c r="UUD77" s="66"/>
      <c r="UUE77" s="66"/>
      <c r="UUF77" s="66"/>
      <c r="UUG77" s="66"/>
      <c r="UUH77" s="66"/>
      <c r="UUI77" s="66"/>
      <c r="UUJ77" s="66"/>
      <c r="UUK77" s="66"/>
      <c r="UUL77" s="66"/>
      <c r="UUM77" s="66"/>
      <c r="UUN77" s="66"/>
      <c r="UUO77" s="66"/>
      <c r="UUP77" s="66"/>
      <c r="UUQ77" s="66"/>
      <c r="UUR77" s="66"/>
      <c r="UUS77" s="66"/>
      <c r="UUT77" s="66"/>
      <c r="UUU77" s="66"/>
      <c r="UUV77" s="66"/>
      <c r="UUW77" s="66"/>
      <c r="UUX77" s="66"/>
      <c r="UUY77" s="66"/>
      <c r="UUZ77" s="66"/>
      <c r="UVA77" s="66"/>
      <c r="UVB77" s="66"/>
      <c r="UVC77" s="66"/>
      <c r="UVD77" s="66"/>
      <c r="UVE77" s="66"/>
      <c r="UVF77" s="66"/>
      <c r="UVG77" s="66"/>
      <c r="UVH77" s="66"/>
      <c r="UVI77" s="66"/>
      <c r="UVJ77" s="66"/>
      <c r="UVK77" s="66"/>
      <c r="UVL77" s="66"/>
      <c r="UVM77" s="66"/>
      <c r="UVN77" s="66"/>
      <c r="UVO77" s="66"/>
      <c r="UVP77" s="66"/>
      <c r="UVQ77" s="66"/>
      <c r="UVR77" s="66"/>
      <c r="UVS77" s="66"/>
      <c r="UVT77" s="66"/>
      <c r="UVU77" s="66"/>
      <c r="UVV77" s="66"/>
      <c r="UVW77" s="66"/>
      <c r="UVX77" s="66"/>
      <c r="UVY77" s="66"/>
      <c r="UVZ77" s="66"/>
      <c r="UWA77" s="66"/>
      <c r="UWB77" s="66"/>
      <c r="UWC77" s="66"/>
      <c r="UWD77" s="66"/>
      <c r="UWE77" s="66"/>
      <c r="UWF77" s="66"/>
      <c r="UWG77" s="66"/>
      <c r="UWH77" s="66"/>
      <c r="UWI77" s="66"/>
      <c r="UWJ77" s="66"/>
      <c r="UWK77" s="66"/>
      <c r="UWL77" s="66"/>
      <c r="UWM77" s="66"/>
      <c r="UWN77" s="66"/>
      <c r="UWO77" s="66"/>
      <c r="UWP77" s="66"/>
      <c r="UWQ77" s="66"/>
      <c r="UWR77" s="66"/>
      <c r="UWS77" s="66"/>
      <c r="UWT77" s="66"/>
      <c r="UWU77" s="66"/>
      <c r="UWV77" s="66"/>
      <c r="UWW77" s="66"/>
      <c r="UWX77" s="66"/>
      <c r="UWY77" s="66"/>
      <c r="UWZ77" s="66"/>
      <c r="UXA77" s="66"/>
      <c r="UXB77" s="66"/>
      <c r="UXC77" s="66"/>
      <c r="UXD77" s="66"/>
      <c r="UXE77" s="66"/>
      <c r="UXF77" s="66"/>
      <c r="UXG77" s="66"/>
      <c r="UXH77" s="66"/>
      <c r="UXI77" s="66"/>
      <c r="UXJ77" s="66"/>
      <c r="UXK77" s="66"/>
      <c r="UXL77" s="66"/>
      <c r="UXM77" s="66"/>
      <c r="UXN77" s="66"/>
      <c r="UXO77" s="66"/>
      <c r="UXP77" s="66"/>
      <c r="UXQ77" s="66"/>
      <c r="UXR77" s="66"/>
      <c r="UXS77" s="66"/>
      <c r="UXT77" s="66"/>
      <c r="UXU77" s="66"/>
      <c r="UXV77" s="66"/>
      <c r="UXW77" s="66"/>
      <c r="UXX77" s="66"/>
      <c r="UXY77" s="66"/>
      <c r="UXZ77" s="66"/>
      <c r="UYA77" s="66"/>
      <c r="UYB77" s="66"/>
      <c r="UYC77" s="66"/>
      <c r="UYD77" s="66"/>
      <c r="UYE77" s="66"/>
      <c r="UYF77" s="66"/>
      <c r="UYG77" s="66"/>
      <c r="UYH77" s="66"/>
      <c r="UYI77" s="66"/>
      <c r="UYJ77" s="66"/>
      <c r="UYK77" s="66"/>
      <c r="UYL77" s="66"/>
      <c r="UYM77" s="66"/>
      <c r="UYN77" s="66"/>
      <c r="UYO77" s="66"/>
      <c r="UYP77" s="66"/>
      <c r="UYQ77" s="66"/>
      <c r="UYR77" s="66"/>
      <c r="UYS77" s="66"/>
      <c r="UYT77" s="66"/>
      <c r="UYU77" s="66"/>
      <c r="UYV77" s="66"/>
      <c r="UYW77" s="66"/>
      <c r="UYX77" s="66"/>
      <c r="UYY77" s="66"/>
      <c r="UYZ77" s="66"/>
      <c r="UZA77" s="66"/>
      <c r="UZB77" s="66"/>
      <c r="UZC77" s="66"/>
      <c r="UZD77" s="66"/>
      <c r="UZE77" s="66"/>
      <c r="UZF77" s="66"/>
      <c r="UZG77" s="66"/>
      <c r="UZH77" s="66"/>
      <c r="UZI77" s="66"/>
      <c r="UZJ77" s="66"/>
      <c r="UZK77" s="66"/>
      <c r="UZL77" s="66"/>
      <c r="UZM77" s="66"/>
      <c r="UZN77" s="66"/>
      <c r="UZO77" s="66"/>
      <c r="UZP77" s="66"/>
      <c r="UZQ77" s="66"/>
      <c r="UZR77" s="66"/>
      <c r="UZS77" s="66"/>
      <c r="UZT77" s="66"/>
      <c r="UZU77" s="66"/>
      <c r="UZV77" s="66"/>
      <c r="UZW77" s="66"/>
      <c r="UZX77" s="66"/>
      <c r="UZY77" s="66"/>
      <c r="UZZ77" s="66"/>
      <c r="VAA77" s="66"/>
      <c r="VAB77" s="66"/>
      <c r="VAC77" s="66"/>
      <c r="VAD77" s="66"/>
      <c r="VAE77" s="66"/>
      <c r="VAF77" s="66"/>
      <c r="VAG77" s="66"/>
      <c r="VAH77" s="66"/>
      <c r="VAI77" s="66"/>
      <c r="VAJ77" s="66"/>
      <c r="VAK77" s="66"/>
      <c r="VAL77" s="66"/>
      <c r="VAM77" s="66"/>
      <c r="VAN77" s="66"/>
      <c r="VAO77" s="66"/>
      <c r="VAP77" s="66"/>
      <c r="VAQ77" s="66"/>
      <c r="VAR77" s="66"/>
      <c r="VAS77" s="66"/>
      <c r="VAT77" s="66"/>
      <c r="VAU77" s="66"/>
      <c r="VAV77" s="66"/>
      <c r="VAW77" s="66"/>
      <c r="VAX77" s="66"/>
      <c r="VAY77" s="66"/>
      <c r="VAZ77" s="66"/>
      <c r="VBA77" s="66"/>
      <c r="VBB77" s="66"/>
      <c r="VBC77" s="66"/>
      <c r="VBD77" s="66"/>
      <c r="VBE77" s="66"/>
      <c r="VBF77" s="66"/>
      <c r="VBG77" s="66"/>
      <c r="VBH77" s="66"/>
      <c r="VBI77" s="66"/>
      <c r="VBJ77" s="66"/>
      <c r="VBK77" s="66"/>
      <c r="VBL77" s="66"/>
      <c r="VBM77" s="66"/>
      <c r="VBN77" s="66"/>
      <c r="VBO77" s="66"/>
      <c r="VBP77" s="66"/>
      <c r="VBQ77" s="66"/>
      <c r="VBR77" s="66"/>
      <c r="VBS77" s="66"/>
      <c r="VBT77" s="66"/>
      <c r="VBU77" s="66"/>
      <c r="VBV77" s="66"/>
      <c r="VBW77" s="66"/>
      <c r="VBX77" s="66"/>
      <c r="VBY77" s="66"/>
      <c r="VBZ77" s="66"/>
      <c r="VCA77" s="66"/>
      <c r="VCB77" s="66"/>
      <c r="VCC77" s="66"/>
      <c r="VCD77" s="66"/>
      <c r="VCE77" s="66"/>
      <c r="VCF77" s="66"/>
      <c r="VCG77" s="66"/>
      <c r="VCH77" s="66"/>
      <c r="VCI77" s="66"/>
      <c r="VCJ77" s="66"/>
      <c r="VCK77" s="66"/>
      <c r="VCL77" s="66"/>
      <c r="VCM77" s="66"/>
      <c r="VCN77" s="66"/>
      <c r="VCO77" s="66"/>
      <c r="VCP77" s="66"/>
      <c r="VCQ77" s="66"/>
      <c r="VCR77" s="66"/>
      <c r="VCS77" s="66"/>
      <c r="VCT77" s="66"/>
      <c r="VCU77" s="66"/>
      <c r="VCV77" s="66"/>
      <c r="VCW77" s="66"/>
      <c r="VCX77" s="66"/>
      <c r="VCY77" s="66"/>
      <c r="VCZ77" s="66"/>
      <c r="VDA77" s="66"/>
      <c r="VDB77" s="66"/>
      <c r="VDC77" s="66"/>
      <c r="VDD77" s="66"/>
      <c r="VDE77" s="66"/>
      <c r="VDF77" s="66"/>
      <c r="VDG77" s="66"/>
      <c r="VDH77" s="66"/>
      <c r="VDI77" s="66"/>
      <c r="VDJ77" s="66"/>
      <c r="VDK77" s="66"/>
      <c r="VDL77" s="66"/>
      <c r="VDM77" s="66"/>
      <c r="VDN77" s="66"/>
      <c r="VDO77" s="66"/>
      <c r="VDP77" s="66"/>
      <c r="VDQ77" s="66"/>
      <c r="VDR77" s="66"/>
      <c r="VDS77" s="66"/>
      <c r="VDT77" s="66"/>
      <c r="VDU77" s="66"/>
      <c r="VDV77" s="66"/>
      <c r="VDW77" s="66"/>
      <c r="VDX77" s="66"/>
      <c r="VDY77" s="66"/>
      <c r="VDZ77" s="66"/>
      <c r="VEA77" s="66"/>
      <c r="VEB77" s="66"/>
      <c r="VEC77" s="66"/>
      <c r="VED77" s="66"/>
      <c r="VEE77" s="66"/>
      <c r="VEF77" s="66"/>
      <c r="VEG77" s="66"/>
      <c r="VEH77" s="66"/>
      <c r="VEI77" s="66"/>
      <c r="VEJ77" s="66"/>
      <c r="VEK77" s="66"/>
      <c r="VEL77" s="66"/>
      <c r="VEM77" s="66"/>
      <c r="VEN77" s="66"/>
      <c r="VEO77" s="66"/>
      <c r="VEP77" s="66"/>
      <c r="VEQ77" s="66"/>
      <c r="VER77" s="66"/>
      <c r="VES77" s="66"/>
      <c r="VET77" s="66"/>
      <c r="VEU77" s="66"/>
      <c r="VEV77" s="66"/>
      <c r="VEW77" s="66"/>
      <c r="VEX77" s="66"/>
      <c r="VEY77" s="66"/>
      <c r="VEZ77" s="66"/>
      <c r="VFA77" s="66"/>
      <c r="VFB77" s="66"/>
      <c r="VFC77" s="66"/>
      <c r="VFD77" s="66"/>
      <c r="VFE77" s="66"/>
      <c r="VFF77" s="66"/>
      <c r="VFG77" s="66"/>
      <c r="VFH77" s="66"/>
      <c r="VFI77" s="66"/>
      <c r="VFJ77" s="66"/>
      <c r="VFK77" s="66"/>
      <c r="VFL77" s="66"/>
      <c r="VFM77" s="66"/>
      <c r="VFN77" s="66"/>
      <c r="VFO77" s="66"/>
      <c r="VFP77" s="66"/>
      <c r="VFQ77" s="66"/>
      <c r="VFR77" s="66"/>
      <c r="VFS77" s="66"/>
      <c r="VFT77" s="66"/>
      <c r="VFU77" s="66"/>
      <c r="VFV77" s="66"/>
      <c r="VFW77" s="66"/>
      <c r="VFX77" s="66"/>
      <c r="VFY77" s="66"/>
      <c r="VFZ77" s="66"/>
      <c r="VGA77" s="66"/>
      <c r="VGB77" s="66"/>
      <c r="VGC77" s="66"/>
      <c r="VGD77" s="66"/>
      <c r="VGE77" s="66"/>
      <c r="VGF77" s="66"/>
      <c r="VGG77" s="66"/>
      <c r="VGH77" s="66"/>
      <c r="VGI77" s="66"/>
      <c r="VGJ77" s="66"/>
      <c r="VGK77" s="66"/>
      <c r="VGL77" s="66"/>
      <c r="VGM77" s="66"/>
      <c r="VGN77" s="66"/>
      <c r="VGO77" s="66"/>
      <c r="VGP77" s="66"/>
      <c r="VGQ77" s="66"/>
      <c r="VGR77" s="66"/>
      <c r="VGS77" s="66"/>
      <c r="VGT77" s="66"/>
      <c r="VGU77" s="66"/>
      <c r="VGV77" s="66"/>
      <c r="VGW77" s="66"/>
      <c r="VGX77" s="66"/>
      <c r="VGY77" s="66"/>
      <c r="VGZ77" s="66"/>
      <c r="VHA77" s="66"/>
      <c r="VHB77" s="66"/>
      <c r="VHC77" s="66"/>
      <c r="VHD77" s="66"/>
      <c r="VHE77" s="66"/>
      <c r="VHF77" s="66"/>
      <c r="VHG77" s="66"/>
      <c r="VHH77" s="66"/>
      <c r="VHI77" s="66"/>
      <c r="VHJ77" s="66"/>
      <c r="VHK77" s="66"/>
      <c r="VHL77" s="66"/>
      <c r="VHM77" s="66"/>
      <c r="VHN77" s="66"/>
      <c r="VHO77" s="66"/>
      <c r="VHP77" s="66"/>
      <c r="VHQ77" s="66"/>
      <c r="VHR77" s="66"/>
      <c r="VHS77" s="66"/>
      <c r="VHT77" s="66"/>
      <c r="VHU77" s="66"/>
      <c r="VHV77" s="66"/>
      <c r="VHW77" s="66"/>
      <c r="VHX77" s="66"/>
      <c r="VHY77" s="66"/>
      <c r="VHZ77" s="66"/>
      <c r="VIA77" s="66"/>
      <c r="VIB77" s="66"/>
      <c r="VIC77" s="66"/>
      <c r="VID77" s="66"/>
      <c r="VIE77" s="66"/>
      <c r="VIF77" s="66"/>
      <c r="VIG77" s="66"/>
      <c r="VIH77" s="66"/>
      <c r="VII77" s="66"/>
      <c r="VIJ77" s="66"/>
      <c r="VIK77" s="66"/>
      <c r="VIL77" s="66"/>
      <c r="VIM77" s="66"/>
      <c r="VIN77" s="66"/>
      <c r="VIO77" s="66"/>
      <c r="VIP77" s="66"/>
      <c r="VIQ77" s="66"/>
      <c r="VIR77" s="66"/>
      <c r="VIS77" s="66"/>
      <c r="VIT77" s="66"/>
      <c r="VIU77" s="66"/>
      <c r="VIV77" s="66"/>
      <c r="VIW77" s="66"/>
      <c r="VIX77" s="66"/>
      <c r="VIY77" s="66"/>
      <c r="VIZ77" s="66"/>
      <c r="VJA77" s="66"/>
      <c r="VJB77" s="66"/>
      <c r="VJC77" s="66"/>
      <c r="VJD77" s="66"/>
      <c r="VJE77" s="66"/>
      <c r="VJF77" s="66"/>
      <c r="VJG77" s="66"/>
      <c r="VJH77" s="66"/>
      <c r="VJI77" s="66"/>
      <c r="VJJ77" s="66"/>
      <c r="VJK77" s="66"/>
      <c r="VJL77" s="66"/>
      <c r="VJM77" s="66"/>
      <c r="VJN77" s="66"/>
      <c r="VJO77" s="66"/>
      <c r="VJP77" s="66"/>
      <c r="VJQ77" s="66"/>
      <c r="VJR77" s="66"/>
      <c r="VJS77" s="66"/>
      <c r="VJT77" s="66"/>
      <c r="VJU77" s="66"/>
      <c r="VJV77" s="66"/>
      <c r="VJW77" s="66"/>
      <c r="VJX77" s="66"/>
      <c r="VJY77" s="66"/>
      <c r="VJZ77" s="66"/>
      <c r="VKA77" s="66"/>
      <c r="VKB77" s="66"/>
      <c r="VKC77" s="66"/>
      <c r="VKD77" s="66"/>
      <c r="VKE77" s="66"/>
      <c r="VKF77" s="66"/>
      <c r="VKG77" s="66"/>
      <c r="VKH77" s="66"/>
      <c r="VKI77" s="66"/>
      <c r="VKJ77" s="66"/>
      <c r="VKK77" s="66"/>
      <c r="VKL77" s="66"/>
      <c r="VKM77" s="66"/>
      <c r="VKN77" s="66"/>
      <c r="VKO77" s="66"/>
      <c r="VKP77" s="66"/>
      <c r="VKQ77" s="66"/>
      <c r="VKR77" s="66"/>
      <c r="VKS77" s="66"/>
      <c r="VKT77" s="66"/>
      <c r="VKU77" s="66"/>
      <c r="VKV77" s="66"/>
      <c r="VKW77" s="66"/>
      <c r="VKX77" s="66"/>
      <c r="VKY77" s="66"/>
      <c r="VKZ77" s="66"/>
      <c r="VLA77" s="66"/>
      <c r="VLB77" s="66"/>
      <c r="VLC77" s="66"/>
      <c r="VLD77" s="66"/>
      <c r="VLE77" s="66"/>
      <c r="VLF77" s="66"/>
      <c r="VLG77" s="66"/>
      <c r="VLH77" s="66"/>
      <c r="VLI77" s="66"/>
      <c r="VLJ77" s="66"/>
      <c r="VLK77" s="66"/>
      <c r="VLL77" s="66"/>
      <c r="VLM77" s="66"/>
      <c r="VLN77" s="66"/>
      <c r="VLO77" s="66"/>
      <c r="VLP77" s="66"/>
      <c r="VLQ77" s="66"/>
      <c r="VLR77" s="66"/>
      <c r="VLS77" s="66"/>
      <c r="VLT77" s="66"/>
      <c r="VLU77" s="66"/>
      <c r="VLV77" s="66"/>
      <c r="VLW77" s="66"/>
      <c r="VLX77" s="66"/>
      <c r="VLY77" s="66"/>
      <c r="VLZ77" s="66"/>
      <c r="VMA77" s="66"/>
      <c r="VMB77" s="66"/>
      <c r="VMC77" s="66"/>
      <c r="VMD77" s="66"/>
      <c r="VME77" s="66"/>
      <c r="VMF77" s="66"/>
      <c r="VMG77" s="66"/>
      <c r="VMH77" s="66"/>
      <c r="VMI77" s="66"/>
      <c r="VMJ77" s="66"/>
      <c r="VMK77" s="66"/>
      <c r="VML77" s="66"/>
      <c r="VMM77" s="66"/>
      <c r="VMN77" s="66"/>
      <c r="VMO77" s="66"/>
      <c r="VMP77" s="66"/>
      <c r="VMQ77" s="66"/>
      <c r="VMR77" s="66"/>
      <c r="VMS77" s="66"/>
      <c r="VMT77" s="66"/>
      <c r="VMU77" s="66"/>
      <c r="VMV77" s="66"/>
      <c r="VMW77" s="66"/>
      <c r="VMX77" s="66"/>
      <c r="VMY77" s="66"/>
      <c r="VMZ77" s="66"/>
      <c r="VNA77" s="66"/>
      <c r="VNB77" s="66"/>
      <c r="VNC77" s="66"/>
      <c r="VND77" s="66"/>
      <c r="VNE77" s="66"/>
      <c r="VNF77" s="66"/>
      <c r="VNG77" s="66"/>
      <c r="VNH77" s="66"/>
      <c r="VNI77" s="66"/>
      <c r="VNJ77" s="66"/>
      <c r="VNK77" s="66"/>
      <c r="VNL77" s="66"/>
      <c r="VNM77" s="66"/>
      <c r="VNN77" s="66"/>
      <c r="VNO77" s="66"/>
      <c r="VNP77" s="66"/>
      <c r="VNQ77" s="66"/>
      <c r="VNR77" s="66"/>
      <c r="VNS77" s="66"/>
      <c r="VNT77" s="66"/>
      <c r="VNU77" s="66"/>
      <c r="VNV77" s="66"/>
      <c r="VNW77" s="66"/>
      <c r="VNX77" s="66"/>
      <c r="VNY77" s="66"/>
      <c r="VNZ77" s="66"/>
      <c r="VOA77" s="66"/>
      <c r="VOB77" s="66"/>
      <c r="VOC77" s="66"/>
      <c r="VOD77" s="66"/>
      <c r="VOE77" s="66"/>
      <c r="VOF77" s="66"/>
      <c r="VOG77" s="66"/>
      <c r="VOH77" s="66"/>
      <c r="VOI77" s="66"/>
      <c r="VOJ77" s="66"/>
      <c r="VOK77" s="66"/>
      <c r="VOL77" s="66"/>
      <c r="VOM77" s="66"/>
      <c r="VON77" s="66"/>
      <c r="VOO77" s="66"/>
      <c r="VOP77" s="66"/>
      <c r="VOQ77" s="66"/>
      <c r="VOR77" s="66"/>
      <c r="VOS77" s="66"/>
      <c r="VOT77" s="66"/>
      <c r="VOU77" s="66"/>
      <c r="VOV77" s="66"/>
      <c r="VOW77" s="66"/>
      <c r="VOX77" s="66"/>
      <c r="VOY77" s="66"/>
      <c r="VOZ77" s="66"/>
      <c r="VPA77" s="66"/>
      <c r="VPB77" s="66"/>
      <c r="VPC77" s="66"/>
      <c r="VPD77" s="66"/>
      <c r="VPE77" s="66"/>
      <c r="VPF77" s="66"/>
      <c r="VPG77" s="66"/>
      <c r="VPH77" s="66"/>
      <c r="VPI77" s="66"/>
      <c r="VPJ77" s="66"/>
      <c r="VPK77" s="66"/>
      <c r="VPL77" s="66"/>
      <c r="VPM77" s="66"/>
      <c r="VPN77" s="66"/>
      <c r="VPO77" s="66"/>
      <c r="VPP77" s="66"/>
      <c r="VPQ77" s="66"/>
      <c r="VPR77" s="66"/>
      <c r="VPS77" s="66"/>
      <c r="VPT77" s="66"/>
      <c r="VPU77" s="66"/>
      <c r="VPV77" s="66"/>
      <c r="VPW77" s="66"/>
      <c r="VPX77" s="66"/>
      <c r="VPY77" s="66"/>
      <c r="VPZ77" s="66"/>
      <c r="VQA77" s="66"/>
      <c r="VQB77" s="66"/>
      <c r="VQC77" s="66"/>
      <c r="VQD77" s="66"/>
      <c r="VQE77" s="66"/>
      <c r="VQF77" s="66"/>
      <c r="VQG77" s="66"/>
      <c r="VQH77" s="66"/>
      <c r="VQI77" s="66"/>
      <c r="VQJ77" s="66"/>
      <c r="VQK77" s="66"/>
      <c r="VQL77" s="66"/>
      <c r="VQM77" s="66"/>
      <c r="VQN77" s="66"/>
      <c r="VQO77" s="66"/>
      <c r="VQP77" s="66"/>
      <c r="VQQ77" s="66"/>
      <c r="VQR77" s="66"/>
      <c r="VQS77" s="66"/>
      <c r="VQT77" s="66"/>
      <c r="VQU77" s="66"/>
      <c r="VQV77" s="66"/>
      <c r="VQW77" s="66"/>
      <c r="VQX77" s="66"/>
      <c r="VQY77" s="66"/>
      <c r="VQZ77" s="66"/>
      <c r="VRA77" s="66"/>
      <c r="VRB77" s="66"/>
      <c r="VRC77" s="66"/>
      <c r="VRD77" s="66"/>
      <c r="VRE77" s="66"/>
      <c r="VRF77" s="66"/>
      <c r="VRG77" s="66"/>
      <c r="VRH77" s="66"/>
      <c r="VRI77" s="66"/>
      <c r="VRJ77" s="66"/>
      <c r="VRK77" s="66"/>
      <c r="VRL77" s="66"/>
      <c r="VRM77" s="66"/>
      <c r="VRN77" s="66"/>
      <c r="VRO77" s="66"/>
      <c r="VRP77" s="66"/>
      <c r="VRQ77" s="66"/>
      <c r="VRR77" s="66"/>
      <c r="VRS77" s="66"/>
      <c r="VRT77" s="66"/>
      <c r="VRU77" s="66"/>
      <c r="VRV77" s="66"/>
      <c r="VRW77" s="66"/>
      <c r="VRX77" s="66"/>
      <c r="VRY77" s="66"/>
      <c r="VRZ77" s="66"/>
      <c r="VSA77" s="66"/>
      <c r="VSB77" s="66"/>
      <c r="VSC77" s="66"/>
      <c r="VSD77" s="66"/>
      <c r="VSE77" s="66"/>
      <c r="VSF77" s="66"/>
      <c r="VSG77" s="66"/>
      <c r="VSH77" s="66"/>
      <c r="VSI77" s="66"/>
      <c r="VSJ77" s="66"/>
      <c r="VSK77" s="66"/>
      <c r="VSL77" s="66"/>
      <c r="VSM77" s="66"/>
      <c r="VSN77" s="66"/>
      <c r="VSO77" s="66"/>
      <c r="VSP77" s="66"/>
      <c r="VSQ77" s="66"/>
      <c r="VSR77" s="66"/>
      <c r="VSS77" s="66"/>
      <c r="VST77" s="66"/>
      <c r="VSU77" s="66"/>
      <c r="VSV77" s="66"/>
      <c r="VSW77" s="66"/>
      <c r="VSX77" s="66"/>
      <c r="VSY77" s="66"/>
      <c r="VSZ77" s="66"/>
      <c r="VTA77" s="66"/>
      <c r="VTB77" s="66"/>
      <c r="VTC77" s="66"/>
      <c r="VTD77" s="66"/>
      <c r="VTE77" s="66"/>
      <c r="VTF77" s="66"/>
      <c r="VTG77" s="66"/>
      <c r="VTH77" s="66"/>
      <c r="VTI77" s="66"/>
      <c r="VTJ77" s="66"/>
      <c r="VTK77" s="66"/>
      <c r="VTL77" s="66"/>
      <c r="VTM77" s="66"/>
      <c r="VTN77" s="66"/>
      <c r="VTO77" s="66"/>
      <c r="VTP77" s="66"/>
      <c r="VTQ77" s="66"/>
      <c r="VTR77" s="66"/>
      <c r="VTS77" s="66"/>
      <c r="VTT77" s="66"/>
      <c r="VTU77" s="66"/>
      <c r="VTV77" s="66"/>
      <c r="VTW77" s="66"/>
      <c r="VTX77" s="66"/>
      <c r="VTY77" s="66"/>
      <c r="VTZ77" s="66"/>
      <c r="VUA77" s="66"/>
      <c r="VUB77" s="66"/>
      <c r="VUC77" s="66"/>
      <c r="VUD77" s="66"/>
      <c r="VUE77" s="66"/>
      <c r="VUF77" s="66"/>
      <c r="VUG77" s="66"/>
      <c r="VUH77" s="66"/>
      <c r="VUI77" s="66"/>
      <c r="VUJ77" s="66"/>
      <c r="VUK77" s="66"/>
      <c r="VUL77" s="66"/>
      <c r="VUM77" s="66"/>
      <c r="VUN77" s="66"/>
      <c r="VUO77" s="66"/>
      <c r="VUP77" s="66"/>
      <c r="VUQ77" s="66"/>
      <c r="VUR77" s="66"/>
      <c r="VUS77" s="66"/>
      <c r="VUT77" s="66"/>
      <c r="VUU77" s="66"/>
      <c r="VUV77" s="66"/>
      <c r="VUW77" s="66"/>
      <c r="VUX77" s="66"/>
      <c r="VUY77" s="66"/>
      <c r="VUZ77" s="66"/>
      <c r="VVA77" s="66"/>
      <c r="VVB77" s="66"/>
      <c r="VVC77" s="66"/>
      <c r="VVD77" s="66"/>
      <c r="VVE77" s="66"/>
      <c r="VVF77" s="66"/>
      <c r="VVG77" s="66"/>
      <c r="VVH77" s="66"/>
      <c r="VVI77" s="66"/>
      <c r="VVJ77" s="66"/>
      <c r="VVK77" s="66"/>
      <c r="VVL77" s="66"/>
      <c r="VVM77" s="66"/>
      <c r="VVN77" s="66"/>
      <c r="VVO77" s="66"/>
      <c r="VVP77" s="66"/>
      <c r="VVQ77" s="66"/>
      <c r="VVR77" s="66"/>
      <c r="VVS77" s="66"/>
      <c r="VVT77" s="66"/>
      <c r="VVU77" s="66"/>
      <c r="VVV77" s="66"/>
      <c r="VVW77" s="66"/>
      <c r="VVX77" s="66"/>
      <c r="VVY77" s="66"/>
      <c r="VVZ77" s="66"/>
      <c r="VWA77" s="66"/>
      <c r="VWB77" s="66"/>
      <c r="VWC77" s="66"/>
      <c r="VWD77" s="66"/>
      <c r="VWE77" s="66"/>
      <c r="VWF77" s="66"/>
      <c r="VWG77" s="66"/>
      <c r="VWH77" s="66"/>
      <c r="VWI77" s="66"/>
      <c r="VWJ77" s="66"/>
      <c r="VWK77" s="66"/>
      <c r="VWL77" s="66"/>
      <c r="VWM77" s="66"/>
      <c r="VWN77" s="66"/>
      <c r="VWO77" s="66"/>
      <c r="VWP77" s="66"/>
      <c r="VWQ77" s="66"/>
      <c r="VWR77" s="66"/>
      <c r="VWS77" s="66"/>
      <c r="VWT77" s="66"/>
      <c r="VWU77" s="66"/>
      <c r="VWV77" s="66"/>
      <c r="VWW77" s="66"/>
      <c r="VWX77" s="66"/>
      <c r="VWY77" s="66"/>
      <c r="VWZ77" s="66"/>
      <c r="VXA77" s="66"/>
      <c r="VXB77" s="66"/>
      <c r="VXC77" s="66"/>
      <c r="VXD77" s="66"/>
      <c r="VXE77" s="66"/>
      <c r="VXF77" s="66"/>
      <c r="VXG77" s="66"/>
      <c r="VXH77" s="66"/>
      <c r="VXI77" s="66"/>
      <c r="VXJ77" s="66"/>
      <c r="VXK77" s="66"/>
      <c r="VXL77" s="66"/>
      <c r="VXM77" s="66"/>
      <c r="VXN77" s="66"/>
      <c r="VXO77" s="66"/>
      <c r="VXP77" s="66"/>
      <c r="VXQ77" s="66"/>
      <c r="VXR77" s="66"/>
      <c r="VXS77" s="66"/>
      <c r="VXT77" s="66"/>
      <c r="VXU77" s="66"/>
      <c r="VXV77" s="66"/>
      <c r="VXW77" s="66"/>
      <c r="VXX77" s="66"/>
      <c r="VXY77" s="66"/>
      <c r="VXZ77" s="66"/>
      <c r="VYA77" s="66"/>
      <c r="VYB77" s="66"/>
      <c r="VYC77" s="66"/>
      <c r="VYD77" s="66"/>
      <c r="VYE77" s="66"/>
      <c r="VYF77" s="66"/>
      <c r="VYG77" s="66"/>
      <c r="VYH77" s="66"/>
      <c r="VYI77" s="66"/>
      <c r="VYJ77" s="66"/>
      <c r="VYK77" s="66"/>
      <c r="VYL77" s="66"/>
      <c r="VYM77" s="66"/>
      <c r="VYN77" s="66"/>
      <c r="VYO77" s="66"/>
      <c r="VYP77" s="66"/>
      <c r="VYQ77" s="66"/>
      <c r="VYR77" s="66"/>
      <c r="VYS77" s="66"/>
      <c r="VYT77" s="66"/>
      <c r="VYU77" s="66"/>
      <c r="VYV77" s="66"/>
      <c r="VYW77" s="66"/>
      <c r="VYX77" s="66"/>
      <c r="VYY77" s="66"/>
      <c r="VYZ77" s="66"/>
      <c r="VZA77" s="66"/>
      <c r="VZB77" s="66"/>
      <c r="VZC77" s="66"/>
      <c r="VZD77" s="66"/>
      <c r="VZE77" s="66"/>
      <c r="VZF77" s="66"/>
      <c r="VZG77" s="66"/>
      <c r="VZH77" s="66"/>
      <c r="VZI77" s="66"/>
      <c r="VZJ77" s="66"/>
      <c r="VZK77" s="66"/>
      <c r="VZL77" s="66"/>
      <c r="VZM77" s="66"/>
      <c r="VZN77" s="66"/>
      <c r="VZO77" s="66"/>
      <c r="VZP77" s="66"/>
      <c r="VZQ77" s="66"/>
      <c r="VZR77" s="66"/>
      <c r="VZS77" s="66"/>
      <c r="VZT77" s="66"/>
      <c r="VZU77" s="66"/>
      <c r="VZV77" s="66"/>
      <c r="VZW77" s="66"/>
      <c r="VZX77" s="66"/>
      <c r="VZY77" s="66"/>
      <c r="VZZ77" s="66"/>
      <c r="WAA77" s="66"/>
      <c r="WAB77" s="66"/>
      <c r="WAC77" s="66"/>
      <c r="WAD77" s="66"/>
      <c r="WAE77" s="66"/>
      <c r="WAF77" s="66"/>
      <c r="WAG77" s="66"/>
      <c r="WAH77" s="66"/>
      <c r="WAI77" s="66"/>
      <c r="WAJ77" s="66"/>
      <c r="WAK77" s="66"/>
      <c r="WAL77" s="66"/>
      <c r="WAM77" s="66"/>
      <c r="WAN77" s="66"/>
      <c r="WAO77" s="66"/>
      <c r="WAP77" s="66"/>
      <c r="WAQ77" s="66"/>
      <c r="WAR77" s="66"/>
      <c r="WAS77" s="66"/>
      <c r="WAT77" s="66"/>
      <c r="WAU77" s="66"/>
      <c r="WAV77" s="66"/>
      <c r="WAW77" s="66"/>
      <c r="WAX77" s="66"/>
      <c r="WAY77" s="66"/>
      <c r="WAZ77" s="66"/>
      <c r="WBA77" s="66"/>
      <c r="WBB77" s="66"/>
      <c r="WBC77" s="66"/>
      <c r="WBD77" s="66"/>
      <c r="WBE77" s="66"/>
      <c r="WBF77" s="66"/>
      <c r="WBG77" s="66"/>
      <c r="WBH77" s="66"/>
      <c r="WBI77" s="66"/>
      <c r="WBJ77" s="66"/>
      <c r="WBK77" s="66"/>
      <c r="WBL77" s="66"/>
      <c r="WBM77" s="66"/>
      <c r="WBN77" s="66"/>
      <c r="WBO77" s="66"/>
      <c r="WBP77" s="66"/>
      <c r="WBQ77" s="66"/>
      <c r="WBR77" s="66"/>
      <c r="WBS77" s="66"/>
      <c r="WBT77" s="66"/>
      <c r="WBU77" s="66"/>
      <c r="WBV77" s="66"/>
      <c r="WBW77" s="66"/>
      <c r="WBX77" s="66"/>
      <c r="WBY77" s="66"/>
      <c r="WBZ77" s="66"/>
      <c r="WCA77" s="66"/>
      <c r="WCB77" s="66"/>
      <c r="WCC77" s="66"/>
      <c r="WCD77" s="66"/>
      <c r="WCE77" s="66"/>
      <c r="WCF77" s="66"/>
      <c r="WCG77" s="66"/>
      <c r="WCH77" s="66"/>
      <c r="WCI77" s="66"/>
      <c r="WCJ77" s="66"/>
      <c r="WCK77" s="66"/>
      <c r="WCL77" s="66"/>
      <c r="WCM77" s="66"/>
      <c r="WCN77" s="66"/>
      <c r="WCO77" s="66"/>
      <c r="WCP77" s="66"/>
      <c r="WCQ77" s="66"/>
      <c r="WCR77" s="66"/>
      <c r="WCS77" s="66"/>
      <c r="WCT77" s="66"/>
      <c r="WCU77" s="66"/>
      <c r="WCV77" s="66"/>
      <c r="WCW77" s="66"/>
      <c r="WCX77" s="66"/>
      <c r="WCY77" s="66"/>
      <c r="WCZ77" s="66"/>
      <c r="WDA77" s="66"/>
      <c r="WDB77" s="66"/>
      <c r="WDC77" s="66"/>
      <c r="WDD77" s="66"/>
      <c r="WDE77" s="66"/>
      <c r="WDF77" s="66"/>
      <c r="WDG77" s="66"/>
      <c r="WDH77" s="66"/>
      <c r="WDI77" s="66"/>
      <c r="WDJ77" s="66"/>
      <c r="WDK77" s="66"/>
      <c r="WDL77" s="66"/>
      <c r="WDM77" s="66"/>
      <c r="WDN77" s="66"/>
      <c r="WDO77" s="66"/>
      <c r="WDP77" s="66"/>
      <c r="WDQ77" s="66"/>
      <c r="WDR77" s="66"/>
      <c r="WDS77" s="66"/>
      <c r="WDT77" s="66"/>
      <c r="WDU77" s="66"/>
      <c r="WDV77" s="66"/>
      <c r="WDW77" s="66"/>
      <c r="WDX77" s="66"/>
      <c r="WDY77" s="66"/>
      <c r="WDZ77" s="66"/>
      <c r="WEA77" s="66"/>
      <c r="WEB77" s="66"/>
      <c r="WEC77" s="66"/>
      <c r="WED77" s="66"/>
      <c r="WEE77" s="66"/>
      <c r="WEF77" s="66"/>
      <c r="WEG77" s="66"/>
      <c r="WEH77" s="66"/>
      <c r="WEI77" s="66"/>
      <c r="WEJ77" s="66"/>
      <c r="WEK77" s="66"/>
      <c r="WEL77" s="66"/>
      <c r="WEM77" s="66"/>
      <c r="WEN77" s="66"/>
      <c r="WEO77" s="66"/>
      <c r="WEP77" s="66"/>
      <c r="WEQ77" s="66"/>
      <c r="WER77" s="66"/>
      <c r="WES77" s="66"/>
      <c r="WET77" s="66"/>
      <c r="WEU77" s="66"/>
      <c r="WEV77" s="66"/>
      <c r="WEW77" s="66"/>
      <c r="WEX77" s="66"/>
      <c r="WEY77" s="66"/>
      <c r="WEZ77" s="66"/>
      <c r="WFA77" s="66"/>
      <c r="WFB77" s="66"/>
      <c r="WFC77" s="66"/>
      <c r="WFD77" s="66"/>
      <c r="WFE77" s="66"/>
      <c r="WFF77" s="66"/>
      <c r="WFG77" s="66"/>
      <c r="WFH77" s="66"/>
      <c r="WFI77" s="66"/>
      <c r="WFJ77" s="66"/>
      <c r="WFK77" s="66"/>
      <c r="WFL77" s="66"/>
      <c r="WFM77" s="66"/>
      <c r="WFN77" s="66"/>
      <c r="WFO77" s="66"/>
      <c r="WFP77" s="66"/>
      <c r="WFQ77" s="66"/>
      <c r="WFR77" s="66"/>
      <c r="WFS77" s="66"/>
      <c r="WFT77" s="66"/>
      <c r="WFU77" s="66"/>
      <c r="WFV77" s="66"/>
      <c r="WFW77" s="66"/>
      <c r="WFX77" s="66"/>
      <c r="WFY77" s="66"/>
      <c r="WFZ77" s="66"/>
      <c r="WGA77" s="66"/>
      <c r="WGB77" s="66"/>
      <c r="WGC77" s="66"/>
      <c r="WGD77" s="66"/>
      <c r="WGE77" s="66"/>
      <c r="WGF77" s="66"/>
      <c r="WGG77" s="66"/>
      <c r="WGH77" s="66"/>
      <c r="WGI77" s="66"/>
      <c r="WGJ77" s="66"/>
      <c r="WGK77" s="66"/>
      <c r="WGL77" s="66"/>
      <c r="WGM77" s="66"/>
      <c r="WGN77" s="66"/>
      <c r="WGO77" s="66"/>
      <c r="WGP77" s="66"/>
      <c r="WGQ77" s="66"/>
      <c r="WGR77" s="66"/>
      <c r="WGS77" s="66"/>
      <c r="WGT77" s="66"/>
      <c r="WGU77" s="66"/>
      <c r="WGV77" s="66"/>
      <c r="WGW77" s="66"/>
      <c r="WGX77" s="66"/>
      <c r="WGY77" s="66"/>
      <c r="WGZ77" s="66"/>
      <c r="WHA77" s="66"/>
      <c r="WHB77" s="66"/>
      <c r="WHC77" s="66"/>
      <c r="WHD77" s="66"/>
      <c r="WHE77" s="66"/>
      <c r="WHF77" s="66"/>
      <c r="WHG77" s="66"/>
      <c r="WHH77" s="66"/>
      <c r="WHI77" s="66"/>
      <c r="WHJ77" s="66"/>
      <c r="WHK77" s="66"/>
      <c r="WHL77" s="66"/>
      <c r="WHM77" s="66"/>
      <c r="WHN77" s="66"/>
      <c r="WHO77" s="66"/>
      <c r="WHP77" s="66"/>
      <c r="WHQ77" s="66"/>
      <c r="WHR77" s="66"/>
      <c r="WHS77" s="66"/>
      <c r="WHT77" s="66"/>
      <c r="WHU77" s="66"/>
      <c r="WHV77" s="66"/>
      <c r="WHW77" s="66"/>
      <c r="WHX77" s="66"/>
      <c r="WHY77" s="66"/>
      <c r="WHZ77" s="66"/>
      <c r="WIA77" s="66"/>
      <c r="WIB77" s="66"/>
      <c r="WIC77" s="66"/>
      <c r="WID77" s="66"/>
      <c r="WIE77" s="66"/>
      <c r="WIF77" s="66"/>
      <c r="WIG77" s="66"/>
      <c r="WIH77" s="66"/>
      <c r="WII77" s="66"/>
      <c r="WIJ77" s="66"/>
      <c r="WIK77" s="66"/>
      <c r="WIL77" s="66"/>
      <c r="WIM77" s="66"/>
      <c r="WIN77" s="66"/>
      <c r="WIO77" s="66"/>
      <c r="WIP77" s="66"/>
      <c r="WIQ77" s="66"/>
      <c r="WIR77" s="66"/>
      <c r="WIS77" s="66"/>
      <c r="WIT77" s="66"/>
      <c r="WIU77" s="66"/>
      <c r="WIV77" s="66"/>
      <c r="WIW77" s="66"/>
      <c r="WIX77" s="66"/>
      <c r="WIY77" s="66"/>
      <c r="WIZ77" s="66"/>
      <c r="WJA77" s="66"/>
      <c r="WJB77" s="66"/>
      <c r="WJC77" s="66"/>
      <c r="WJD77" s="66"/>
      <c r="WJE77" s="66"/>
      <c r="WJF77" s="66"/>
      <c r="WJG77" s="66"/>
      <c r="WJH77" s="66"/>
      <c r="WJI77" s="66"/>
      <c r="WJJ77" s="66"/>
      <c r="WJK77" s="66"/>
      <c r="WJL77" s="66"/>
      <c r="WJM77" s="66"/>
      <c r="WJN77" s="66"/>
      <c r="WJO77" s="66"/>
      <c r="WJP77" s="66"/>
      <c r="WJQ77" s="66"/>
      <c r="WJR77" s="66"/>
      <c r="WJS77" s="66"/>
      <c r="WJT77" s="66"/>
      <c r="WJU77" s="66"/>
      <c r="WJV77" s="66"/>
      <c r="WJW77" s="66"/>
      <c r="WJX77" s="66"/>
      <c r="WJY77" s="66"/>
      <c r="WJZ77" s="66"/>
      <c r="WKA77" s="66"/>
      <c r="WKB77" s="66"/>
      <c r="WKC77" s="66"/>
      <c r="WKD77" s="66"/>
      <c r="WKE77" s="66"/>
      <c r="WKF77" s="66"/>
      <c r="WKG77" s="66"/>
      <c r="WKH77" s="66"/>
      <c r="WKI77" s="66"/>
      <c r="WKJ77" s="66"/>
      <c r="WKK77" s="66"/>
      <c r="WKL77" s="66"/>
      <c r="WKM77" s="66"/>
      <c r="WKN77" s="66"/>
      <c r="WKO77" s="66"/>
      <c r="WKP77" s="66"/>
      <c r="WKQ77" s="66"/>
      <c r="WKR77" s="66"/>
      <c r="WKS77" s="66"/>
      <c r="WKT77" s="66"/>
      <c r="WKU77" s="66"/>
      <c r="WKV77" s="66"/>
      <c r="WKW77" s="66"/>
      <c r="WKX77" s="66"/>
      <c r="WKY77" s="66"/>
      <c r="WKZ77" s="66"/>
      <c r="WLA77" s="66"/>
      <c r="WLB77" s="66"/>
      <c r="WLC77" s="66"/>
      <c r="WLD77" s="66"/>
      <c r="WLE77" s="66"/>
      <c r="WLF77" s="66"/>
      <c r="WLG77" s="66"/>
      <c r="WLH77" s="66"/>
      <c r="WLI77" s="66"/>
      <c r="WLJ77" s="66"/>
      <c r="WLK77" s="66"/>
      <c r="WLL77" s="66"/>
      <c r="WLM77" s="66"/>
      <c r="WLN77" s="66"/>
      <c r="WLO77" s="66"/>
      <c r="WLP77" s="66"/>
      <c r="WLQ77" s="66"/>
      <c r="WLR77" s="66"/>
      <c r="WLS77" s="66"/>
      <c r="WLT77" s="66"/>
      <c r="WLU77" s="66"/>
      <c r="WLV77" s="66"/>
      <c r="WLW77" s="66"/>
      <c r="WLX77" s="66"/>
      <c r="WLY77" s="66"/>
      <c r="WLZ77" s="66"/>
      <c r="WMA77" s="66"/>
      <c r="WMB77" s="66"/>
      <c r="WMC77" s="66"/>
      <c r="WMD77" s="66"/>
      <c r="WME77" s="66"/>
      <c r="WMF77" s="66"/>
      <c r="WMG77" s="66"/>
      <c r="WMH77" s="66"/>
      <c r="WMI77" s="66"/>
      <c r="WMJ77" s="66"/>
      <c r="WMK77" s="66"/>
      <c r="WML77" s="66"/>
      <c r="WMM77" s="66"/>
      <c r="WMN77" s="66"/>
      <c r="WMO77" s="66"/>
      <c r="WMP77" s="66"/>
      <c r="WMQ77" s="66"/>
      <c r="WMR77" s="66"/>
      <c r="WMS77" s="66"/>
      <c r="WMT77" s="66"/>
      <c r="WMU77" s="66"/>
      <c r="WMV77" s="66"/>
      <c r="WMW77" s="66"/>
      <c r="WMX77" s="66"/>
      <c r="WMY77" s="66"/>
      <c r="WMZ77" s="66"/>
      <c r="WNA77" s="66"/>
      <c r="WNB77" s="66"/>
      <c r="WNC77" s="66"/>
      <c r="WND77" s="66"/>
      <c r="WNE77" s="66"/>
      <c r="WNF77" s="66"/>
      <c r="WNG77" s="66"/>
      <c r="WNH77" s="66"/>
      <c r="WNI77" s="66"/>
      <c r="WNJ77" s="66"/>
      <c r="WNK77" s="66"/>
      <c r="WNL77" s="66"/>
      <c r="WNM77" s="66"/>
      <c r="WNN77" s="66"/>
      <c r="WNO77" s="66"/>
      <c r="WNP77" s="66"/>
      <c r="WNQ77" s="66"/>
      <c r="WNR77" s="66"/>
      <c r="WNS77" s="66"/>
      <c r="WNT77" s="66"/>
      <c r="WNU77" s="66"/>
      <c r="WNV77" s="66"/>
      <c r="WNW77" s="66"/>
      <c r="WNX77" s="66"/>
      <c r="WNY77" s="66"/>
      <c r="WNZ77" s="66"/>
      <c r="WOA77" s="66"/>
      <c r="WOB77" s="66"/>
      <c r="WOC77" s="66"/>
      <c r="WOD77" s="66"/>
      <c r="WOE77" s="66"/>
      <c r="WOF77" s="66"/>
      <c r="WOG77" s="66"/>
      <c r="WOH77" s="66"/>
      <c r="WOI77" s="66"/>
      <c r="WOJ77" s="66"/>
      <c r="WOK77" s="66"/>
      <c r="WOL77" s="66"/>
      <c r="WOM77" s="66"/>
      <c r="WON77" s="66"/>
      <c r="WOO77" s="66"/>
      <c r="WOP77" s="66"/>
      <c r="WOQ77" s="66"/>
      <c r="WOR77" s="66"/>
      <c r="WOS77" s="66"/>
      <c r="WOT77" s="66"/>
      <c r="WOU77" s="66"/>
      <c r="WOV77" s="66"/>
      <c r="WOW77" s="66"/>
      <c r="WOX77" s="66"/>
      <c r="WOY77" s="66"/>
      <c r="WOZ77" s="66"/>
      <c r="WPA77" s="66"/>
      <c r="WPB77" s="66"/>
      <c r="WPC77" s="66"/>
      <c r="WPD77" s="66"/>
      <c r="WPE77" s="66"/>
      <c r="WPF77" s="66"/>
      <c r="WPG77" s="66"/>
      <c r="WPH77" s="66"/>
      <c r="WPI77" s="66"/>
      <c r="WPJ77" s="66"/>
      <c r="WPK77" s="66"/>
      <c r="WPL77" s="66"/>
      <c r="WPM77" s="66"/>
      <c r="WPN77" s="66"/>
      <c r="WPO77" s="66"/>
      <c r="WPP77" s="66"/>
      <c r="WPQ77" s="66"/>
      <c r="WPR77" s="66"/>
      <c r="WPS77" s="66"/>
      <c r="WPT77" s="66"/>
      <c r="WPU77" s="66"/>
      <c r="WPV77" s="66"/>
      <c r="WPW77" s="66"/>
      <c r="WPX77" s="66"/>
      <c r="WPY77" s="66"/>
      <c r="WPZ77" s="66"/>
      <c r="WQA77" s="66"/>
      <c r="WQB77" s="66"/>
      <c r="WQC77" s="66"/>
      <c r="WQD77" s="66"/>
      <c r="WQE77" s="66"/>
      <c r="WQF77" s="66"/>
      <c r="WQG77" s="66"/>
      <c r="WQH77" s="66"/>
      <c r="WQI77" s="66"/>
      <c r="WQJ77" s="66"/>
      <c r="WQK77" s="66"/>
      <c r="WQL77" s="66"/>
      <c r="WQM77" s="66"/>
      <c r="WQN77" s="66"/>
      <c r="WQO77" s="66"/>
      <c r="WQP77" s="66"/>
      <c r="WQQ77" s="66"/>
      <c r="WQR77" s="66"/>
      <c r="WQS77" s="66"/>
      <c r="WQT77" s="66"/>
      <c r="WQU77" s="66"/>
      <c r="WQV77" s="66"/>
      <c r="WQW77" s="66"/>
      <c r="WQX77" s="66"/>
      <c r="WQY77" s="66"/>
      <c r="WQZ77" s="66"/>
      <c r="WRA77" s="66"/>
      <c r="WRB77" s="66"/>
      <c r="WRC77" s="66"/>
      <c r="WRD77" s="66"/>
      <c r="WRE77" s="66"/>
      <c r="WRF77" s="66"/>
      <c r="WRG77" s="66"/>
      <c r="WRH77" s="66"/>
      <c r="WRI77" s="66"/>
      <c r="WRJ77" s="66"/>
      <c r="WRK77" s="66"/>
      <c r="WRL77" s="66"/>
      <c r="WRM77" s="66"/>
      <c r="WRN77" s="66"/>
      <c r="WRO77" s="66"/>
      <c r="WRP77" s="66"/>
      <c r="WRQ77" s="66"/>
      <c r="WRR77" s="66"/>
      <c r="WRS77" s="66"/>
      <c r="WRT77" s="66"/>
      <c r="WRU77" s="66"/>
      <c r="WRV77" s="66"/>
      <c r="WRW77" s="66"/>
      <c r="WRX77" s="66"/>
      <c r="WRY77" s="66"/>
      <c r="WRZ77" s="66"/>
      <c r="WSA77" s="66"/>
      <c r="WSB77" s="66"/>
      <c r="WSC77" s="66"/>
      <c r="WSD77" s="66"/>
      <c r="WSE77" s="66"/>
      <c r="WSF77" s="66"/>
      <c r="WSG77" s="66"/>
      <c r="WSH77" s="66"/>
      <c r="WSI77" s="66"/>
      <c r="WSJ77" s="66"/>
      <c r="WSK77" s="66"/>
      <c r="WSL77" s="66"/>
      <c r="WSM77" s="66"/>
      <c r="WSN77" s="66"/>
      <c r="WSO77" s="66"/>
      <c r="WSP77" s="66"/>
      <c r="WSQ77" s="66"/>
      <c r="WSR77" s="66"/>
      <c r="WSS77" s="66"/>
      <c r="WST77" s="66"/>
      <c r="WSU77" s="66"/>
      <c r="WSV77" s="66"/>
      <c r="WSW77" s="66"/>
      <c r="WSX77" s="66"/>
      <c r="WSY77" s="66"/>
      <c r="WSZ77" s="66"/>
      <c r="WTA77" s="66"/>
      <c r="WTB77" s="66"/>
      <c r="WTC77" s="66"/>
      <c r="WTD77" s="66"/>
      <c r="WTE77" s="66"/>
      <c r="WTF77" s="66"/>
      <c r="WTG77" s="66"/>
      <c r="WTH77" s="66"/>
      <c r="WTI77" s="66"/>
      <c r="WTJ77" s="66"/>
      <c r="WTK77" s="66"/>
      <c r="WTL77" s="66"/>
      <c r="WTM77" s="66"/>
      <c r="WTN77" s="66"/>
      <c r="WTO77" s="66"/>
      <c r="WTP77" s="66"/>
      <c r="WTQ77" s="66"/>
      <c r="WTR77" s="66"/>
      <c r="WTS77" s="66"/>
      <c r="WTT77" s="66"/>
      <c r="WTU77" s="66"/>
      <c r="WTV77" s="66"/>
      <c r="WTW77" s="66"/>
      <c r="WTX77" s="66"/>
      <c r="WTY77" s="66"/>
      <c r="WTZ77" s="66"/>
      <c r="WUA77" s="66"/>
      <c r="WUB77" s="66"/>
      <c r="WUC77" s="66"/>
      <c r="WUD77" s="66"/>
      <c r="WUE77" s="66"/>
      <c r="WUF77" s="66"/>
      <c r="WUG77" s="66"/>
      <c r="WUH77" s="66"/>
      <c r="WUI77" s="66"/>
      <c r="WUJ77" s="66"/>
      <c r="WUK77" s="66"/>
      <c r="WUL77" s="66"/>
      <c r="WUM77" s="66"/>
      <c r="WUN77" s="66"/>
      <c r="WUO77" s="66"/>
      <c r="WUP77" s="66"/>
      <c r="WUQ77" s="66"/>
      <c r="WUR77" s="66"/>
      <c r="WUS77" s="66"/>
      <c r="WUT77" s="66"/>
      <c r="WUU77" s="66"/>
      <c r="WUV77" s="66"/>
      <c r="WUW77" s="66"/>
      <c r="WUX77" s="66"/>
      <c r="WUY77" s="66"/>
      <c r="WUZ77" s="66"/>
      <c r="WVA77" s="66"/>
      <c r="WVB77" s="66"/>
      <c r="WVC77" s="66"/>
      <c r="WVD77" s="66"/>
      <c r="WVE77" s="66"/>
      <c r="WVF77" s="66"/>
      <c r="WVG77" s="66"/>
      <c r="WVH77" s="66"/>
      <c r="WVI77" s="66"/>
      <c r="WVJ77" s="66"/>
      <c r="WVK77" s="66"/>
      <c r="WVL77" s="66"/>
      <c r="WVM77" s="66"/>
      <c r="WVN77" s="66"/>
      <c r="WVO77" s="66"/>
      <c r="WVP77" s="66"/>
      <c r="WVQ77" s="66"/>
      <c r="WVR77" s="66"/>
      <c r="WVS77" s="66"/>
      <c r="WVT77" s="66"/>
      <c r="WVU77" s="66"/>
      <c r="WVV77" s="66"/>
      <c r="WVW77" s="66"/>
      <c r="WVX77" s="66"/>
      <c r="WVY77" s="66"/>
      <c r="WVZ77" s="66"/>
      <c r="WWA77" s="66"/>
      <c r="WWB77" s="66"/>
      <c r="WWC77" s="66"/>
      <c r="WWD77" s="66"/>
      <c r="WWE77" s="66"/>
      <c r="WWF77" s="66"/>
      <c r="WWG77" s="66"/>
      <c r="WWH77" s="66"/>
      <c r="WWI77" s="66"/>
      <c r="WWJ77" s="66"/>
      <c r="WWK77" s="66"/>
      <c r="WWL77" s="66"/>
      <c r="WWM77" s="66"/>
      <c r="WWN77" s="66"/>
      <c r="WWO77" s="66"/>
      <c r="WWP77" s="66"/>
      <c r="WWQ77" s="66"/>
      <c r="WWR77" s="66"/>
      <c r="WWS77" s="66"/>
      <c r="WWT77" s="66"/>
      <c r="WWU77" s="66"/>
      <c r="WWV77" s="66"/>
      <c r="WWW77" s="66"/>
      <c r="WWX77" s="66"/>
      <c r="WWY77" s="66"/>
      <c r="WWZ77" s="66"/>
      <c r="WXA77" s="66"/>
      <c r="WXB77" s="66"/>
      <c r="WXC77" s="66"/>
      <c r="WXD77" s="66"/>
      <c r="WXE77" s="66"/>
      <c r="WXF77" s="66"/>
      <c r="WXG77" s="66"/>
      <c r="WXH77" s="66"/>
      <c r="WXI77" s="66"/>
      <c r="WXJ77" s="66"/>
      <c r="WXK77" s="66"/>
      <c r="WXL77" s="66"/>
      <c r="WXM77" s="66"/>
      <c r="WXN77" s="66"/>
      <c r="WXO77" s="66"/>
      <c r="WXP77" s="66"/>
      <c r="WXQ77" s="66"/>
      <c r="WXR77" s="66"/>
      <c r="WXS77" s="66"/>
      <c r="WXT77" s="66"/>
      <c r="WXU77" s="66"/>
      <c r="WXV77" s="66"/>
      <c r="WXW77" s="66"/>
      <c r="WXX77" s="66"/>
      <c r="WXY77" s="66"/>
      <c r="WXZ77" s="66"/>
      <c r="WYA77" s="66"/>
      <c r="WYB77" s="66"/>
      <c r="WYC77" s="66"/>
      <c r="WYD77" s="66"/>
      <c r="WYE77" s="66"/>
      <c r="WYF77" s="66"/>
      <c r="WYG77" s="66"/>
      <c r="WYH77" s="66"/>
      <c r="WYI77" s="66"/>
      <c r="WYJ77" s="66"/>
      <c r="WYK77" s="66"/>
      <c r="WYL77" s="66"/>
      <c r="WYM77" s="66"/>
      <c r="WYN77" s="66"/>
      <c r="WYO77" s="66"/>
      <c r="WYP77" s="66"/>
      <c r="WYQ77" s="66"/>
      <c r="WYR77" s="66"/>
      <c r="WYS77" s="66"/>
      <c r="WYT77" s="66"/>
      <c r="WYU77" s="66"/>
      <c r="WYV77" s="66"/>
      <c r="WYW77" s="66"/>
      <c r="WYX77" s="66"/>
      <c r="WYY77" s="66"/>
      <c r="WYZ77" s="66"/>
      <c r="WZA77" s="66"/>
      <c r="WZB77" s="66"/>
      <c r="WZC77" s="66"/>
      <c r="WZD77" s="66"/>
      <c r="WZE77" s="66"/>
      <c r="WZF77" s="66"/>
      <c r="WZG77" s="66"/>
      <c r="WZH77" s="66"/>
      <c r="WZI77" s="66"/>
      <c r="WZJ77" s="66"/>
      <c r="WZK77" s="66"/>
      <c r="WZL77" s="66"/>
      <c r="WZM77" s="66"/>
      <c r="WZN77" s="66"/>
      <c r="WZO77" s="66"/>
      <c r="WZP77" s="66"/>
      <c r="WZQ77" s="66"/>
      <c r="WZR77" s="66"/>
      <c r="WZS77" s="66"/>
      <c r="WZT77" s="66"/>
      <c r="WZU77" s="66"/>
      <c r="WZV77" s="66"/>
      <c r="WZW77" s="66"/>
      <c r="WZX77" s="66"/>
      <c r="WZY77" s="66"/>
      <c r="WZZ77" s="66"/>
      <c r="XAA77" s="66"/>
      <c r="XAB77" s="66"/>
      <c r="XAC77" s="66"/>
      <c r="XAD77" s="66"/>
      <c r="XAE77" s="66"/>
      <c r="XAF77" s="66"/>
      <c r="XAG77" s="66"/>
      <c r="XAH77" s="66"/>
      <c r="XAI77" s="66"/>
      <c r="XAJ77" s="66"/>
      <c r="XAK77" s="66"/>
      <c r="XAL77" s="66"/>
      <c r="XAM77" s="66"/>
      <c r="XAN77" s="66"/>
      <c r="XAO77" s="66"/>
      <c r="XAP77" s="66"/>
      <c r="XAQ77" s="66"/>
      <c r="XAR77" s="66"/>
      <c r="XAS77" s="66"/>
      <c r="XAT77" s="66"/>
      <c r="XAU77" s="66"/>
      <c r="XAV77" s="66"/>
      <c r="XAW77" s="66"/>
      <c r="XAX77" s="66"/>
      <c r="XAY77" s="66"/>
      <c r="XAZ77" s="66"/>
      <c r="XBA77" s="66"/>
      <c r="XBB77" s="66"/>
      <c r="XBC77" s="66"/>
      <c r="XBD77" s="66"/>
      <c r="XBE77" s="66"/>
      <c r="XBF77" s="66"/>
      <c r="XBG77" s="66"/>
      <c r="XBH77" s="66"/>
      <c r="XBI77" s="66"/>
      <c r="XBJ77" s="66"/>
      <c r="XBK77" s="66"/>
      <c r="XBL77" s="66"/>
      <c r="XBM77" s="66"/>
      <c r="XBN77" s="66"/>
      <c r="XBO77" s="66"/>
      <c r="XBP77" s="66"/>
      <c r="XBQ77" s="66"/>
      <c r="XBR77" s="66"/>
      <c r="XBS77" s="66"/>
      <c r="XBT77" s="66"/>
      <c r="XBU77" s="66"/>
      <c r="XBV77" s="66"/>
      <c r="XBW77" s="66"/>
      <c r="XBX77" s="66"/>
      <c r="XBY77" s="66"/>
      <c r="XBZ77" s="66"/>
      <c r="XCA77" s="66"/>
      <c r="XCB77" s="66"/>
      <c r="XCC77" s="66"/>
      <c r="XCD77" s="66"/>
      <c r="XCE77" s="66"/>
      <c r="XCF77" s="66"/>
      <c r="XCG77" s="66"/>
      <c r="XCH77" s="66"/>
      <c r="XCI77" s="66"/>
      <c r="XCJ77" s="66"/>
      <c r="XCK77" s="66"/>
      <c r="XCL77" s="66"/>
      <c r="XCM77" s="66"/>
      <c r="XCN77" s="66"/>
      <c r="XCO77" s="66"/>
      <c r="XCP77" s="66"/>
      <c r="XCQ77" s="66"/>
      <c r="XCR77" s="66"/>
      <c r="XCS77" s="66"/>
      <c r="XCT77" s="66"/>
      <c r="XCU77" s="66"/>
      <c r="XCV77" s="66"/>
      <c r="XCW77" s="66"/>
      <c r="XCX77" s="66"/>
      <c r="XCY77" s="66"/>
      <c r="XCZ77" s="66"/>
    </row>
    <row r="78" spans="2:16328" s="66" customFormat="1" x14ac:dyDescent="0.35">
      <c r="B78" s="67" t="s">
        <v>114</v>
      </c>
      <c r="D78" s="68">
        <f ca="1">IFERROR(D77/C77-1,"na")</f>
        <v>0.10852561590394028</v>
      </c>
      <c r="E78" s="68">
        <f t="shared" ref="E78:M78" ca="1" si="17">IFERROR(E77/D77-1,"na")</f>
        <v>0.13471809229455278</v>
      </c>
      <c r="F78" s="68">
        <f t="shared" ca="1" si="17"/>
        <v>7.9972610115351728E-2</v>
      </c>
      <c r="G78" s="68">
        <f t="shared" ca="1" si="17"/>
        <v>-6.1066537740798288E-2</v>
      </c>
      <c r="H78" s="68">
        <f t="shared" ca="1" si="17"/>
        <v>0.11003586447322378</v>
      </c>
      <c r="I78" s="68">
        <f t="shared" ca="1" si="17"/>
        <v>0.11906226342991655</v>
      </c>
      <c r="J78" s="68">
        <f t="shared" ca="1" si="17"/>
        <v>0.25213832380722279</v>
      </c>
      <c r="K78" s="68">
        <f t="shared" ca="1" si="17"/>
        <v>0.13446063911219452</v>
      </c>
      <c r="L78" s="68">
        <f t="shared" ca="1" si="17"/>
        <v>0.118349730509129</v>
      </c>
      <c r="M78" s="68">
        <f t="shared" ca="1" si="17"/>
        <v>2.0000000000000018E-2</v>
      </c>
      <c r="O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</row>
    <row r="79" spans="2:16328" x14ac:dyDescent="0.35">
      <c r="B79" t="s">
        <v>0</v>
      </c>
      <c r="C79" s="3">
        <f t="shared" ref="C79:L79" si="18">+C38</f>
        <v>13045.5</v>
      </c>
      <c r="D79" s="3">
        <f t="shared" si="18"/>
        <v>13045.5</v>
      </c>
      <c r="E79" s="3">
        <f t="shared" si="18"/>
        <v>13175.955</v>
      </c>
      <c r="F79" s="3">
        <f t="shared" si="18"/>
        <v>13439.474099999999</v>
      </c>
      <c r="G79" s="3">
        <f t="shared" si="18"/>
        <v>13842.658323</v>
      </c>
      <c r="H79" s="3">
        <f t="shared" si="18"/>
        <v>14257.93807269</v>
      </c>
      <c r="I79" s="3">
        <f t="shared" si="18"/>
        <v>14685.6762148707</v>
      </c>
      <c r="J79" s="3">
        <f t="shared" si="18"/>
        <v>15126.246501316822</v>
      </c>
      <c r="K79" s="3">
        <f t="shared" si="18"/>
        <v>15580.033896356326</v>
      </c>
      <c r="L79" s="3">
        <f t="shared" si="18"/>
        <v>16047.434913247016</v>
      </c>
      <c r="M79" s="4">
        <f>+L79*(1+$J$20)</f>
        <v>16368.383611511957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  <c r="IW79" s="66"/>
      <c r="IX79" s="66"/>
      <c r="IY79" s="66"/>
      <c r="IZ79" s="66"/>
      <c r="JA79" s="66"/>
      <c r="JB79" s="66"/>
      <c r="JC79" s="66"/>
      <c r="JD79" s="66"/>
      <c r="JE79" s="66"/>
      <c r="JF79" s="66"/>
      <c r="JG79" s="66"/>
      <c r="JH79" s="66"/>
      <c r="JI79" s="66"/>
      <c r="JJ79" s="66"/>
      <c r="JK79" s="66"/>
      <c r="JL79" s="66"/>
      <c r="JM79" s="66"/>
      <c r="JN79" s="66"/>
      <c r="JO79" s="66"/>
      <c r="JP79" s="66"/>
      <c r="JQ79" s="66"/>
      <c r="JR79" s="66"/>
      <c r="JS79" s="66"/>
      <c r="JT79" s="66"/>
      <c r="JU79" s="66"/>
      <c r="JV79" s="66"/>
      <c r="JW79" s="66"/>
      <c r="JX79" s="66"/>
      <c r="JY79" s="66"/>
      <c r="JZ79" s="66"/>
      <c r="KA79" s="66"/>
      <c r="KB79" s="66"/>
      <c r="KC79" s="66"/>
      <c r="KD79" s="66"/>
      <c r="KE79" s="66"/>
      <c r="KF79" s="66"/>
      <c r="KG79" s="66"/>
      <c r="KH79" s="66"/>
      <c r="KI79" s="66"/>
      <c r="KJ79" s="66"/>
      <c r="KK79" s="66"/>
      <c r="KL79" s="66"/>
      <c r="KM79" s="66"/>
      <c r="KN79" s="66"/>
      <c r="KO79" s="66"/>
      <c r="KP79" s="66"/>
      <c r="KQ79" s="66"/>
      <c r="KR79" s="66"/>
      <c r="KS79" s="66"/>
      <c r="KT79" s="66"/>
      <c r="KU79" s="66"/>
      <c r="KV79" s="66"/>
      <c r="KW79" s="66"/>
      <c r="KX79" s="66"/>
      <c r="KY79" s="66"/>
      <c r="KZ79" s="66"/>
      <c r="LA79" s="66"/>
      <c r="LB79" s="66"/>
      <c r="LC79" s="66"/>
      <c r="LD79" s="66"/>
      <c r="LE79" s="66"/>
      <c r="LF79" s="66"/>
      <c r="LG79" s="66"/>
      <c r="LH79" s="66"/>
      <c r="LI79" s="66"/>
      <c r="LJ79" s="66"/>
      <c r="LK79" s="66"/>
      <c r="LL79" s="66"/>
      <c r="LM79" s="66"/>
      <c r="LN79" s="66"/>
      <c r="LO79" s="66"/>
      <c r="LP79" s="66"/>
      <c r="LQ79" s="66"/>
      <c r="LR79" s="66"/>
      <c r="LS79" s="66"/>
      <c r="LT79" s="66"/>
      <c r="LU79" s="66"/>
      <c r="LV79" s="66"/>
      <c r="LW79" s="66"/>
      <c r="LX79" s="66"/>
      <c r="LY79" s="66"/>
      <c r="LZ79" s="66"/>
      <c r="MA79" s="66"/>
      <c r="MB79" s="66"/>
      <c r="MC79" s="66"/>
      <c r="MD79" s="66"/>
      <c r="ME79" s="66"/>
      <c r="MF79" s="66"/>
      <c r="MG79" s="66"/>
      <c r="MH79" s="66"/>
      <c r="MI79" s="66"/>
      <c r="MJ79" s="66"/>
      <c r="MK79" s="66"/>
      <c r="ML79" s="66"/>
      <c r="MM79" s="66"/>
      <c r="MN79" s="66"/>
      <c r="MO79" s="66"/>
      <c r="MP79" s="66"/>
      <c r="MQ79" s="66"/>
      <c r="MR79" s="66"/>
      <c r="MS79" s="66"/>
      <c r="MT79" s="66"/>
      <c r="MU79" s="66"/>
      <c r="MV79" s="66"/>
      <c r="MW79" s="66"/>
      <c r="MX79" s="66"/>
      <c r="MY79" s="66"/>
      <c r="MZ79" s="66"/>
      <c r="NA79" s="66"/>
      <c r="NB79" s="66"/>
      <c r="NC79" s="66"/>
      <c r="ND79" s="66"/>
      <c r="NE79" s="66"/>
      <c r="NF79" s="66"/>
      <c r="NG79" s="66"/>
      <c r="NH79" s="66"/>
      <c r="NI79" s="66"/>
      <c r="NJ79" s="66"/>
      <c r="NK79" s="66"/>
      <c r="NL79" s="66"/>
      <c r="NM79" s="66"/>
      <c r="NN79" s="66"/>
      <c r="NO79" s="66"/>
      <c r="NP79" s="66"/>
      <c r="NQ79" s="66"/>
      <c r="NR79" s="66"/>
      <c r="NS79" s="66"/>
      <c r="NT79" s="66"/>
      <c r="NU79" s="66"/>
      <c r="NV79" s="66"/>
      <c r="NW79" s="66"/>
      <c r="NX79" s="66"/>
      <c r="NY79" s="66"/>
      <c r="NZ79" s="66"/>
      <c r="OA79" s="66"/>
      <c r="OB79" s="66"/>
      <c r="OC79" s="66"/>
      <c r="OD79" s="66"/>
      <c r="OE79" s="66"/>
      <c r="OF79" s="66"/>
      <c r="OG79" s="66"/>
      <c r="OH79" s="66"/>
      <c r="OI79" s="66"/>
      <c r="OJ79" s="66"/>
      <c r="OK79" s="66"/>
      <c r="OL79" s="66"/>
      <c r="OM79" s="66"/>
      <c r="ON79" s="66"/>
      <c r="OO79" s="66"/>
      <c r="OP79" s="66"/>
      <c r="OQ79" s="66"/>
      <c r="OR79" s="66"/>
      <c r="OS79" s="66"/>
      <c r="OT79" s="66"/>
      <c r="OU79" s="66"/>
      <c r="OV79" s="66"/>
      <c r="OW79" s="66"/>
      <c r="OX79" s="66"/>
      <c r="OY79" s="66"/>
      <c r="OZ79" s="66"/>
      <c r="PA79" s="66"/>
      <c r="PB79" s="66"/>
      <c r="PC79" s="66"/>
      <c r="PD79" s="66"/>
      <c r="PE79" s="66"/>
      <c r="PF79" s="66"/>
      <c r="PG79" s="66"/>
      <c r="PH79" s="66"/>
      <c r="PI79" s="66"/>
      <c r="PJ79" s="66"/>
      <c r="PK79" s="66"/>
      <c r="PL79" s="66"/>
      <c r="PM79" s="66"/>
      <c r="PN79" s="66"/>
      <c r="PO79" s="66"/>
      <c r="PP79" s="66"/>
      <c r="PQ79" s="66"/>
      <c r="PR79" s="66"/>
      <c r="PS79" s="66"/>
      <c r="PT79" s="66"/>
      <c r="PU79" s="66"/>
      <c r="PV79" s="66"/>
      <c r="PW79" s="66"/>
      <c r="PX79" s="66"/>
      <c r="PY79" s="66"/>
      <c r="PZ79" s="66"/>
      <c r="QA79" s="66"/>
      <c r="QB79" s="66"/>
      <c r="QC79" s="66"/>
      <c r="QD79" s="66"/>
      <c r="QE79" s="66"/>
      <c r="QF79" s="66"/>
      <c r="QG79" s="66"/>
      <c r="QH79" s="66"/>
      <c r="QI79" s="66"/>
      <c r="QJ79" s="66"/>
      <c r="QK79" s="66"/>
      <c r="QL79" s="66"/>
      <c r="QM79" s="66"/>
      <c r="QN79" s="66"/>
      <c r="QO79" s="66"/>
      <c r="QP79" s="66"/>
      <c r="QQ79" s="66"/>
      <c r="QR79" s="66"/>
      <c r="QS79" s="66"/>
      <c r="QT79" s="66"/>
      <c r="QU79" s="66"/>
      <c r="QV79" s="66"/>
      <c r="QW79" s="66"/>
      <c r="QX79" s="66"/>
      <c r="QY79" s="66"/>
      <c r="QZ79" s="66"/>
      <c r="RA79" s="66"/>
      <c r="RB79" s="66"/>
      <c r="RC79" s="66"/>
      <c r="RD79" s="66"/>
      <c r="RE79" s="66"/>
      <c r="RF79" s="66"/>
      <c r="RG79" s="66"/>
      <c r="RH79" s="66"/>
      <c r="RI79" s="66"/>
      <c r="RJ79" s="66"/>
      <c r="RK79" s="66"/>
      <c r="RL79" s="66"/>
      <c r="RM79" s="66"/>
      <c r="RN79" s="66"/>
      <c r="RO79" s="66"/>
      <c r="RP79" s="66"/>
      <c r="RQ79" s="66"/>
      <c r="RR79" s="66"/>
      <c r="RS79" s="66"/>
      <c r="RT79" s="66"/>
      <c r="RU79" s="66"/>
      <c r="RV79" s="66"/>
      <c r="RW79" s="66"/>
      <c r="RX79" s="66"/>
      <c r="RY79" s="66"/>
      <c r="RZ79" s="66"/>
      <c r="SA79" s="66"/>
      <c r="SB79" s="66"/>
      <c r="SC79" s="66"/>
      <c r="SD79" s="66"/>
      <c r="SE79" s="66"/>
      <c r="SF79" s="66"/>
      <c r="SG79" s="66"/>
      <c r="SH79" s="66"/>
      <c r="SI79" s="66"/>
      <c r="SJ79" s="66"/>
      <c r="SK79" s="66"/>
      <c r="SL79" s="66"/>
      <c r="SM79" s="66"/>
      <c r="SN79" s="66"/>
      <c r="SO79" s="66"/>
      <c r="SP79" s="66"/>
      <c r="SQ79" s="66"/>
      <c r="SR79" s="66"/>
      <c r="SS79" s="66"/>
      <c r="ST79" s="66"/>
      <c r="SU79" s="66"/>
      <c r="SV79" s="66"/>
      <c r="SW79" s="66"/>
      <c r="SX79" s="66"/>
      <c r="SY79" s="66"/>
      <c r="SZ79" s="66"/>
      <c r="TA79" s="66"/>
      <c r="TB79" s="66"/>
      <c r="TC79" s="66"/>
      <c r="TD79" s="66"/>
      <c r="TE79" s="66"/>
      <c r="TF79" s="66"/>
      <c r="TG79" s="66"/>
      <c r="TH79" s="66"/>
      <c r="TI79" s="66"/>
      <c r="TJ79" s="66"/>
      <c r="TK79" s="66"/>
      <c r="TL79" s="66"/>
      <c r="TM79" s="66"/>
      <c r="TN79" s="66"/>
      <c r="TO79" s="66"/>
      <c r="TP79" s="66"/>
      <c r="TQ79" s="66"/>
      <c r="TR79" s="66"/>
      <c r="TS79" s="66"/>
      <c r="TT79" s="66"/>
      <c r="TU79" s="66"/>
      <c r="TV79" s="66"/>
      <c r="TW79" s="66"/>
      <c r="TX79" s="66"/>
      <c r="TY79" s="66"/>
      <c r="TZ79" s="66"/>
      <c r="UA79" s="66"/>
      <c r="UB79" s="66"/>
      <c r="UC79" s="66"/>
      <c r="UD79" s="66"/>
      <c r="UE79" s="66"/>
      <c r="UF79" s="66"/>
      <c r="UG79" s="66"/>
      <c r="UH79" s="66"/>
      <c r="UI79" s="66"/>
      <c r="UJ79" s="66"/>
      <c r="UK79" s="66"/>
      <c r="UL79" s="66"/>
      <c r="UM79" s="66"/>
      <c r="UN79" s="66"/>
      <c r="UO79" s="66"/>
      <c r="UP79" s="66"/>
      <c r="UQ79" s="66"/>
      <c r="UR79" s="66"/>
      <c r="US79" s="66"/>
      <c r="UT79" s="66"/>
      <c r="UU79" s="66"/>
      <c r="UV79" s="66"/>
      <c r="UW79" s="66"/>
      <c r="UX79" s="66"/>
      <c r="UY79" s="66"/>
      <c r="UZ79" s="66"/>
      <c r="VA79" s="66"/>
      <c r="VB79" s="66"/>
      <c r="VC79" s="66"/>
      <c r="VD79" s="66"/>
      <c r="VE79" s="66"/>
      <c r="VF79" s="66"/>
      <c r="VG79" s="66"/>
      <c r="VH79" s="66"/>
      <c r="VI79" s="66"/>
      <c r="VJ79" s="66"/>
      <c r="VK79" s="66"/>
      <c r="VL79" s="66"/>
      <c r="VM79" s="66"/>
      <c r="VN79" s="66"/>
      <c r="VO79" s="66"/>
      <c r="VP79" s="66"/>
      <c r="VQ79" s="66"/>
      <c r="VR79" s="66"/>
      <c r="VS79" s="66"/>
      <c r="VT79" s="66"/>
      <c r="VU79" s="66"/>
      <c r="VV79" s="66"/>
      <c r="VW79" s="66"/>
      <c r="VX79" s="66"/>
      <c r="VY79" s="66"/>
      <c r="VZ79" s="66"/>
      <c r="WA79" s="66"/>
      <c r="WB79" s="66"/>
      <c r="WC79" s="66"/>
      <c r="WD79" s="66"/>
      <c r="WE79" s="66"/>
      <c r="WF79" s="66"/>
      <c r="WG79" s="66"/>
      <c r="WH79" s="66"/>
      <c r="WI79" s="66"/>
      <c r="WJ79" s="66"/>
      <c r="WK79" s="66"/>
      <c r="WL79" s="66"/>
      <c r="WM79" s="66"/>
      <c r="WN79" s="66"/>
      <c r="WO79" s="66"/>
      <c r="WP79" s="66"/>
      <c r="WQ79" s="66"/>
      <c r="WR79" s="66"/>
      <c r="WS79" s="66"/>
      <c r="WT79" s="66"/>
      <c r="WU79" s="66"/>
      <c r="WV79" s="66"/>
      <c r="WW79" s="66"/>
      <c r="WX79" s="66"/>
      <c r="WY79" s="66"/>
      <c r="WZ79" s="66"/>
      <c r="XA79" s="66"/>
      <c r="XB79" s="66"/>
      <c r="XC79" s="66"/>
      <c r="XD79" s="66"/>
      <c r="XE79" s="66"/>
      <c r="XF79" s="66"/>
      <c r="XG79" s="66"/>
      <c r="XH79" s="66"/>
      <c r="XI79" s="66"/>
      <c r="XJ79" s="66"/>
      <c r="XK79" s="66"/>
      <c r="XL79" s="66"/>
      <c r="XM79" s="66"/>
      <c r="XN79" s="66"/>
      <c r="XO79" s="66"/>
      <c r="XP79" s="66"/>
      <c r="XQ79" s="66"/>
      <c r="XR79" s="66"/>
      <c r="XS79" s="66"/>
      <c r="XT79" s="66"/>
      <c r="XU79" s="66"/>
      <c r="XV79" s="66"/>
      <c r="XW79" s="66"/>
      <c r="XX79" s="66"/>
      <c r="XY79" s="66"/>
      <c r="XZ79" s="66"/>
      <c r="YA79" s="66"/>
      <c r="YB79" s="66"/>
      <c r="YC79" s="66"/>
      <c r="YD79" s="66"/>
      <c r="YE79" s="66"/>
      <c r="YF79" s="66"/>
      <c r="YG79" s="66"/>
      <c r="YH79" s="66"/>
      <c r="YI79" s="66"/>
      <c r="YJ79" s="66"/>
      <c r="YK79" s="66"/>
      <c r="YL79" s="66"/>
      <c r="YM79" s="66"/>
      <c r="YN79" s="66"/>
      <c r="YO79" s="66"/>
      <c r="YP79" s="66"/>
      <c r="YQ79" s="66"/>
      <c r="YR79" s="66"/>
      <c r="YS79" s="66"/>
      <c r="YT79" s="66"/>
      <c r="YU79" s="66"/>
      <c r="YV79" s="66"/>
      <c r="YW79" s="66"/>
      <c r="YX79" s="66"/>
      <c r="YY79" s="66"/>
      <c r="YZ79" s="66"/>
      <c r="ZA79" s="66"/>
      <c r="ZB79" s="66"/>
      <c r="ZC79" s="66"/>
      <c r="ZD79" s="66"/>
      <c r="ZE79" s="66"/>
      <c r="ZF79" s="66"/>
      <c r="ZG79" s="66"/>
      <c r="ZH79" s="66"/>
      <c r="ZI79" s="66"/>
      <c r="ZJ79" s="66"/>
      <c r="ZK79" s="66"/>
      <c r="ZL79" s="66"/>
      <c r="ZM79" s="66"/>
      <c r="ZN79" s="66"/>
      <c r="ZO79" s="66"/>
      <c r="ZP79" s="66"/>
      <c r="ZQ79" s="66"/>
      <c r="ZR79" s="66"/>
      <c r="ZS79" s="66"/>
      <c r="ZT79" s="66"/>
      <c r="ZU79" s="66"/>
      <c r="ZV79" s="66"/>
      <c r="ZW79" s="66"/>
      <c r="ZX79" s="66"/>
      <c r="ZY79" s="66"/>
      <c r="ZZ79" s="66"/>
      <c r="AAA79" s="66"/>
      <c r="AAB79" s="66"/>
      <c r="AAC79" s="66"/>
      <c r="AAD79" s="66"/>
      <c r="AAE79" s="66"/>
      <c r="AAF79" s="66"/>
      <c r="AAG79" s="66"/>
      <c r="AAH79" s="66"/>
      <c r="AAI79" s="66"/>
      <c r="AAJ79" s="66"/>
      <c r="AAK79" s="66"/>
      <c r="AAL79" s="66"/>
      <c r="AAM79" s="66"/>
      <c r="AAN79" s="66"/>
      <c r="AAO79" s="66"/>
      <c r="AAP79" s="66"/>
      <c r="AAQ79" s="66"/>
      <c r="AAR79" s="66"/>
      <c r="AAS79" s="66"/>
      <c r="AAT79" s="66"/>
      <c r="AAU79" s="66"/>
      <c r="AAV79" s="66"/>
      <c r="AAW79" s="66"/>
      <c r="AAX79" s="66"/>
      <c r="AAY79" s="66"/>
      <c r="AAZ79" s="66"/>
      <c r="ABA79" s="66"/>
      <c r="ABB79" s="66"/>
      <c r="ABC79" s="66"/>
      <c r="ABD79" s="66"/>
      <c r="ABE79" s="66"/>
      <c r="ABF79" s="66"/>
      <c r="ABG79" s="66"/>
      <c r="ABH79" s="66"/>
      <c r="ABI79" s="66"/>
      <c r="ABJ79" s="66"/>
      <c r="ABK79" s="66"/>
      <c r="ABL79" s="66"/>
      <c r="ABM79" s="66"/>
      <c r="ABN79" s="66"/>
      <c r="ABO79" s="66"/>
      <c r="ABP79" s="66"/>
      <c r="ABQ79" s="66"/>
      <c r="ABR79" s="66"/>
      <c r="ABS79" s="66"/>
      <c r="ABT79" s="66"/>
      <c r="ABU79" s="66"/>
      <c r="ABV79" s="66"/>
      <c r="ABW79" s="66"/>
      <c r="ABX79" s="66"/>
      <c r="ABY79" s="66"/>
      <c r="ABZ79" s="66"/>
      <c r="ACA79" s="66"/>
      <c r="ACB79" s="66"/>
      <c r="ACC79" s="66"/>
      <c r="ACD79" s="66"/>
      <c r="ACE79" s="66"/>
      <c r="ACF79" s="66"/>
      <c r="ACG79" s="66"/>
      <c r="ACH79" s="66"/>
      <c r="ACI79" s="66"/>
      <c r="ACJ79" s="66"/>
      <c r="ACK79" s="66"/>
      <c r="ACL79" s="66"/>
      <c r="ACM79" s="66"/>
      <c r="ACN79" s="66"/>
      <c r="ACO79" s="66"/>
      <c r="ACP79" s="66"/>
      <c r="ACQ79" s="66"/>
      <c r="ACR79" s="66"/>
      <c r="ACS79" s="66"/>
      <c r="ACT79" s="66"/>
      <c r="ACU79" s="66"/>
      <c r="ACV79" s="66"/>
      <c r="ACW79" s="66"/>
      <c r="ACX79" s="66"/>
      <c r="ACY79" s="66"/>
      <c r="ACZ79" s="66"/>
      <c r="ADA79" s="66"/>
      <c r="ADB79" s="66"/>
      <c r="ADC79" s="66"/>
      <c r="ADD79" s="66"/>
      <c r="ADE79" s="66"/>
      <c r="ADF79" s="66"/>
      <c r="ADG79" s="66"/>
      <c r="ADH79" s="66"/>
      <c r="ADI79" s="66"/>
      <c r="ADJ79" s="66"/>
      <c r="ADK79" s="66"/>
      <c r="ADL79" s="66"/>
      <c r="ADM79" s="66"/>
      <c r="ADN79" s="66"/>
      <c r="ADO79" s="66"/>
      <c r="ADP79" s="66"/>
      <c r="ADQ79" s="66"/>
      <c r="ADR79" s="66"/>
      <c r="ADS79" s="66"/>
      <c r="ADT79" s="66"/>
      <c r="ADU79" s="66"/>
      <c r="ADV79" s="66"/>
      <c r="ADW79" s="66"/>
      <c r="ADX79" s="66"/>
      <c r="ADY79" s="66"/>
      <c r="ADZ79" s="66"/>
      <c r="AEA79" s="66"/>
      <c r="AEB79" s="66"/>
      <c r="AEC79" s="66"/>
      <c r="AED79" s="66"/>
      <c r="AEE79" s="66"/>
      <c r="AEF79" s="66"/>
      <c r="AEG79" s="66"/>
      <c r="AEH79" s="66"/>
      <c r="AEI79" s="66"/>
      <c r="AEJ79" s="66"/>
      <c r="AEK79" s="66"/>
      <c r="AEL79" s="66"/>
      <c r="AEM79" s="66"/>
      <c r="AEN79" s="66"/>
      <c r="AEO79" s="66"/>
      <c r="AEP79" s="66"/>
      <c r="AEQ79" s="66"/>
      <c r="AER79" s="66"/>
      <c r="AES79" s="66"/>
      <c r="AET79" s="66"/>
      <c r="AEU79" s="66"/>
      <c r="AEV79" s="66"/>
      <c r="AEW79" s="66"/>
      <c r="AEX79" s="66"/>
      <c r="AEY79" s="66"/>
      <c r="AEZ79" s="66"/>
      <c r="AFA79" s="66"/>
      <c r="AFB79" s="66"/>
      <c r="AFC79" s="66"/>
      <c r="AFD79" s="66"/>
      <c r="AFE79" s="66"/>
      <c r="AFF79" s="66"/>
      <c r="AFG79" s="66"/>
      <c r="AFH79" s="66"/>
      <c r="AFI79" s="66"/>
      <c r="AFJ79" s="66"/>
      <c r="AFK79" s="66"/>
      <c r="AFL79" s="66"/>
      <c r="AFM79" s="66"/>
      <c r="AFN79" s="66"/>
      <c r="AFO79" s="66"/>
      <c r="AFP79" s="66"/>
      <c r="AFQ79" s="66"/>
      <c r="AFR79" s="66"/>
      <c r="AFS79" s="66"/>
      <c r="AFT79" s="66"/>
      <c r="AFU79" s="66"/>
      <c r="AFV79" s="66"/>
      <c r="AFW79" s="66"/>
      <c r="AFX79" s="66"/>
      <c r="AFY79" s="66"/>
      <c r="AFZ79" s="66"/>
      <c r="AGA79" s="66"/>
      <c r="AGB79" s="66"/>
      <c r="AGC79" s="66"/>
      <c r="AGD79" s="66"/>
      <c r="AGE79" s="66"/>
      <c r="AGF79" s="66"/>
      <c r="AGG79" s="66"/>
      <c r="AGH79" s="66"/>
      <c r="AGI79" s="66"/>
      <c r="AGJ79" s="66"/>
      <c r="AGK79" s="66"/>
      <c r="AGL79" s="66"/>
      <c r="AGM79" s="66"/>
      <c r="AGN79" s="66"/>
      <c r="AGO79" s="66"/>
      <c r="AGP79" s="66"/>
      <c r="AGQ79" s="66"/>
      <c r="AGR79" s="66"/>
      <c r="AGS79" s="66"/>
      <c r="AGT79" s="66"/>
      <c r="AGU79" s="66"/>
      <c r="AGV79" s="66"/>
      <c r="AGW79" s="66"/>
      <c r="AGX79" s="66"/>
      <c r="AGY79" s="66"/>
      <c r="AGZ79" s="66"/>
      <c r="AHA79" s="66"/>
      <c r="AHB79" s="66"/>
      <c r="AHC79" s="66"/>
      <c r="AHD79" s="66"/>
      <c r="AHE79" s="66"/>
      <c r="AHF79" s="66"/>
      <c r="AHG79" s="66"/>
      <c r="AHH79" s="66"/>
      <c r="AHI79" s="66"/>
      <c r="AHJ79" s="66"/>
      <c r="AHK79" s="66"/>
      <c r="AHL79" s="66"/>
      <c r="AHM79" s="66"/>
      <c r="AHN79" s="66"/>
      <c r="AHO79" s="66"/>
      <c r="AHP79" s="66"/>
      <c r="AHQ79" s="66"/>
      <c r="AHR79" s="66"/>
      <c r="AHS79" s="66"/>
      <c r="AHT79" s="66"/>
      <c r="AHU79" s="66"/>
      <c r="AHV79" s="66"/>
      <c r="AHW79" s="66"/>
      <c r="AHX79" s="66"/>
      <c r="AHY79" s="66"/>
      <c r="AHZ79" s="66"/>
      <c r="AIA79" s="66"/>
      <c r="AIB79" s="66"/>
      <c r="AIC79" s="66"/>
      <c r="AID79" s="66"/>
      <c r="AIE79" s="66"/>
      <c r="AIF79" s="66"/>
      <c r="AIG79" s="66"/>
      <c r="AIH79" s="66"/>
      <c r="AII79" s="66"/>
      <c r="AIJ79" s="66"/>
      <c r="AIK79" s="66"/>
      <c r="AIL79" s="66"/>
      <c r="AIM79" s="66"/>
      <c r="AIN79" s="66"/>
      <c r="AIO79" s="66"/>
      <c r="AIP79" s="66"/>
      <c r="AIQ79" s="66"/>
      <c r="AIR79" s="66"/>
      <c r="AIS79" s="66"/>
      <c r="AIT79" s="66"/>
      <c r="AIU79" s="66"/>
      <c r="AIV79" s="66"/>
      <c r="AIW79" s="66"/>
      <c r="AIX79" s="66"/>
      <c r="AIY79" s="66"/>
      <c r="AIZ79" s="66"/>
      <c r="AJA79" s="66"/>
      <c r="AJB79" s="66"/>
      <c r="AJC79" s="66"/>
      <c r="AJD79" s="66"/>
      <c r="AJE79" s="66"/>
      <c r="AJF79" s="66"/>
      <c r="AJG79" s="66"/>
      <c r="AJH79" s="66"/>
      <c r="AJI79" s="66"/>
      <c r="AJJ79" s="66"/>
      <c r="AJK79" s="66"/>
      <c r="AJL79" s="66"/>
      <c r="AJM79" s="66"/>
      <c r="AJN79" s="66"/>
      <c r="AJO79" s="66"/>
      <c r="AJP79" s="66"/>
      <c r="AJQ79" s="66"/>
      <c r="AJR79" s="66"/>
      <c r="AJS79" s="66"/>
      <c r="AJT79" s="66"/>
      <c r="AJU79" s="66"/>
      <c r="AJV79" s="66"/>
      <c r="AJW79" s="66"/>
      <c r="AJX79" s="66"/>
      <c r="AJY79" s="66"/>
      <c r="AJZ79" s="66"/>
      <c r="AKA79" s="66"/>
      <c r="AKB79" s="66"/>
      <c r="AKC79" s="66"/>
      <c r="AKD79" s="66"/>
      <c r="AKE79" s="66"/>
      <c r="AKF79" s="66"/>
      <c r="AKG79" s="66"/>
      <c r="AKH79" s="66"/>
      <c r="AKI79" s="66"/>
      <c r="AKJ79" s="66"/>
      <c r="AKK79" s="66"/>
      <c r="AKL79" s="66"/>
      <c r="AKM79" s="66"/>
      <c r="AKN79" s="66"/>
      <c r="AKO79" s="66"/>
      <c r="AKP79" s="66"/>
      <c r="AKQ79" s="66"/>
      <c r="AKR79" s="66"/>
      <c r="AKS79" s="66"/>
      <c r="AKT79" s="66"/>
      <c r="AKU79" s="66"/>
      <c r="AKV79" s="66"/>
      <c r="AKW79" s="66"/>
      <c r="AKX79" s="66"/>
      <c r="AKY79" s="66"/>
      <c r="AKZ79" s="66"/>
      <c r="ALA79" s="66"/>
      <c r="ALB79" s="66"/>
      <c r="ALC79" s="66"/>
      <c r="ALD79" s="66"/>
      <c r="ALE79" s="66"/>
      <c r="ALF79" s="66"/>
      <c r="ALG79" s="66"/>
      <c r="ALH79" s="66"/>
      <c r="ALI79" s="66"/>
      <c r="ALJ79" s="66"/>
      <c r="ALK79" s="66"/>
      <c r="ALL79" s="66"/>
      <c r="ALM79" s="66"/>
      <c r="ALN79" s="66"/>
      <c r="ALO79" s="66"/>
      <c r="ALP79" s="66"/>
      <c r="ALQ79" s="66"/>
      <c r="ALR79" s="66"/>
      <c r="ALS79" s="66"/>
      <c r="ALT79" s="66"/>
      <c r="ALU79" s="66"/>
      <c r="ALV79" s="66"/>
      <c r="ALW79" s="66"/>
      <c r="ALX79" s="66"/>
      <c r="ALY79" s="66"/>
      <c r="ALZ79" s="66"/>
      <c r="AMA79" s="66"/>
      <c r="AMB79" s="66"/>
      <c r="AMC79" s="66"/>
      <c r="AMD79" s="66"/>
      <c r="AME79" s="66"/>
      <c r="AMF79" s="66"/>
      <c r="AMG79" s="66"/>
      <c r="AMH79" s="66"/>
      <c r="AMI79" s="66"/>
      <c r="AMJ79" s="66"/>
      <c r="AMK79" s="66"/>
      <c r="AML79" s="66"/>
      <c r="AMM79" s="66"/>
      <c r="AMN79" s="66"/>
      <c r="AMO79" s="66"/>
      <c r="AMP79" s="66"/>
      <c r="AMQ79" s="66"/>
      <c r="AMR79" s="66"/>
      <c r="AMS79" s="66"/>
      <c r="AMT79" s="66"/>
      <c r="AMU79" s="66"/>
      <c r="AMV79" s="66"/>
      <c r="AMW79" s="66"/>
      <c r="AMX79" s="66"/>
      <c r="AMY79" s="66"/>
      <c r="AMZ79" s="66"/>
      <c r="ANA79" s="66"/>
      <c r="ANB79" s="66"/>
      <c r="ANC79" s="66"/>
      <c r="AND79" s="66"/>
      <c r="ANE79" s="66"/>
      <c r="ANF79" s="66"/>
      <c r="ANG79" s="66"/>
      <c r="ANH79" s="66"/>
      <c r="ANI79" s="66"/>
      <c r="ANJ79" s="66"/>
      <c r="ANK79" s="66"/>
      <c r="ANL79" s="66"/>
      <c r="ANM79" s="66"/>
      <c r="ANN79" s="66"/>
      <c r="ANO79" s="66"/>
      <c r="ANP79" s="66"/>
      <c r="ANQ79" s="66"/>
      <c r="ANR79" s="66"/>
      <c r="ANS79" s="66"/>
      <c r="ANT79" s="66"/>
      <c r="ANU79" s="66"/>
      <c r="ANV79" s="66"/>
      <c r="ANW79" s="66"/>
      <c r="ANX79" s="66"/>
      <c r="ANY79" s="66"/>
      <c r="ANZ79" s="66"/>
      <c r="AOA79" s="66"/>
      <c r="AOB79" s="66"/>
      <c r="AOC79" s="66"/>
      <c r="AOD79" s="66"/>
      <c r="AOE79" s="66"/>
      <c r="AOF79" s="66"/>
      <c r="AOG79" s="66"/>
      <c r="AOH79" s="66"/>
      <c r="AOI79" s="66"/>
      <c r="AOJ79" s="66"/>
      <c r="AOK79" s="66"/>
      <c r="AOL79" s="66"/>
      <c r="AOM79" s="66"/>
      <c r="AON79" s="66"/>
      <c r="AOO79" s="66"/>
      <c r="AOP79" s="66"/>
      <c r="AOQ79" s="66"/>
      <c r="AOR79" s="66"/>
      <c r="AOS79" s="66"/>
      <c r="AOT79" s="66"/>
      <c r="AOU79" s="66"/>
      <c r="AOV79" s="66"/>
      <c r="AOW79" s="66"/>
      <c r="AOX79" s="66"/>
      <c r="AOY79" s="66"/>
      <c r="AOZ79" s="66"/>
      <c r="APA79" s="66"/>
      <c r="APB79" s="66"/>
      <c r="APC79" s="66"/>
      <c r="APD79" s="66"/>
      <c r="APE79" s="66"/>
      <c r="APF79" s="66"/>
      <c r="APG79" s="66"/>
      <c r="APH79" s="66"/>
      <c r="API79" s="66"/>
      <c r="APJ79" s="66"/>
      <c r="APK79" s="66"/>
      <c r="APL79" s="66"/>
      <c r="APM79" s="66"/>
      <c r="APN79" s="66"/>
      <c r="APO79" s="66"/>
      <c r="APP79" s="66"/>
      <c r="APQ79" s="66"/>
      <c r="APR79" s="66"/>
      <c r="APS79" s="66"/>
      <c r="APT79" s="66"/>
      <c r="APU79" s="66"/>
      <c r="APV79" s="66"/>
      <c r="APW79" s="66"/>
      <c r="APX79" s="66"/>
      <c r="APY79" s="66"/>
      <c r="APZ79" s="66"/>
      <c r="AQA79" s="66"/>
      <c r="AQB79" s="66"/>
      <c r="AQC79" s="66"/>
      <c r="AQD79" s="66"/>
      <c r="AQE79" s="66"/>
      <c r="AQF79" s="66"/>
      <c r="AQG79" s="66"/>
      <c r="AQH79" s="66"/>
      <c r="AQI79" s="66"/>
      <c r="AQJ79" s="66"/>
      <c r="AQK79" s="66"/>
      <c r="AQL79" s="66"/>
      <c r="AQM79" s="66"/>
      <c r="AQN79" s="66"/>
      <c r="AQO79" s="66"/>
      <c r="AQP79" s="66"/>
      <c r="AQQ79" s="66"/>
      <c r="AQR79" s="66"/>
      <c r="AQS79" s="66"/>
      <c r="AQT79" s="66"/>
      <c r="AQU79" s="66"/>
      <c r="AQV79" s="66"/>
      <c r="AQW79" s="66"/>
      <c r="AQX79" s="66"/>
      <c r="AQY79" s="66"/>
      <c r="AQZ79" s="66"/>
      <c r="ARA79" s="66"/>
      <c r="ARB79" s="66"/>
      <c r="ARC79" s="66"/>
      <c r="ARD79" s="66"/>
      <c r="ARE79" s="66"/>
      <c r="ARF79" s="66"/>
      <c r="ARG79" s="66"/>
      <c r="ARH79" s="66"/>
      <c r="ARI79" s="66"/>
      <c r="ARJ79" s="66"/>
      <c r="ARK79" s="66"/>
      <c r="ARL79" s="66"/>
      <c r="ARM79" s="66"/>
      <c r="ARN79" s="66"/>
      <c r="ARO79" s="66"/>
      <c r="ARP79" s="66"/>
      <c r="ARQ79" s="66"/>
      <c r="ARR79" s="66"/>
      <c r="ARS79" s="66"/>
      <c r="ART79" s="66"/>
      <c r="ARU79" s="66"/>
      <c r="ARV79" s="66"/>
      <c r="ARW79" s="66"/>
      <c r="ARX79" s="66"/>
      <c r="ARY79" s="66"/>
      <c r="ARZ79" s="66"/>
      <c r="ASA79" s="66"/>
      <c r="ASB79" s="66"/>
      <c r="ASC79" s="66"/>
      <c r="ASD79" s="66"/>
      <c r="ASE79" s="66"/>
      <c r="ASF79" s="66"/>
      <c r="ASG79" s="66"/>
      <c r="ASH79" s="66"/>
      <c r="ASI79" s="66"/>
      <c r="ASJ79" s="66"/>
      <c r="ASK79" s="66"/>
      <c r="ASL79" s="66"/>
      <c r="ASM79" s="66"/>
      <c r="ASN79" s="66"/>
      <c r="ASO79" s="66"/>
      <c r="ASP79" s="66"/>
      <c r="ASQ79" s="66"/>
      <c r="ASR79" s="66"/>
      <c r="ASS79" s="66"/>
      <c r="AST79" s="66"/>
      <c r="ASU79" s="66"/>
      <c r="ASV79" s="66"/>
      <c r="ASW79" s="66"/>
      <c r="ASX79" s="66"/>
      <c r="ASY79" s="66"/>
      <c r="ASZ79" s="66"/>
      <c r="ATA79" s="66"/>
      <c r="ATB79" s="66"/>
      <c r="ATC79" s="66"/>
      <c r="ATD79" s="66"/>
      <c r="ATE79" s="66"/>
      <c r="ATF79" s="66"/>
      <c r="ATG79" s="66"/>
      <c r="ATH79" s="66"/>
      <c r="ATI79" s="66"/>
      <c r="ATJ79" s="66"/>
      <c r="ATK79" s="66"/>
      <c r="ATL79" s="66"/>
      <c r="ATM79" s="66"/>
      <c r="ATN79" s="66"/>
      <c r="ATO79" s="66"/>
      <c r="ATP79" s="66"/>
      <c r="ATQ79" s="66"/>
      <c r="ATR79" s="66"/>
      <c r="ATS79" s="66"/>
      <c r="ATT79" s="66"/>
      <c r="ATU79" s="66"/>
      <c r="ATV79" s="66"/>
      <c r="ATW79" s="66"/>
      <c r="ATX79" s="66"/>
      <c r="ATY79" s="66"/>
      <c r="ATZ79" s="66"/>
      <c r="AUA79" s="66"/>
      <c r="AUB79" s="66"/>
      <c r="AUC79" s="66"/>
      <c r="AUD79" s="66"/>
      <c r="AUE79" s="66"/>
      <c r="AUF79" s="66"/>
      <c r="AUG79" s="66"/>
      <c r="AUH79" s="66"/>
      <c r="AUI79" s="66"/>
      <c r="AUJ79" s="66"/>
      <c r="AUK79" s="66"/>
      <c r="AUL79" s="66"/>
      <c r="AUM79" s="66"/>
      <c r="AUN79" s="66"/>
      <c r="AUO79" s="66"/>
      <c r="AUP79" s="66"/>
      <c r="AUQ79" s="66"/>
      <c r="AUR79" s="66"/>
      <c r="AUS79" s="66"/>
      <c r="AUT79" s="66"/>
      <c r="AUU79" s="66"/>
      <c r="AUV79" s="66"/>
      <c r="AUW79" s="66"/>
      <c r="AUX79" s="66"/>
      <c r="AUY79" s="66"/>
      <c r="AUZ79" s="66"/>
      <c r="AVA79" s="66"/>
      <c r="AVB79" s="66"/>
      <c r="AVC79" s="66"/>
      <c r="AVD79" s="66"/>
      <c r="AVE79" s="66"/>
      <c r="AVF79" s="66"/>
      <c r="AVG79" s="66"/>
      <c r="AVH79" s="66"/>
      <c r="AVI79" s="66"/>
      <c r="AVJ79" s="66"/>
      <c r="AVK79" s="66"/>
      <c r="AVL79" s="66"/>
      <c r="AVM79" s="66"/>
      <c r="AVN79" s="66"/>
      <c r="AVO79" s="66"/>
      <c r="AVP79" s="66"/>
      <c r="AVQ79" s="66"/>
      <c r="AVR79" s="66"/>
      <c r="AVS79" s="66"/>
      <c r="AVT79" s="66"/>
      <c r="AVU79" s="66"/>
      <c r="AVV79" s="66"/>
      <c r="AVW79" s="66"/>
      <c r="AVX79" s="66"/>
      <c r="AVY79" s="66"/>
      <c r="AVZ79" s="66"/>
      <c r="AWA79" s="66"/>
      <c r="AWB79" s="66"/>
      <c r="AWC79" s="66"/>
      <c r="AWD79" s="66"/>
      <c r="AWE79" s="66"/>
      <c r="AWF79" s="66"/>
      <c r="AWG79" s="66"/>
      <c r="AWH79" s="66"/>
      <c r="AWI79" s="66"/>
      <c r="AWJ79" s="66"/>
      <c r="AWK79" s="66"/>
      <c r="AWL79" s="66"/>
      <c r="AWM79" s="66"/>
      <c r="AWN79" s="66"/>
      <c r="AWO79" s="66"/>
      <c r="AWP79" s="66"/>
      <c r="AWQ79" s="66"/>
      <c r="AWR79" s="66"/>
      <c r="AWS79" s="66"/>
      <c r="AWT79" s="66"/>
      <c r="AWU79" s="66"/>
      <c r="AWV79" s="66"/>
      <c r="AWW79" s="66"/>
      <c r="AWX79" s="66"/>
      <c r="AWY79" s="66"/>
      <c r="AWZ79" s="66"/>
      <c r="AXA79" s="66"/>
      <c r="AXB79" s="66"/>
      <c r="AXC79" s="66"/>
      <c r="AXD79" s="66"/>
      <c r="AXE79" s="66"/>
      <c r="AXF79" s="66"/>
      <c r="AXG79" s="66"/>
      <c r="AXH79" s="66"/>
      <c r="AXI79" s="66"/>
      <c r="AXJ79" s="66"/>
      <c r="AXK79" s="66"/>
      <c r="AXL79" s="66"/>
      <c r="AXM79" s="66"/>
      <c r="AXN79" s="66"/>
      <c r="AXO79" s="66"/>
      <c r="AXP79" s="66"/>
      <c r="AXQ79" s="66"/>
      <c r="AXR79" s="66"/>
      <c r="AXS79" s="66"/>
      <c r="AXT79" s="66"/>
      <c r="AXU79" s="66"/>
      <c r="AXV79" s="66"/>
      <c r="AXW79" s="66"/>
      <c r="AXX79" s="66"/>
      <c r="AXY79" s="66"/>
      <c r="AXZ79" s="66"/>
      <c r="AYA79" s="66"/>
      <c r="AYB79" s="66"/>
      <c r="AYC79" s="66"/>
      <c r="AYD79" s="66"/>
      <c r="AYE79" s="66"/>
      <c r="AYF79" s="66"/>
      <c r="AYG79" s="66"/>
      <c r="AYH79" s="66"/>
      <c r="AYI79" s="66"/>
      <c r="AYJ79" s="66"/>
      <c r="AYK79" s="66"/>
      <c r="AYL79" s="66"/>
      <c r="AYM79" s="66"/>
      <c r="AYN79" s="66"/>
      <c r="AYO79" s="66"/>
      <c r="AYP79" s="66"/>
      <c r="AYQ79" s="66"/>
      <c r="AYR79" s="66"/>
      <c r="AYS79" s="66"/>
      <c r="AYT79" s="66"/>
      <c r="AYU79" s="66"/>
      <c r="AYV79" s="66"/>
      <c r="AYW79" s="66"/>
      <c r="AYX79" s="66"/>
      <c r="AYY79" s="66"/>
      <c r="AYZ79" s="66"/>
      <c r="AZA79" s="66"/>
      <c r="AZB79" s="66"/>
      <c r="AZC79" s="66"/>
      <c r="AZD79" s="66"/>
      <c r="AZE79" s="66"/>
      <c r="AZF79" s="66"/>
      <c r="AZG79" s="66"/>
      <c r="AZH79" s="66"/>
      <c r="AZI79" s="66"/>
      <c r="AZJ79" s="66"/>
      <c r="AZK79" s="66"/>
      <c r="AZL79" s="66"/>
      <c r="AZM79" s="66"/>
      <c r="AZN79" s="66"/>
      <c r="AZO79" s="66"/>
      <c r="AZP79" s="66"/>
      <c r="AZQ79" s="66"/>
      <c r="AZR79" s="66"/>
      <c r="AZS79" s="66"/>
      <c r="AZT79" s="66"/>
      <c r="AZU79" s="66"/>
      <c r="AZV79" s="66"/>
      <c r="AZW79" s="66"/>
      <c r="AZX79" s="66"/>
      <c r="AZY79" s="66"/>
      <c r="AZZ79" s="66"/>
      <c r="BAA79" s="66"/>
      <c r="BAB79" s="66"/>
      <c r="BAC79" s="66"/>
      <c r="BAD79" s="66"/>
      <c r="BAE79" s="66"/>
      <c r="BAF79" s="66"/>
      <c r="BAG79" s="66"/>
      <c r="BAH79" s="66"/>
      <c r="BAI79" s="66"/>
      <c r="BAJ79" s="66"/>
      <c r="BAK79" s="66"/>
      <c r="BAL79" s="66"/>
      <c r="BAM79" s="66"/>
      <c r="BAN79" s="66"/>
      <c r="BAO79" s="66"/>
      <c r="BAP79" s="66"/>
      <c r="BAQ79" s="66"/>
      <c r="BAR79" s="66"/>
      <c r="BAS79" s="66"/>
      <c r="BAT79" s="66"/>
      <c r="BAU79" s="66"/>
      <c r="BAV79" s="66"/>
      <c r="BAW79" s="66"/>
      <c r="BAX79" s="66"/>
      <c r="BAY79" s="66"/>
      <c r="BAZ79" s="66"/>
      <c r="BBA79" s="66"/>
      <c r="BBB79" s="66"/>
      <c r="BBC79" s="66"/>
      <c r="BBD79" s="66"/>
      <c r="BBE79" s="66"/>
      <c r="BBF79" s="66"/>
      <c r="BBG79" s="66"/>
      <c r="BBH79" s="66"/>
      <c r="BBI79" s="66"/>
      <c r="BBJ79" s="66"/>
      <c r="BBK79" s="66"/>
      <c r="BBL79" s="66"/>
      <c r="BBM79" s="66"/>
      <c r="BBN79" s="66"/>
      <c r="BBO79" s="66"/>
      <c r="BBP79" s="66"/>
      <c r="BBQ79" s="66"/>
      <c r="BBR79" s="66"/>
      <c r="BBS79" s="66"/>
      <c r="BBT79" s="66"/>
      <c r="BBU79" s="66"/>
      <c r="BBV79" s="66"/>
      <c r="BBW79" s="66"/>
      <c r="BBX79" s="66"/>
      <c r="BBY79" s="66"/>
      <c r="BBZ79" s="66"/>
      <c r="BCA79" s="66"/>
      <c r="BCB79" s="66"/>
      <c r="BCC79" s="66"/>
      <c r="BCD79" s="66"/>
      <c r="BCE79" s="66"/>
      <c r="BCF79" s="66"/>
      <c r="BCG79" s="66"/>
      <c r="BCH79" s="66"/>
      <c r="BCI79" s="66"/>
      <c r="BCJ79" s="66"/>
      <c r="BCK79" s="66"/>
      <c r="BCL79" s="66"/>
      <c r="BCM79" s="66"/>
      <c r="BCN79" s="66"/>
      <c r="BCO79" s="66"/>
      <c r="BCP79" s="66"/>
      <c r="BCQ79" s="66"/>
      <c r="BCR79" s="66"/>
      <c r="BCS79" s="66"/>
      <c r="BCT79" s="66"/>
      <c r="BCU79" s="66"/>
      <c r="BCV79" s="66"/>
      <c r="BCW79" s="66"/>
      <c r="BCX79" s="66"/>
      <c r="BCY79" s="66"/>
      <c r="BCZ79" s="66"/>
      <c r="BDA79" s="66"/>
      <c r="BDB79" s="66"/>
      <c r="BDC79" s="66"/>
      <c r="BDD79" s="66"/>
      <c r="BDE79" s="66"/>
      <c r="BDF79" s="66"/>
      <c r="BDG79" s="66"/>
      <c r="BDH79" s="66"/>
      <c r="BDI79" s="66"/>
      <c r="BDJ79" s="66"/>
      <c r="BDK79" s="66"/>
      <c r="BDL79" s="66"/>
      <c r="BDM79" s="66"/>
      <c r="BDN79" s="66"/>
      <c r="BDO79" s="66"/>
      <c r="BDP79" s="66"/>
      <c r="BDQ79" s="66"/>
      <c r="BDR79" s="66"/>
      <c r="BDS79" s="66"/>
      <c r="BDT79" s="66"/>
      <c r="BDU79" s="66"/>
      <c r="BDV79" s="66"/>
      <c r="BDW79" s="66"/>
      <c r="BDX79" s="66"/>
      <c r="BDY79" s="66"/>
      <c r="BDZ79" s="66"/>
      <c r="BEA79" s="66"/>
      <c r="BEB79" s="66"/>
      <c r="BEC79" s="66"/>
      <c r="BED79" s="66"/>
      <c r="BEE79" s="66"/>
      <c r="BEF79" s="66"/>
      <c r="BEG79" s="66"/>
      <c r="BEH79" s="66"/>
      <c r="BEI79" s="66"/>
      <c r="BEJ79" s="66"/>
      <c r="BEK79" s="66"/>
      <c r="BEL79" s="66"/>
      <c r="BEM79" s="66"/>
      <c r="BEN79" s="66"/>
      <c r="BEO79" s="66"/>
      <c r="BEP79" s="66"/>
      <c r="BEQ79" s="66"/>
      <c r="BER79" s="66"/>
      <c r="BES79" s="66"/>
      <c r="BET79" s="66"/>
      <c r="BEU79" s="66"/>
      <c r="BEV79" s="66"/>
      <c r="BEW79" s="66"/>
      <c r="BEX79" s="66"/>
      <c r="BEY79" s="66"/>
      <c r="BEZ79" s="66"/>
      <c r="BFA79" s="66"/>
      <c r="BFB79" s="66"/>
      <c r="BFC79" s="66"/>
      <c r="BFD79" s="66"/>
      <c r="BFE79" s="66"/>
      <c r="BFF79" s="66"/>
      <c r="BFG79" s="66"/>
      <c r="BFH79" s="66"/>
      <c r="BFI79" s="66"/>
      <c r="BFJ79" s="66"/>
      <c r="BFK79" s="66"/>
      <c r="BFL79" s="66"/>
      <c r="BFM79" s="66"/>
      <c r="BFN79" s="66"/>
      <c r="BFO79" s="66"/>
      <c r="BFP79" s="66"/>
      <c r="BFQ79" s="66"/>
      <c r="BFR79" s="66"/>
      <c r="BFS79" s="66"/>
      <c r="BFT79" s="66"/>
      <c r="BFU79" s="66"/>
      <c r="BFV79" s="66"/>
      <c r="BFW79" s="66"/>
      <c r="BFX79" s="66"/>
      <c r="BFY79" s="66"/>
      <c r="BFZ79" s="66"/>
      <c r="BGA79" s="66"/>
      <c r="BGB79" s="66"/>
      <c r="BGC79" s="66"/>
      <c r="BGD79" s="66"/>
      <c r="BGE79" s="66"/>
      <c r="BGF79" s="66"/>
      <c r="BGG79" s="66"/>
      <c r="BGH79" s="66"/>
      <c r="BGI79" s="66"/>
      <c r="BGJ79" s="66"/>
      <c r="BGK79" s="66"/>
      <c r="BGL79" s="66"/>
      <c r="BGM79" s="66"/>
      <c r="BGN79" s="66"/>
      <c r="BGO79" s="66"/>
      <c r="BGP79" s="66"/>
      <c r="BGQ79" s="66"/>
      <c r="BGR79" s="66"/>
      <c r="BGS79" s="66"/>
      <c r="BGT79" s="66"/>
      <c r="BGU79" s="66"/>
      <c r="BGV79" s="66"/>
      <c r="BGW79" s="66"/>
      <c r="BGX79" s="66"/>
      <c r="BGY79" s="66"/>
      <c r="BGZ79" s="66"/>
      <c r="BHA79" s="66"/>
      <c r="BHB79" s="66"/>
      <c r="BHC79" s="66"/>
      <c r="BHD79" s="66"/>
      <c r="BHE79" s="66"/>
      <c r="BHF79" s="66"/>
      <c r="BHG79" s="66"/>
      <c r="BHH79" s="66"/>
      <c r="BHI79" s="66"/>
      <c r="BHJ79" s="66"/>
      <c r="BHK79" s="66"/>
      <c r="BHL79" s="66"/>
      <c r="BHM79" s="66"/>
      <c r="BHN79" s="66"/>
      <c r="BHO79" s="66"/>
      <c r="BHP79" s="66"/>
      <c r="BHQ79" s="66"/>
      <c r="BHR79" s="66"/>
      <c r="BHS79" s="66"/>
      <c r="BHT79" s="66"/>
      <c r="BHU79" s="66"/>
      <c r="BHV79" s="66"/>
      <c r="BHW79" s="66"/>
      <c r="BHX79" s="66"/>
      <c r="BHY79" s="66"/>
      <c r="BHZ79" s="66"/>
      <c r="BIA79" s="66"/>
      <c r="BIB79" s="66"/>
      <c r="BIC79" s="66"/>
      <c r="BID79" s="66"/>
      <c r="BIE79" s="66"/>
      <c r="BIF79" s="66"/>
      <c r="BIG79" s="66"/>
      <c r="BIH79" s="66"/>
      <c r="BII79" s="66"/>
      <c r="BIJ79" s="66"/>
      <c r="BIK79" s="66"/>
      <c r="BIL79" s="66"/>
      <c r="BIM79" s="66"/>
      <c r="BIN79" s="66"/>
      <c r="BIO79" s="66"/>
      <c r="BIP79" s="66"/>
      <c r="BIQ79" s="66"/>
      <c r="BIR79" s="66"/>
      <c r="BIS79" s="66"/>
      <c r="BIT79" s="66"/>
      <c r="BIU79" s="66"/>
      <c r="BIV79" s="66"/>
      <c r="BIW79" s="66"/>
      <c r="BIX79" s="66"/>
      <c r="BIY79" s="66"/>
      <c r="BIZ79" s="66"/>
      <c r="BJA79" s="66"/>
      <c r="BJB79" s="66"/>
      <c r="BJC79" s="66"/>
      <c r="BJD79" s="66"/>
      <c r="BJE79" s="66"/>
      <c r="BJF79" s="66"/>
      <c r="BJG79" s="66"/>
      <c r="BJH79" s="66"/>
      <c r="BJI79" s="66"/>
      <c r="BJJ79" s="66"/>
      <c r="BJK79" s="66"/>
      <c r="BJL79" s="66"/>
      <c r="BJM79" s="66"/>
      <c r="BJN79" s="66"/>
      <c r="BJO79" s="66"/>
      <c r="BJP79" s="66"/>
      <c r="BJQ79" s="66"/>
      <c r="BJR79" s="66"/>
      <c r="BJS79" s="66"/>
      <c r="BJT79" s="66"/>
      <c r="BJU79" s="66"/>
      <c r="BJV79" s="66"/>
      <c r="BJW79" s="66"/>
      <c r="BJX79" s="66"/>
      <c r="BJY79" s="66"/>
      <c r="BJZ79" s="66"/>
      <c r="BKA79" s="66"/>
      <c r="BKB79" s="66"/>
      <c r="BKC79" s="66"/>
      <c r="BKD79" s="66"/>
      <c r="BKE79" s="66"/>
      <c r="BKF79" s="66"/>
      <c r="BKG79" s="66"/>
      <c r="BKH79" s="66"/>
      <c r="BKI79" s="66"/>
      <c r="BKJ79" s="66"/>
      <c r="BKK79" s="66"/>
      <c r="BKL79" s="66"/>
      <c r="BKM79" s="66"/>
      <c r="BKN79" s="66"/>
      <c r="BKO79" s="66"/>
      <c r="BKP79" s="66"/>
      <c r="BKQ79" s="66"/>
      <c r="BKR79" s="66"/>
      <c r="BKS79" s="66"/>
      <c r="BKT79" s="66"/>
      <c r="BKU79" s="66"/>
      <c r="BKV79" s="66"/>
      <c r="BKW79" s="66"/>
      <c r="BKX79" s="66"/>
      <c r="BKY79" s="66"/>
      <c r="BKZ79" s="66"/>
      <c r="BLA79" s="66"/>
      <c r="BLB79" s="66"/>
      <c r="BLC79" s="66"/>
      <c r="BLD79" s="66"/>
      <c r="BLE79" s="66"/>
      <c r="BLF79" s="66"/>
      <c r="BLG79" s="66"/>
      <c r="BLH79" s="66"/>
      <c r="BLI79" s="66"/>
      <c r="BLJ79" s="66"/>
      <c r="BLK79" s="66"/>
      <c r="BLL79" s="66"/>
      <c r="BLM79" s="66"/>
      <c r="BLN79" s="66"/>
      <c r="BLO79" s="66"/>
      <c r="BLP79" s="66"/>
      <c r="BLQ79" s="66"/>
      <c r="BLR79" s="66"/>
      <c r="BLS79" s="66"/>
      <c r="BLT79" s="66"/>
      <c r="BLU79" s="66"/>
      <c r="BLV79" s="66"/>
      <c r="BLW79" s="66"/>
      <c r="BLX79" s="66"/>
      <c r="BLY79" s="66"/>
      <c r="BLZ79" s="66"/>
      <c r="BMA79" s="66"/>
      <c r="BMB79" s="66"/>
      <c r="BMC79" s="66"/>
      <c r="BMD79" s="66"/>
      <c r="BME79" s="66"/>
      <c r="BMF79" s="66"/>
      <c r="BMG79" s="66"/>
      <c r="BMH79" s="66"/>
      <c r="BMI79" s="66"/>
      <c r="BMJ79" s="66"/>
      <c r="BMK79" s="66"/>
      <c r="BML79" s="66"/>
      <c r="BMM79" s="66"/>
      <c r="BMN79" s="66"/>
      <c r="BMO79" s="66"/>
      <c r="BMP79" s="66"/>
      <c r="BMQ79" s="66"/>
      <c r="BMR79" s="66"/>
      <c r="BMS79" s="66"/>
      <c r="BMT79" s="66"/>
      <c r="BMU79" s="66"/>
      <c r="BMV79" s="66"/>
      <c r="BMW79" s="66"/>
      <c r="BMX79" s="66"/>
      <c r="BMY79" s="66"/>
      <c r="BMZ79" s="66"/>
      <c r="BNA79" s="66"/>
      <c r="BNB79" s="66"/>
      <c r="BNC79" s="66"/>
      <c r="BND79" s="66"/>
      <c r="BNE79" s="66"/>
      <c r="BNF79" s="66"/>
      <c r="BNG79" s="66"/>
      <c r="BNH79" s="66"/>
      <c r="BNI79" s="66"/>
      <c r="BNJ79" s="66"/>
      <c r="BNK79" s="66"/>
      <c r="BNL79" s="66"/>
      <c r="BNM79" s="66"/>
      <c r="BNN79" s="66"/>
      <c r="BNO79" s="66"/>
      <c r="BNP79" s="66"/>
      <c r="BNQ79" s="66"/>
      <c r="BNR79" s="66"/>
      <c r="BNS79" s="66"/>
      <c r="BNT79" s="66"/>
      <c r="BNU79" s="66"/>
      <c r="BNV79" s="66"/>
      <c r="BNW79" s="66"/>
      <c r="BNX79" s="66"/>
      <c r="BNY79" s="66"/>
      <c r="BNZ79" s="66"/>
      <c r="BOA79" s="66"/>
      <c r="BOB79" s="66"/>
      <c r="BOC79" s="66"/>
      <c r="BOD79" s="66"/>
      <c r="BOE79" s="66"/>
      <c r="BOF79" s="66"/>
      <c r="BOG79" s="66"/>
      <c r="BOH79" s="66"/>
      <c r="BOI79" s="66"/>
      <c r="BOJ79" s="66"/>
      <c r="BOK79" s="66"/>
      <c r="BOL79" s="66"/>
      <c r="BOM79" s="66"/>
      <c r="BON79" s="66"/>
      <c r="BOO79" s="66"/>
      <c r="BOP79" s="66"/>
      <c r="BOQ79" s="66"/>
      <c r="BOR79" s="66"/>
      <c r="BOS79" s="66"/>
      <c r="BOT79" s="66"/>
      <c r="BOU79" s="66"/>
      <c r="BOV79" s="66"/>
      <c r="BOW79" s="66"/>
      <c r="BOX79" s="66"/>
      <c r="BOY79" s="66"/>
      <c r="BOZ79" s="66"/>
      <c r="BPA79" s="66"/>
      <c r="BPB79" s="66"/>
      <c r="BPC79" s="66"/>
      <c r="BPD79" s="66"/>
      <c r="BPE79" s="66"/>
      <c r="BPF79" s="66"/>
      <c r="BPG79" s="66"/>
      <c r="BPH79" s="66"/>
      <c r="BPI79" s="66"/>
      <c r="BPJ79" s="66"/>
      <c r="BPK79" s="66"/>
      <c r="BPL79" s="66"/>
      <c r="BPM79" s="66"/>
      <c r="BPN79" s="66"/>
      <c r="BPO79" s="66"/>
      <c r="BPP79" s="66"/>
      <c r="BPQ79" s="66"/>
      <c r="BPR79" s="66"/>
      <c r="BPS79" s="66"/>
      <c r="BPT79" s="66"/>
      <c r="BPU79" s="66"/>
      <c r="BPV79" s="66"/>
      <c r="BPW79" s="66"/>
      <c r="BPX79" s="66"/>
      <c r="BPY79" s="66"/>
      <c r="BPZ79" s="66"/>
      <c r="BQA79" s="66"/>
      <c r="BQB79" s="66"/>
      <c r="BQC79" s="66"/>
      <c r="BQD79" s="66"/>
      <c r="BQE79" s="66"/>
      <c r="BQF79" s="66"/>
      <c r="BQG79" s="66"/>
      <c r="BQH79" s="66"/>
      <c r="BQI79" s="66"/>
      <c r="BQJ79" s="66"/>
      <c r="BQK79" s="66"/>
      <c r="BQL79" s="66"/>
      <c r="BQM79" s="66"/>
      <c r="BQN79" s="66"/>
      <c r="BQO79" s="66"/>
      <c r="BQP79" s="66"/>
      <c r="BQQ79" s="66"/>
      <c r="BQR79" s="66"/>
      <c r="BQS79" s="66"/>
      <c r="BQT79" s="66"/>
      <c r="BQU79" s="66"/>
      <c r="BQV79" s="66"/>
      <c r="BQW79" s="66"/>
      <c r="BQX79" s="66"/>
      <c r="BQY79" s="66"/>
      <c r="BQZ79" s="66"/>
      <c r="BRA79" s="66"/>
      <c r="BRB79" s="66"/>
      <c r="BRC79" s="66"/>
      <c r="BRD79" s="66"/>
      <c r="BRE79" s="66"/>
      <c r="BRF79" s="66"/>
      <c r="BRG79" s="66"/>
      <c r="BRH79" s="66"/>
      <c r="BRI79" s="66"/>
      <c r="BRJ79" s="66"/>
      <c r="BRK79" s="66"/>
      <c r="BRL79" s="66"/>
      <c r="BRM79" s="66"/>
      <c r="BRN79" s="66"/>
      <c r="BRO79" s="66"/>
      <c r="BRP79" s="66"/>
      <c r="BRQ79" s="66"/>
      <c r="BRR79" s="66"/>
      <c r="BRS79" s="66"/>
      <c r="BRT79" s="66"/>
      <c r="BRU79" s="66"/>
      <c r="BRV79" s="66"/>
      <c r="BRW79" s="66"/>
      <c r="BRX79" s="66"/>
      <c r="BRY79" s="66"/>
      <c r="BRZ79" s="66"/>
      <c r="BSA79" s="66"/>
      <c r="BSB79" s="66"/>
      <c r="BSC79" s="66"/>
      <c r="BSD79" s="66"/>
      <c r="BSE79" s="66"/>
      <c r="BSF79" s="66"/>
      <c r="BSG79" s="66"/>
      <c r="BSH79" s="66"/>
      <c r="BSI79" s="66"/>
      <c r="BSJ79" s="66"/>
      <c r="BSK79" s="66"/>
      <c r="BSL79" s="66"/>
      <c r="BSM79" s="66"/>
      <c r="BSN79" s="66"/>
      <c r="BSO79" s="66"/>
      <c r="BSP79" s="66"/>
      <c r="BSQ79" s="66"/>
      <c r="BSR79" s="66"/>
      <c r="BSS79" s="66"/>
      <c r="BST79" s="66"/>
      <c r="BSU79" s="66"/>
      <c r="BSV79" s="66"/>
      <c r="BSW79" s="66"/>
      <c r="BSX79" s="66"/>
      <c r="BSY79" s="66"/>
      <c r="BSZ79" s="66"/>
      <c r="BTA79" s="66"/>
      <c r="BTB79" s="66"/>
      <c r="BTC79" s="66"/>
      <c r="BTD79" s="66"/>
      <c r="BTE79" s="66"/>
      <c r="BTF79" s="66"/>
      <c r="BTG79" s="66"/>
      <c r="BTH79" s="66"/>
      <c r="BTI79" s="66"/>
      <c r="BTJ79" s="66"/>
      <c r="BTK79" s="66"/>
      <c r="BTL79" s="66"/>
      <c r="BTM79" s="66"/>
      <c r="BTN79" s="66"/>
      <c r="BTO79" s="66"/>
      <c r="BTP79" s="66"/>
      <c r="BTQ79" s="66"/>
      <c r="BTR79" s="66"/>
      <c r="BTS79" s="66"/>
      <c r="BTT79" s="66"/>
      <c r="BTU79" s="66"/>
      <c r="BTV79" s="66"/>
      <c r="BTW79" s="66"/>
      <c r="BTX79" s="66"/>
      <c r="BTY79" s="66"/>
      <c r="BTZ79" s="66"/>
      <c r="BUA79" s="66"/>
      <c r="BUB79" s="66"/>
      <c r="BUC79" s="66"/>
      <c r="BUD79" s="66"/>
      <c r="BUE79" s="66"/>
      <c r="BUF79" s="66"/>
      <c r="BUG79" s="66"/>
      <c r="BUH79" s="66"/>
      <c r="BUI79" s="66"/>
      <c r="BUJ79" s="66"/>
      <c r="BUK79" s="66"/>
      <c r="BUL79" s="66"/>
      <c r="BUM79" s="66"/>
      <c r="BUN79" s="66"/>
      <c r="BUO79" s="66"/>
      <c r="BUP79" s="66"/>
      <c r="BUQ79" s="66"/>
      <c r="BUR79" s="66"/>
      <c r="BUS79" s="66"/>
      <c r="BUT79" s="66"/>
      <c r="BUU79" s="66"/>
      <c r="BUV79" s="66"/>
      <c r="BUW79" s="66"/>
      <c r="BUX79" s="66"/>
      <c r="BUY79" s="66"/>
      <c r="BUZ79" s="66"/>
      <c r="BVA79" s="66"/>
      <c r="BVB79" s="66"/>
      <c r="BVC79" s="66"/>
      <c r="BVD79" s="66"/>
      <c r="BVE79" s="66"/>
      <c r="BVF79" s="66"/>
      <c r="BVG79" s="66"/>
      <c r="BVH79" s="66"/>
      <c r="BVI79" s="66"/>
      <c r="BVJ79" s="66"/>
      <c r="BVK79" s="66"/>
      <c r="BVL79" s="66"/>
      <c r="BVM79" s="66"/>
      <c r="BVN79" s="66"/>
      <c r="BVO79" s="66"/>
      <c r="BVP79" s="66"/>
      <c r="BVQ79" s="66"/>
      <c r="BVR79" s="66"/>
      <c r="BVS79" s="66"/>
      <c r="BVT79" s="66"/>
      <c r="BVU79" s="66"/>
      <c r="BVV79" s="66"/>
      <c r="BVW79" s="66"/>
      <c r="BVX79" s="66"/>
      <c r="BVY79" s="66"/>
      <c r="BVZ79" s="66"/>
      <c r="BWA79" s="66"/>
      <c r="BWB79" s="66"/>
      <c r="BWC79" s="66"/>
      <c r="BWD79" s="66"/>
      <c r="BWE79" s="66"/>
      <c r="BWF79" s="66"/>
      <c r="BWG79" s="66"/>
      <c r="BWH79" s="66"/>
      <c r="BWI79" s="66"/>
      <c r="BWJ79" s="66"/>
      <c r="BWK79" s="66"/>
      <c r="BWL79" s="66"/>
      <c r="BWM79" s="66"/>
      <c r="BWN79" s="66"/>
      <c r="BWO79" s="66"/>
      <c r="BWP79" s="66"/>
      <c r="BWQ79" s="66"/>
      <c r="BWR79" s="66"/>
      <c r="BWS79" s="66"/>
      <c r="BWT79" s="66"/>
      <c r="BWU79" s="66"/>
      <c r="BWV79" s="66"/>
      <c r="BWW79" s="66"/>
      <c r="BWX79" s="66"/>
      <c r="BWY79" s="66"/>
      <c r="BWZ79" s="66"/>
      <c r="BXA79" s="66"/>
      <c r="BXB79" s="66"/>
      <c r="BXC79" s="66"/>
      <c r="BXD79" s="66"/>
      <c r="BXE79" s="66"/>
      <c r="BXF79" s="66"/>
      <c r="BXG79" s="66"/>
      <c r="BXH79" s="66"/>
      <c r="BXI79" s="66"/>
      <c r="BXJ79" s="66"/>
      <c r="BXK79" s="66"/>
      <c r="BXL79" s="66"/>
      <c r="BXM79" s="66"/>
      <c r="BXN79" s="66"/>
      <c r="BXO79" s="66"/>
      <c r="BXP79" s="66"/>
      <c r="BXQ79" s="66"/>
      <c r="BXR79" s="66"/>
      <c r="BXS79" s="66"/>
      <c r="BXT79" s="66"/>
      <c r="BXU79" s="66"/>
      <c r="BXV79" s="66"/>
      <c r="BXW79" s="66"/>
      <c r="BXX79" s="66"/>
      <c r="BXY79" s="66"/>
      <c r="BXZ79" s="66"/>
      <c r="BYA79" s="66"/>
      <c r="BYB79" s="66"/>
      <c r="BYC79" s="66"/>
      <c r="BYD79" s="66"/>
      <c r="BYE79" s="66"/>
      <c r="BYF79" s="66"/>
      <c r="BYG79" s="66"/>
      <c r="BYH79" s="66"/>
      <c r="BYI79" s="66"/>
      <c r="BYJ79" s="66"/>
      <c r="BYK79" s="66"/>
      <c r="BYL79" s="66"/>
      <c r="BYM79" s="66"/>
      <c r="BYN79" s="66"/>
      <c r="BYO79" s="66"/>
      <c r="BYP79" s="66"/>
      <c r="BYQ79" s="66"/>
      <c r="BYR79" s="66"/>
      <c r="BYS79" s="66"/>
      <c r="BYT79" s="66"/>
      <c r="BYU79" s="66"/>
      <c r="BYV79" s="66"/>
      <c r="BYW79" s="66"/>
      <c r="BYX79" s="66"/>
      <c r="BYY79" s="66"/>
      <c r="BYZ79" s="66"/>
      <c r="BZA79" s="66"/>
      <c r="BZB79" s="66"/>
      <c r="BZC79" s="66"/>
      <c r="BZD79" s="66"/>
      <c r="BZE79" s="66"/>
      <c r="BZF79" s="66"/>
      <c r="BZG79" s="66"/>
      <c r="BZH79" s="66"/>
      <c r="BZI79" s="66"/>
      <c r="BZJ79" s="66"/>
      <c r="BZK79" s="66"/>
      <c r="BZL79" s="66"/>
      <c r="BZM79" s="66"/>
      <c r="BZN79" s="66"/>
      <c r="BZO79" s="66"/>
      <c r="BZP79" s="66"/>
      <c r="BZQ79" s="66"/>
      <c r="BZR79" s="66"/>
      <c r="BZS79" s="66"/>
      <c r="BZT79" s="66"/>
      <c r="BZU79" s="66"/>
      <c r="BZV79" s="66"/>
      <c r="BZW79" s="66"/>
      <c r="BZX79" s="66"/>
      <c r="BZY79" s="66"/>
      <c r="BZZ79" s="66"/>
      <c r="CAA79" s="66"/>
      <c r="CAB79" s="66"/>
      <c r="CAC79" s="66"/>
      <c r="CAD79" s="66"/>
      <c r="CAE79" s="66"/>
      <c r="CAF79" s="66"/>
      <c r="CAG79" s="66"/>
      <c r="CAH79" s="66"/>
      <c r="CAI79" s="66"/>
      <c r="CAJ79" s="66"/>
      <c r="CAK79" s="66"/>
      <c r="CAL79" s="66"/>
      <c r="CAM79" s="66"/>
      <c r="CAN79" s="66"/>
      <c r="CAO79" s="66"/>
      <c r="CAP79" s="66"/>
      <c r="CAQ79" s="66"/>
      <c r="CAR79" s="66"/>
      <c r="CAS79" s="66"/>
      <c r="CAT79" s="66"/>
      <c r="CAU79" s="66"/>
      <c r="CAV79" s="66"/>
      <c r="CAW79" s="66"/>
      <c r="CAX79" s="66"/>
      <c r="CAY79" s="66"/>
      <c r="CAZ79" s="66"/>
      <c r="CBA79" s="66"/>
      <c r="CBB79" s="66"/>
      <c r="CBC79" s="66"/>
      <c r="CBD79" s="66"/>
      <c r="CBE79" s="66"/>
      <c r="CBF79" s="66"/>
      <c r="CBG79" s="66"/>
      <c r="CBH79" s="66"/>
      <c r="CBI79" s="66"/>
      <c r="CBJ79" s="66"/>
      <c r="CBK79" s="66"/>
      <c r="CBL79" s="66"/>
      <c r="CBM79" s="66"/>
      <c r="CBN79" s="66"/>
      <c r="CBO79" s="66"/>
      <c r="CBP79" s="66"/>
      <c r="CBQ79" s="66"/>
      <c r="CBR79" s="66"/>
      <c r="CBS79" s="66"/>
      <c r="CBT79" s="66"/>
      <c r="CBU79" s="66"/>
      <c r="CBV79" s="66"/>
      <c r="CBW79" s="66"/>
      <c r="CBX79" s="66"/>
      <c r="CBY79" s="66"/>
      <c r="CBZ79" s="66"/>
      <c r="CCA79" s="66"/>
      <c r="CCB79" s="66"/>
      <c r="CCC79" s="66"/>
      <c r="CCD79" s="66"/>
      <c r="CCE79" s="66"/>
      <c r="CCF79" s="66"/>
      <c r="CCG79" s="66"/>
      <c r="CCH79" s="66"/>
      <c r="CCI79" s="66"/>
      <c r="CCJ79" s="66"/>
      <c r="CCK79" s="66"/>
      <c r="CCL79" s="66"/>
      <c r="CCM79" s="66"/>
      <c r="CCN79" s="66"/>
      <c r="CCO79" s="66"/>
      <c r="CCP79" s="66"/>
      <c r="CCQ79" s="66"/>
      <c r="CCR79" s="66"/>
      <c r="CCS79" s="66"/>
      <c r="CCT79" s="66"/>
      <c r="CCU79" s="66"/>
      <c r="CCV79" s="66"/>
      <c r="CCW79" s="66"/>
      <c r="CCX79" s="66"/>
      <c r="CCY79" s="66"/>
      <c r="CCZ79" s="66"/>
      <c r="CDA79" s="66"/>
      <c r="CDB79" s="66"/>
      <c r="CDC79" s="66"/>
      <c r="CDD79" s="66"/>
      <c r="CDE79" s="66"/>
      <c r="CDF79" s="66"/>
      <c r="CDG79" s="66"/>
      <c r="CDH79" s="66"/>
      <c r="CDI79" s="66"/>
      <c r="CDJ79" s="66"/>
      <c r="CDK79" s="66"/>
      <c r="CDL79" s="66"/>
      <c r="CDM79" s="66"/>
      <c r="CDN79" s="66"/>
      <c r="CDO79" s="66"/>
      <c r="CDP79" s="66"/>
      <c r="CDQ79" s="66"/>
      <c r="CDR79" s="66"/>
      <c r="CDS79" s="66"/>
      <c r="CDT79" s="66"/>
      <c r="CDU79" s="66"/>
      <c r="CDV79" s="66"/>
      <c r="CDW79" s="66"/>
      <c r="CDX79" s="66"/>
      <c r="CDY79" s="66"/>
      <c r="CDZ79" s="66"/>
      <c r="CEA79" s="66"/>
      <c r="CEB79" s="66"/>
      <c r="CEC79" s="66"/>
      <c r="CED79" s="66"/>
      <c r="CEE79" s="66"/>
      <c r="CEF79" s="66"/>
      <c r="CEG79" s="66"/>
      <c r="CEH79" s="66"/>
      <c r="CEI79" s="66"/>
      <c r="CEJ79" s="66"/>
      <c r="CEK79" s="66"/>
      <c r="CEL79" s="66"/>
      <c r="CEM79" s="66"/>
      <c r="CEN79" s="66"/>
      <c r="CEO79" s="66"/>
      <c r="CEP79" s="66"/>
      <c r="CEQ79" s="66"/>
      <c r="CER79" s="66"/>
      <c r="CES79" s="66"/>
      <c r="CET79" s="66"/>
      <c r="CEU79" s="66"/>
      <c r="CEV79" s="66"/>
      <c r="CEW79" s="66"/>
      <c r="CEX79" s="66"/>
      <c r="CEY79" s="66"/>
      <c r="CEZ79" s="66"/>
      <c r="CFA79" s="66"/>
      <c r="CFB79" s="66"/>
      <c r="CFC79" s="66"/>
      <c r="CFD79" s="66"/>
      <c r="CFE79" s="66"/>
      <c r="CFF79" s="66"/>
      <c r="CFG79" s="66"/>
      <c r="CFH79" s="66"/>
      <c r="CFI79" s="66"/>
      <c r="CFJ79" s="66"/>
      <c r="CFK79" s="66"/>
      <c r="CFL79" s="66"/>
      <c r="CFM79" s="66"/>
      <c r="CFN79" s="66"/>
      <c r="CFO79" s="66"/>
      <c r="CFP79" s="66"/>
      <c r="CFQ79" s="66"/>
      <c r="CFR79" s="66"/>
      <c r="CFS79" s="66"/>
      <c r="CFT79" s="66"/>
      <c r="CFU79" s="66"/>
      <c r="CFV79" s="66"/>
      <c r="CFW79" s="66"/>
      <c r="CFX79" s="66"/>
      <c r="CFY79" s="66"/>
      <c r="CFZ79" s="66"/>
      <c r="CGA79" s="66"/>
      <c r="CGB79" s="66"/>
      <c r="CGC79" s="66"/>
      <c r="CGD79" s="66"/>
      <c r="CGE79" s="66"/>
      <c r="CGF79" s="66"/>
      <c r="CGG79" s="66"/>
      <c r="CGH79" s="66"/>
      <c r="CGI79" s="66"/>
      <c r="CGJ79" s="66"/>
      <c r="CGK79" s="66"/>
      <c r="CGL79" s="66"/>
      <c r="CGM79" s="66"/>
      <c r="CGN79" s="66"/>
      <c r="CGO79" s="66"/>
      <c r="CGP79" s="66"/>
      <c r="CGQ79" s="66"/>
      <c r="CGR79" s="66"/>
      <c r="CGS79" s="66"/>
      <c r="CGT79" s="66"/>
      <c r="CGU79" s="66"/>
      <c r="CGV79" s="66"/>
      <c r="CGW79" s="66"/>
      <c r="CGX79" s="66"/>
      <c r="CGY79" s="66"/>
      <c r="CGZ79" s="66"/>
      <c r="CHA79" s="66"/>
      <c r="CHB79" s="66"/>
      <c r="CHC79" s="66"/>
      <c r="CHD79" s="66"/>
      <c r="CHE79" s="66"/>
      <c r="CHF79" s="66"/>
      <c r="CHG79" s="66"/>
      <c r="CHH79" s="66"/>
      <c r="CHI79" s="66"/>
      <c r="CHJ79" s="66"/>
      <c r="CHK79" s="66"/>
      <c r="CHL79" s="66"/>
      <c r="CHM79" s="66"/>
      <c r="CHN79" s="66"/>
      <c r="CHO79" s="66"/>
      <c r="CHP79" s="66"/>
      <c r="CHQ79" s="66"/>
      <c r="CHR79" s="66"/>
      <c r="CHS79" s="66"/>
      <c r="CHT79" s="66"/>
      <c r="CHU79" s="66"/>
      <c r="CHV79" s="66"/>
      <c r="CHW79" s="66"/>
      <c r="CHX79" s="66"/>
      <c r="CHY79" s="66"/>
      <c r="CHZ79" s="66"/>
      <c r="CIA79" s="66"/>
      <c r="CIB79" s="66"/>
      <c r="CIC79" s="66"/>
      <c r="CID79" s="66"/>
      <c r="CIE79" s="66"/>
      <c r="CIF79" s="66"/>
      <c r="CIG79" s="66"/>
      <c r="CIH79" s="66"/>
      <c r="CII79" s="66"/>
      <c r="CIJ79" s="66"/>
      <c r="CIK79" s="66"/>
      <c r="CIL79" s="66"/>
      <c r="CIM79" s="66"/>
      <c r="CIN79" s="66"/>
      <c r="CIO79" s="66"/>
      <c r="CIP79" s="66"/>
      <c r="CIQ79" s="66"/>
      <c r="CIR79" s="66"/>
      <c r="CIS79" s="66"/>
      <c r="CIT79" s="66"/>
      <c r="CIU79" s="66"/>
      <c r="CIV79" s="66"/>
      <c r="CIW79" s="66"/>
      <c r="CIX79" s="66"/>
      <c r="CIY79" s="66"/>
      <c r="CIZ79" s="66"/>
      <c r="CJA79" s="66"/>
      <c r="CJB79" s="66"/>
      <c r="CJC79" s="66"/>
      <c r="CJD79" s="66"/>
      <c r="CJE79" s="66"/>
      <c r="CJF79" s="66"/>
      <c r="CJG79" s="66"/>
      <c r="CJH79" s="66"/>
      <c r="CJI79" s="66"/>
      <c r="CJJ79" s="66"/>
      <c r="CJK79" s="66"/>
      <c r="CJL79" s="66"/>
      <c r="CJM79" s="66"/>
      <c r="CJN79" s="66"/>
      <c r="CJO79" s="66"/>
      <c r="CJP79" s="66"/>
      <c r="CJQ79" s="66"/>
      <c r="CJR79" s="66"/>
      <c r="CJS79" s="66"/>
      <c r="CJT79" s="66"/>
      <c r="CJU79" s="66"/>
      <c r="CJV79" s="66"/>
      <c r="CJW79" s="66"/>
      <c r="CJX79" s="66"/>
      <c r="CJY79" s="66"/>
      <c r="CJZ79" s="66"/>
      <c r="CKA79" s="66"/>
      <c r="CKB79" s="66"/>
      <c r="CKC79" s="66"/>
      <c r="CKD79" s="66"/>
      <c r="CKE79" s="66"/>
      <c r="CKF79" s="66"/>
      <c r="CKG79" s="66"/>
      <c r="CKH79" s="66"/>
      <c r="CKI79" s="66"/>
      <c r="CKJ79" s="66"/>
      <c r="CKK79" s="66"/>
      <c r="CKL79" s="66"/>
      <c r="CKM79" s="66"/>
      <c r="CKN79" s="66"/>
      <c r="CKO79" s="66"/>
      <c r="CKP79" s="66"/>
      <c r="CKQ79" s="66"/>
      <c r="CKR79" s="66"/>
      <c r="CKS79" s="66"/>
      <c r="CKT79" s="66"/>
      <c r="CKU79" s="66"/>
      <c r="CKV79" s="66"/>
      <c r="CKW79" s="66"/>
      <c r="CKX79" s="66"/>
      <c r="CKY79" s="66"/>
      <c r="CKZ79" s="66"/>
      <c r="CLA79" s="66"/>
      <c r="CLB79" s="66"/>
      <c r="CLC79" s="66"/>
      <c r="CLD79" s="66"/>
      <c r="CLE79" s="66"/>
      <c r="CLF79" s="66"/>
      <c r="CLG79" s="66"/>
      <c r="CLH79" s="66"/>
      <c r="CLI79" s="66"/>
      <c r="CLJ79" s="66"/>
      <c r="CLK79" s="66"/>
      <c r="CLL79" s="66"/>
      <c r="CLM79" s="66"/>
      <c r="CLN79" s="66"/>
      <c r="CLO79" s="66"/>
      <c r="CLP79" s="66"/>
      <c r="CLQ79" s="66"/>
      <c r="CLR79" s="66"/>
      <c r="CLS79" s="66"/>
      <c r="CLT79" s="66"/>
      <c r="CLU79" s="66"/>
      <c r="CLV79" s="66"/>
      <c r="CLW79" s="66"/>
      <c r="CLX79" s="66"/>
      <c r="CLY79" s="66"/>
      <c r="CLZ79" s="66"/>
      <c r="CMA79" s="66"/>
      <c r="CMB79" s="66"/>
      <c r="CMC79" s="66"/>
      <c r="CMD79" s="66"/>
      <c r="CME79" s="66"/>
      <c r="CMF79" s="66"/>
      <c r="CMG79" s="66"/>
      <c r="CMH79" s="66"/>
      <c r="CMI79" s="66"/>
      <c r="CMJ79" s="66"/>
      <c r="CMK79" s="66"/>
      <c r="CML79" s="66"/>
      <c r="CMM79" s="66"/>
      <c r="CMN79" s="66"/>
      <c r="CMO79" s="66"/>
      <c r="CMP79" s="66"/>
      <c r="CMQ79" s="66"/>
      <c r="CMR79" s="66"/>
      <c r="CMS79" s="66"/>
      <c r="CMT79" s="66"/>
      <c r="CMU79" s="66"/>
      <c r="CMV79" s="66"/>
      <c r="CMW79" s="66"/>
      <c r="CMX79" s="66"/>
      <c r="CMY79" s="66"/>
      <c r="CMZ79" s="66"/>
      <c r="CNA79" s="66"/>
      <c r="CNB79" s="66"/>
      <c r="CNC79" s="66"/>
      <c r="CND79" s="66"/>
      <c r="CNE79" s="66"/>
      <c r="CNF79" s="66"/>
      <c r="CNG79" s="66"/>
      <c r="CNH79" s="66"/>
      <c r="CNI79" s="66"/>
      <c r="CNJ79" s="66"/>
      <c r="CNK79" s="66"/>
      <c r="CNL79" s="66"/>
      <c r="CNM79" s="66"/>
      <c r="CNN79" s="66"/>
      <c r="CNO79" s="66"/>
      <c r="CNP79" s="66"/>
      <c r="CNQ79" s="66"/>
      <c r="CNR79" s="66"/>
      <c r="CNS79" s="66"/>
      <c r="CNT79" s="66"/>
      <c r="CNU79" s="66"/>
      <c r="CNV79" s="66"/>
      <c r="CNW79" s="66"/>
      <c r="CNX79" s="66"/>
      <c r="CNY79" s="66"/>
      <c r="CNZ79" s="66"/>
      <c r="COA79" s="66"/>
      <c r="COB79" s="66"/>
      <c r="COC79" s="66"/>
      <c r="COD79" s="66"/>
      <c r="COE79" s="66"/>
      <c r="COF79" s="66"/>
      <c r="COG79" s="66"/>
      <c r="COH79" s="66"/>
      <c r="COI79" s="66"/>
      <c r="COJ79" s="66"/>
      <c r="COK79" s="66"/>
      <c r="COL79" s="66"/>
      <c r="COM79" s="66"/>
      <c r="CON79" s="66"/>
      <c r="COO79" s="66"/>
      <c r="COP79" s="66"/>
      <c r="COQ79" s="66"/>
      <c r="COR79" s="66"/>
      <c r="COS79" s="66"/>
      <c r="COT79" s="66"/>
      <c r="COU79" s="66"/>
      <c r="COV79" s="66"/>
      <c r="COW79" s="66"/>
      <c r="COX79" s="66"/>
      <c r="COY79" s="66"/>
      <c r="COZ79" s="66"/>
      <c r="CPA79" s="66"/>
      <c r="CPB79" s="66"/>
      <c r="CPC79" s="66"/>
      <c r="CPD79" s="66"/>
      <c r="CPE79" s="66"/>
      <c r="CPF79" s="66"/>
      <c r="CPG79" s="66"/>
      <c r="CPH79" s="66"/>
      <c r="CPI79" s="66"/>
      <c r="CPJ79" s="66"/>
      <c r="CPK79" s="66"/>
      <c r="CPL79" s="66"/>
      <c r="CPM79" s="66"/>
      <c r="CPN79" s="66"/>
      <c r="CPO79" s="66"/>
      <c r="CPP79" s="66"/>
      <c r="CPQ79" s="66"/>
      <c r="CPR79" s="66"/>
      <c r="CPS79" s="66"/>
      <c r="CPT79" s="66"/>
      <c r="CPU79" s="66"/>
      <c r="CPV79" s="66"/>
      <c r="CPW79" s="66"/>
      <c r="CPX79" s="66"/>
      <c r="CPY79" s="66"/>
      <c r="CPZ79" s="66"/>
      <c r="CQA79" s="66"/>
      <c r="CQB79" s="66"/>
      <c r="CQC79" s="66"/>
      <c r="CQD79" s="66"/>
      <c r="CQE79" s="66"/>
      <c r="CQF79" s="66"/>
      <c r="CQG79" s="66"/>
      <c r="CQH79" s="66"/>
      <c r="CQI79" s="66"/>
      <c r="CQJ79" s="66"/>
      <c r="CQK79" s="66"/>
      <c r="CQL79" s="66"/>
      <c r="CQM79" s="66"/>
      <c r="CQN79" s="66"/>
      <c r="CQO79" s="66"/>
      <c r="CQP79" s="66"/>
      <c r="CQQ79" s="66"/>
      <c r="CQR79" s="66"/>
      <c r="CQS79" s="66"/>
      <c r="CQT79" s="66"/>
      <c r="CQU79" s="66"/>
      <c r="CQV79" s="66"/>
      <c r="CQW79" s="66"/>
      <c r="CQX79" s="66"/>
      <c r="CQY79" s="66"/>
      <c r="CQZ79" s="66"/>
      <c r="CRA79" s="66"/>
      <c r="CRB79" s="66"/>
      <c r="CRC79" s="66"/>
      <c r="CRD79" s="66"/>
      <c r="CRE79" s="66"/>
      <c r="CRF79" s="66"/>
      <c r="CRG79" s="66"/>
      <c r="CRH79" s="66"/>
      <c r="CRI79" s="66"/>
      <c r="CRJ79" s="66"/>
      <c r="CRK79" s="66"/>
      <c r="CRL79" s="66"/>
      <c r="CRM79" s="66"/>
      <c r="CRN79" s="66"/>
      <c r="CRO79" s="66"/>
      <c r="CRP79" s="66"/>
      <c r="CRQ79" s="66"/>
      <c r="CRR79" s="66"/>
      <c r="CRS79" s="66"/>
      <c r="CRT79" s="66"/>
      <c r="CRU79" s="66"/>
      <c r="CRV79" s="66"/>
      <c r="CRW79" s="66"/>
      <c r="CRX79" s="66"/>
      <c r="CRY79" s="66"/>
      <c r="CRZ79" s="66"/>
      <c r="CSA79" s="66"/>
      <c r="CSB79" s="66"/>
      <c r="CSC79" s="66"/>
      <c r="CSD79" s="66"/>
      <c r="CSE79" s="66"/>
      <c r="CSF79" s="66"/>
      <c r="CSG79" s="66"/>
      <c r="CSH79" s="66"/>
      <c r="CSI79" s="66"/>
      <c r="CSJ79" s="66"/>
      <c r="CSK79" s="66"/>
      <c r="CSL79" s="66"/>
      <c r="CSM79" s="66"/>
      <c r="CSN79" s="66"/>
      <c r="CSO79" s="66"/>
      <c r="CSP79" s="66"/>
      <c r="CSQ79" s="66"/>
      <c r="CSR79" s="66"/>
      <c r="CSS79" s="66"/>
      <c r="CST79" s="66"/>
      <c r="CSU79" s="66"/>
      <c r="CSV79" s="66"/>
      <c r="CSW79" s="66"/>
      <c r="CSX79" s="66"/>
      <c r="CSY79" s="66"/>
      <c r="CSZ79" s="66"/>
      <c r="CTA79" s="66"/>
      <c r="CTB79" s="66"/>
      <c r="CTC79" s="66"/>
      <c r="CTD79" s="66"/>
      <c r="CTE79" s="66"/>
      <c r="CTF79" s="66"/>
      <c r="CTG79" s="66"/>
      <c r="CTH79" s="66"/>
      <c r="CTI79" s="66"/>
      <c r="CTJ79" s="66"/>
      <c r="CTK79" s="66"/>
      <c r="CTL79" s="66"/>
      <c r="CTM79" s="66"/>
      <c r="CTN79" s="66"/>
      <c r="CTO79" s="66"/>
      <c r="CTP79" s="66"/>
      <c r="CTQ79" s="66"/>
      <c r="CTR79" s="66"/>
      <c r="CTS79" s="66"/>
      <c r="CTT79" s="66"/>
      <c r="CTU79" s="66"/>
      <c r="CTV79" s="66"/>
      <c r="CTW79" s="66"/>
      <c r="CTX79" s="66"/>
      <c r="CTY79" s="66"/>
      <c r="CTZ79" s="66"/>
      <c r="CUA79" s="66"/>
      <c r="CUB79" s="66"/>
      <c r="CUC79" s="66"/>
      <c r="CUD79" s="66"/>
      <c r="CUE79" s="66"/>
      <c r="CUF79" s="66"/>
      <c r="CUG79" s="66"/>
      <c r="CUH79" s="66"/>
      <c r="CUI79" s="66"/>
      <c r="CUJ79" s="66"/>
      <c r="CUK79" s="66"/>
      <c r="CUL79" s="66"/>
      <c r="CUM79" s="66"/>
      <c r="CUN79" s="66"/>
      <c r="CUO79" s="66"/>
      <c r="CUP79" s="66"/>
      <c r="CUQ79" s="66"/>
      <c r="CUR79" s="66"/>
      <c r="CUS79" s="66"/>
      <c r="CUT79" s="66"/>
      <c r="CUU79" s="66"/>
      <c r="CUV79" s="66"/>
      <c r="CUW79" s="66"/>
      <c r="CUX79" s="66"/>
      <c r="CUY79" s="66"/>
      <c r="CUZ79" s="66"/>
      <c r="CVA79" s="66"/>
      <c r="CVB79" s="66"/>
      <c r="CVC79" s="66"/>
      <c r="CVD79" s="66"/>
      <c r="CVE79" s="66"/>
      <c r="CVF79" s="66"/>
      <c r="CVG79" s="66"/>
      <c r="CVH79" s="66"/>
      <c r="CVI79" s="66"/>
      <c r="CVJ79" s="66"/>
      <c r="CVK79" s="66"/>
      <c r="CVL79" s="66"/>
      <c r="CVM79" s="66"/>
      <c r="CVN79" s="66"/>
      <c r="CVO79" s="66"/>
      <c r="CVP79" s="66"/>
      <c r="CVQ79" s="66"/>
      <c r="CVR79" s="66"/>
      <c r="CVS79" s="66"/>
      <c r="CVT79" s="66"/>
      <c r="CVU79" s="66"/>
      <c r="CVV79" s="66"/>
      <c r="CVW79" s="66"/>
      <c r="CVX79" s="66"/>
      <c r="CVY79" s="66"/>
      <c r="CVZ79" s="66"/>
      <c r="CWA79" s="66"/>
      <c r="CWB79" s="66"/>
      <c r="CWC79" s="66"/>
      <c r="CWD79" s="66"/>
      <c r="CWE79" s="66"/>
      <c r="CWF79" s="66"/>
      <c r="CWG79" s="66"/>
      <c r="CWH79" s="66"/>
      <c r="CWI79" s="66"/>
      <c r="CWJ79" s="66"/>
      <c r="CWK79" s="66"/>
      <c r="CWL79" s="66"/>
      <c r="CWM79" s="66"/>
      <c r="CWN79" s="66"/>
      <c r="CWO79" s="66"/>
      <c r="CWP79" s="66"/>
      <c r="CWQ79" s="66"/>
      <c r="CWR79" s="66"/>
      <c r="CWS79" s="66"/>
      <c r="CWT79" s="66"/>
      <c r="CWU79" s="66"/>
      <c r="CWV79" s="66"/>
      <c r="CWW79" s="66"/>
      <c r="CWX79" s="66"/>
      <c r="CWY79" s="66"/>
      <c r="CWZ79" s="66"/>
      <c r="CXA79" s="66"/>
      <c r="CXB79" s="66"/>
      <c r="CXC79" s="66"/>
      <c r="CXD79" s="66"/>
      <c r="CXE79" s="66"/>
      <c r="CXF79" s="66"/>
      <c r="CXG79" s="66"/>
      <c r="CXH79" s="66"/>
      <c r="CXI79" s="66"/>
      <c r="CXJ79" s="66"/>
      <c r="CXK79" s="66"/>
      <c r="CXL79" s="66"/>
      <c r="CXM79" s="66"/>
      <c r="CXN79" s="66"/>
      <c r="CXO79" s="66"/>
      <c r="CXP79" s="66"/>
      <c r="CXQ79" s="66"/>
      <c r="CXR79" s="66"/>
      <c r="CXS79" s="66"/>
      <c r="CXT79" s="66"/>
      <c r="CXU79" s="66"/>
      <c r="CXV79" s="66"/>
      <c r="CXW79" s="66"/>
      <c r="CXX79" s="66"/>
      <c r="CXY79" s="66"/>
      <c r="CXZ79" s="66"/>
      <c r="CYA79" s="66"/>
      <c r="CYB79" s="66"/>
      <c r="CYC79" s="66"/>
      <c r="CYD79" s="66"/>
      <c r="CYE79" s="66"/>
      <c r="CYF79" s="66"/>
      <c r="CYG79" s="66"/>
      <c r="CYH79" s="66"/>
      <c r="CYI79" s="66"/>
      <c r="CYJ79" s="66"/>
      <c r="CYK79" s="66"/>
      <c r="CYL79" s="66"/>
      <c r="CYM79" s="66"/>
      <c r="CYN79" s="66"/>
      <c r="CYO79" s="66"/>
      <c r="CYP79" s="66"/>
      <c r="CYQ79" s="66"/>
      <c r="CYR79" s="66"/>
      <c r="CYS79" s="66"/>
      <c r="CYT79" s="66"/>
      <c r="CYU79" s="66"/>
      <c r="CYV79" s="66"/>
      <c r="CYW79" s="66"/>
      <c r="CYX79" s="66"/>
      <c r="CYY79" s="66"/>
      <c r="CYZ79" s="66"/>
      <c r="CZA79" s="66"/>
      <c r="CZB79" s="66"/>
      <c r="CZC79" s="66"/>
      <c r="CZD79" s="66"/>
      <c r="CZE79" s="66"/>
      <c r="CZF79" s="66"/>
      <c r="CZG79" s="66"/>
      <c r="CZH79" s="66"/>
      <c r="CZI79" s="66"/>
      <c r="CZJ79" s="66"/>
      <c r="CZK79" s="66"/>
      <c r="CZL79" s="66"/>
      <c r="CZM79" s="66"/>
      <c r="CZN79" s="66"/>
      <c r="CZO79" s="66"/>
      <c r="CZP79" s="66"/>
      <c r="CZQ79" s="66"/>
      <c r="CZR79" s="66"/>
      <c r="CZS79" s="66"/>
      <c r="CZT79" s="66"/>
      <c r="CZU79" s="66"/>
      <c r="CZV79" s="66"/>
      <c r="CZW79" s="66"/>
      <c r="CZX79" s="66"/>
      <c r="CZY79" s="66"/>
      <c r="CZZ79" s="66"/>
      <c r="DAA79" s="66"/>
      <c r="DAB79" s="66"/>
      <c r="DAC79" s="66"/>
      <c r="DAD79" s="66"/>
      <c r="DAE79" s="66"/>
      <c r="DAF79" s="66"/>
      <c r="DAG79" s="66"/>
      <c r="DAH79" s="66"/>
      <c r="DAI79" s="66"/>
      <c r="DAJ79" s="66"/>
      <c r="DAK79" s="66"/>
      <c r="DAL79" s="66"/>
      <c r="DAM79" s="66"/>
      <c r="DAN79" s="66"/>
      <c r="DAO79" s="66"/>
      <c r="DAP79" s="66"/>
      <c r="DAQ79" s="66"/>
      <c r="DAR79" s="66"/>
      <c r="DAS79" s="66"/>
      <c r="DAT79" s="66"/>
      <c r="DAU79" s="66"/>
      <c r="DAV79" s="66"/>
      <c r="DAW79" s="66"/>
      <c r="DAX79" s="66"/>
      <c r="DAY79" s="66"/>
      <c r="DAZ79" s="66"/>
      <c r="DBA79" s="66"/>
      <c r="DBB79" s="66"/>
      <c r="DBC79" s="66"/>
      <c r="DBD79" s="66"/>
      <c r="DBE79" s="66"/>
      <c r="DBF79" s="66"/>
      <c r="DBG79" s="66"/>
      <c r="DBH79" s="66"/>
      <c r="DBI79" s="66"/>
      <c r="DBJ79" s="66"/>
      <c r="DBK79" s="66"/>
      <c r="DBL79" s="66"/>
      <c r="DBM79" s="66"/>
      <c r="DBN79" s="66"/>
      <c r="DBO79" s="66"/>
      <c r="DBP79" s="66"/>
      <c r="DBQ79" s="66"/>
      <c r="DBR79" s="66"/>
      <c r="DBS79" s="66"/>
      <c r="DBT79" s="66"/>
      <c r="DBU79" s="66"/>
      <c r="DBV79" s="66"/>
      <c r="DBW79" s="66"/>
      <c r="DBX79" s="66"/>
      <c r="DBY79" s="66"/>
      <c r="DBZ79" s="66"/>
      <c r="DCA79" s="66"/>
      <c r="DCB79" s="66"/>
      <c r="DCC79" s="66"/>
      <c r="DCD79" s="66"/>
      <c r="DCE79" s="66"/>
      <c r="DCF79" s="66"/>
      <c r="DCG79" s="66"/>
      <c r="DCH79" s="66"/>
      <c r="DCI79" s="66"/>
      <c r="DCJ79" s="66"/>
      <c r="DCK79" s="66"/>
      <c r="DCL79" s="66"/>
      <c r="DCM79" s="66"/>
      <c r="DCN79" s="66"/>
      <c r="DCO79" s="66"/>
      <c r="DCP79" s="66"/>
      <c r="DCQ79" s="66"/>
      <c r="DCR79" s="66"/>
      <c r="DCS79" s="66"/>
      <c r="DCT79" s="66"/>
      <c r="DCU79" s="66"/>
      <c r="DCV79" s="66"/>
      <c r="DCW79" s="66"/>
      <c r="DCX79" s="66"/>
      <c r="DCY79" s="66"/>
      <c r="DCZ79" s="66"/>
      <c r="DDA79" s="66"/>
      <c r="DDB79" s="66"/>
      <c r="DDC79" s="66"/>
      <c r="DDD79" s="66"/>
      <c r="DDE79" s="66"/>
      <c r="DDF79" s="66"/>
      <c r="DDG79" s="66"/>
      <c r="DDH79" s="66"/>
      <c r="DDI79" s="66"/>
      <c r="DDJ79" s="66"/>
      <c r="DDK79" s="66"/>
      <c r="DDL79" s="66"/>
      <c r="DDM79" s="66"/>
      <c r="DDN79" s="66"/>
      <c r="DDO79" s="66"/>
      <c r="DDP79" s="66"/>
      <c r="DDQ79" s="66"/>
      <c r="DDR79" s="66"/>
      <c r="DDS79" s="66"/>
      <c r="DDT79" s="66"/>
      <c r="DDU79" s="66"/>
      <c r="DDV79" s="66"/>
      <c r="DDW79" s="66"/>
      <c r="DDX79" s="66"/>
      <c r="DDY79" s="66"/>
      <c r="DDZ79" s="66"/>
      <c r="DEA79" s="66"/>
      <c r="DEB79" s="66"/>
      <c r="DEC79" s="66"/>
      <c r="DED79" s="66"/>
      <c r="DEE79" s="66"/>
      <c r="DEF79" s="66"/>
      <c r="DEG79" s="66"/>
      <c r="DEH79" s="66"/>
      <c r="DEI79" s="66"/>
      <c r="DEJ79" s="66"/>
      <c r="DEK79" s="66"/>
      <c r="DEL79" s="66"/>
      <c r="DEM79" s="66"/>
      <c r="DEN79" s="66"/>
      <c r="DEO79" s="66"/>
      <c r="DEP79" s="66"/>
      <c r="DEQ79" s="66"/>
      <c r="DER79" s="66"/>
      <c r="DES79" s="66"/>
      <c r="DET79" s="66"/>
      <c r="DEU79" s="66"/>
      <c r="DEV79" s="66"/>
      <c r="DEW79" s="66"/>
      <c r="DEX79" s="66"/>
      <c r="DEY79" s="66"/>
      <c r="DEZ79" s="66"/>
      <c r="DFA79" s="66"/>
      <c r="DFB79" s="66"/>
      <c r="DFC79" s="66"/>
      <c r="DFD79" s="66"/>
      <c r="DFE79" s="66"/>
      <c r="DFF79" s="66"/>
      <c r="DFG79" s="66"/>
      <c r="DFH79" s="66"/>
      <c r="DFI79" s="66"/>
      <c r="DFJ79" s="66"/>
      <c r="DFK79" s="66"/>
      <c r="DFL79" s="66"/>
      <c r="DFM79" s="66"/>
      <c r="DFN79" s="66"/>
      <c r="DFO79" s="66"/>
      <c r="DFP79" s="66"/>
      <c r="DFQ79" s="66"/>
      <c r="DFR79" s="66"/>
      <c r="DFS79" s="66"/>
      <c r="DFT79" s="66"/>
      <c r="DFU79" s="66"/>
      <c r="DFV79" s="66"/>
      <c r="DFW79" s="66"/>
      <c r="DFX79" s="66"/>
      <c r="DFY79" s="66"/>
      <c r="DFZ79" s="66"/>
      <c r="DGA79" s="66"/>
      <c r="DGB79" s="66"/>
      <c r="DGC79" s="66"/>
      <c r="DGD79" s="66"/>
      <c r="DGE79" s="66"/>
      <c r="DGF79" s="66"/>
      <c r="DGG79" s="66"/>
      <c r="DGH79" s="66"/>
      <c r="DGI79" s="66"/>
      <c r="DGJ79" s="66"/>
      <c r="DGK79" s="66"/>
      <c r="DGL79" s="66"/>
      <c r="DGM79" s="66"/>
      <c r="DGN79" s="66"/>
      <c r="DGO79" s="66"/>
      <c r="DGP79" s="66"/>
      <c r="DGQ79" s="66"/>
      <c r="DGR79" s="66"/>
      <c r="DGS79" s="66"/>
      <c r="DGT79" s="66"/>
      <c r="DGU79" s="66"/>
      <c r="DGV79" s="66"/>
      <c r="DGW79" s="66"/>
      <c r="DGX79" s="66"/>
      <c r="DGY79" s="66"/>
      <c r="DGZ79" s="66"/>
      <c r="DHA79" s="66"/>
      <c r="DHB79" s="66"/>
      <c r="DHC79" s="66"/>
      <c r="DHD79" s="66"/>
      <c r="DHE79" s="66"/>
      <c r="DHF79" s="66"/>
      <c r="DHG79" s="66"/>
      <c r="DHH79" s="66"/>
      <c r="DHI79" s="66"/>
      <c r="DHJ79" s="66"/>
      <c r="DHK79" s="66"/>
      <c r="DHL79" s="66"/>
      <c r="DHM79" s="66"/>
      <c r="DHN79" s="66"/>
      <c r="DHO79" s="66"/>
      <c r="DHP79" s="66"/>
      <c r="DHQ79" s="66"/>
      <c r="DHR79" s="66"/>
      <c r="DHS79" s="66"/>
      <c r="DHT79" s="66"/>
      <c r="DHU79" s="66"/>
      <c r="DHV79" s="66"/>
      <c r="DHW79" s="66"/>
      <c r="DHX79" s="66"/>
      <c r="DHY79" s="66"/>
      <c r="DHZ79" s="66"/>
      <c r="DIA79" s="66"/>
      <c r="DIB79" s="66"/>
      <c r="DIC79" s="66"/>
      <c r="DID79" s="66"/>
      <c r="DIE79" s="66"/>
      <c r="DIF79" s="66"/>
      <c r="DIG79" s="66"/>
      <c r="DIH79" s="66"/>
      <c r="DII79" s="66"/>
      <c r="DIJ79" s="66"/>
      <c r="DIK79" s="66"/>
      <c r="DIL79" s="66"/>
      <c r="DIM79" s="66"/>
      <c r="DIN79" s="66"/>
      <c r="DIO79" s="66"/>
      <c r="DIP79" s="66"/>
      <c r="DIQ79" s="66"/>
      <c r="DIR79" s="66"/>
      <c r="DIS79" s="66"/>
      <c r="DIT79" s="66"/>
      <c r="DIU79" s="66"/>
      <c r="DIV79" s="66"/>
      <c r="DIW79" s="66"/>
      <c r="DIX79" s="66"/>
      <c r="DIY79" s="66"/>
      <c r="DIZ79" s="66"/>
      <c r="DJA79" s="66"/>
      <c r="DJB79" s="66"/>
      <c r="DJC79" s="66"/>
      <c r="DJD79" s="66"/>
      <c r="DJE79" s="66"/>
      <c r="DJF79" s="66"/>
      <c r="DJG79" s="66"/>
      <c r="DJH79" s="66"/>
      <c r="DJI79" s="66"/>
      <c r="DJJ79" s="66"/>
      <c r="DJK79" s="66"/>
      <c r="DJL79" s="66"/>
      <c r="DJM79" s="66"/>
      <c r="DJN79" s="66"/>
      <c r="DJO79" s="66"/>
      <c r="DJP79" s="66"/>
      <c r="DJQ79" s="66"/>
      <c r="DJR79" s="66"/>
      <c r="DJS79" s="66"/>
      <c r="DJT79" s="66"/>
      <c r="DJU79" s="66"/>
      <c r="DJV79" s="66"/>
      <c r="DJW79" s="66"/>
      <c r="DJX79" s="66"/>
      <c r="DJY79" s="66"/>
      <c r="DJZ79" s="66"/>
      <c r="DKA79" s="66"/>
      <c r="DKB79" s="66"/>
      <c r="DKC79" s="66"/>
      <c r="DKD79" s="66"/>
      <c r="DKE79" s="66"/>
      <c r="DKF79" s="66"/>
      <c r="DKG79" s="66"/>
      <c r="DKH79" s="66"/>
      <c r="DKI79" s="66"/>
      <c r="DKJ79" s="66"/>
      <c r="DKK79" s="66"/>
      <c r="DKL79" s="66"/>
      <c r="DKM79" s="66"/>
      <c r="DKN79" s="66"/>
      <c r="DKO79" s="66"/>
      <c r="DKP79" s="66"/>
      <c r="DKQ79" s="66"/>
      <c r="DKR79" s="66"/>
      <c r="DKS79" s="66"/>
      <c r="DKT79" s="66"/>
      <c r="DKU79" s="66"/>
      <c r="DKV79" s="66"/>
      <c r="DKW79" s="66"/>
      <c r="DKX79" s="66"/>
      <c r="DKY79" s="66"/>
      <c r="DKZ79" s="66"/>
      <c r="DLA79" s="66"/>
      <c r="DLB79" s="66"/>
      <c r="DLC79" s="66"/>
      <c r="DLD79" s="66"/>
      <c r="DLE79" s="66"/>
      <c r="DLF79" s="66"/>
      <c r="DLG79" s="66"/>
      <c r="DLH79" s="66"/>
      <c r="DLI79" s="66"/>
      <c r="DLJ79" s="66"/>
      <c r="DLK79" s="66"/>
      <c r="DLL79" s="66"/>
      <c r="DLM79" s="66"/>
      <c r="DLN79" s="66"/>
      <c r="DLO79" s="66"/>
      <c r="DLP79" s="66"/>
      <c r="DLQ79" s="66"/>
      <c r="DLR79" s="66"/>
      <c r="DLS79" s="66"/>
      <c r="DLT79" s="66"/>
      <c r="DLU79" s="66"/>
      <c r="DLV79" s="66"/>
      <c r="DLW79" s="66"/>
      <c r="DLX79" s="66"/>
      <c r="DLY79" s="66"/>
      <c r="DLZ79" s="66"/>
      <c r="DMA79" s="66"/>
      <c r="DMB79" s="66"/>
      <c r="DMC79" s="66"/>
      <c r="DMD79" s="66"/>
      <c r="DME79" s="66"/>
      <c r="DMF79" s="66"/>
      <c r="DMG79" s="66"/>
      <c r="DMH79" s="66"/>
      <c r="DMI79" s="66"/>
      <c r="DMJ79" s="66"/>
      <c r="DMK79" s="66"/>
      <c r="DML79" s="66"/>
      <c r="DMM79" s="66"/>
      <c r="DMN79" s="66"/>
      <c r="DMO79" s="66"/>
      <c r="DMP79" s="66"/>
      <c r="DMQ79" s="66"/>
      <c r="DMR79" s="66"/>
      <c r="DMS79" s="66"/>
      <c r="DMT79" s="66"/>
      <c r="DMU79" s="66"/>
      <c r="DMV79" s="66"/>
      <c r="DMW79" s="66"/>
      <c r="DMX79" s="66"/>
      <c r="DMY79" s="66"/>
      <c r="DMZ79" s="66"/>
      <c r="DNA79" s="66"/>
      <c r="DNB79" s="66"/>
      <c r="DNC79" s="66"/>
      <c r="DND79" s="66"/>
      <c r="DNE79" s="66"/>
      <c r="DNF79" s="66"/>
      <c r="DNG79" s="66"/>
      <c r="DNH79" s="66"/>
      <c r="DNI79" s="66"/>
      <c r="DNJ79" s="66"/>
      <c r="DNK79" s="66"/>
      <c r="DNL79" s="66"/>
      <c r="DNM79" s="66"/>
      <c r="DNN79" s="66"/>
      <c r="DNO79" s="66"/>
      <c r="DNP79" s="66"/>
      <c r="DNQ79" s="66"/>
      <c r="DNR79" s="66"/>
      <c r="DNS79" s="66"/>
      <c r="DNT79" s="66"/>
      <c r="DNU79" s="66"/>
      <c r="DNV79" s="66"/>
      <c r="DNW79" s="66"/>
      <c r="DNX79" s="66"/>
      <c r="DNY79" s="66"/>
      <c r="DNZ79" s="66"/>
      <c r="DOA79" s="66"/>
      <c r="DOB79" s="66"/>
      <c r="DOC79" s="66"/>
      <c r="DOD79" s="66"/>
      <c r="DOE79" s="66"/>
      <c r="DOF79" s="66"/>
      <c r="DOG79" s="66"/>
      <c r="DOH79" s="66"/>
      <c r="DOI79" s="66"/>
      <c r="DOJ79" s="66"/>
      <c r="DOK79" s="66"/>
      <c r="DOL79" s="66"/>
      <c r="DOM79" s="66"/>
      <c r="DON79" s="66"/>
      <c r="DOO79" s="66"/>
      <c r="DOP79" s="66"/>
      <c r="DOQ79" s="66"/>
      <c r="DOR79" s="66"/>
      <c r="DOS79" s="66"/>
      <c r="DOT79" s="66"/>
      <c r="DOU79" s="66"/>
      <c r="DOV79" s="66"/>
      <c r="DOW79" s="66"/>
      <c r="DOX79" s="66"/>
      <c r="DOY79" s="66"/>
      <c r="DOZ79" s="66"/>
      <c r="DPA79" s="66"/>
      <c r="DPB79" s="66"/>
      <c r="DPC79" s="66"/>
      <c r="DPD79" s="66"/>
      <c r="DPE79" s="66"/>
      <c r="DPF79" s="66"/>
      <c r="DPG79" s="66"/>
      <c r="DPH79" s="66"/>
      <c r="DPI79" s="66"/>
      <c r="DPJ79" s="66"/>
      <c r="DPK79" s="66"/>
      <c r="DPL79" s="66"/>
      <c r="DPM79" s="66"/>
      <c r="DPN79" s="66"/>
      <c r="DPO79" s="66"/>
      <c r="DPP79" s="66"/>
      <c r="DPQ79" s="66"/>
      <c r="DPR79" s="66"/>
      <c r="DPS79" s="66"/>
      <c r="DPT79" s="66"/>
      <c r="DPU79" s="66"/>
      <c r="DPV79" s="66"/>
      <c r="DPW79" s="66"/>
      <c r="DPX79" s="66"/>
      <c r="DPY79" s="66"/>
      <c r="DPZ79" s="66"/>
      <c r="DQA79" s="66"/>
      <c r="DQB79" s="66"/>
      <c r="DQC79" s="66"/>
      <c r="DQD79" s="66"/>
      <c r="DQE79" s="66"/>
      <c r="DQF79" s="66"/>
      <c r="DQG79" s="66"/>
      <c r="DQH79" s="66"/>
      <c r="DQI79" s="66"/>
      <c r="DQJ79" s="66"/>
      <c r="DQK79" s="66"/>
      <c r="DQL79" s="66"/>
      <c r="DQM79" s="66"/>
      <c r="DQN79" s="66"/>
      <c r="DQO79" s="66"/>
      <c r="DQP79" s="66"/>
      <c r="DQQ79" s="66"/>
      <c r="DQR79" s="66"/>
      <c r="DQS79" s="66"/>
      <c r="DQT79" s="66"/>
      <c r="DQU79" s="66"/>
      <c r="DQV79" s="66"/>
      <c r="DQW79" s="66"/>
      <c r="DQX79" s="66"/>
      <c r="DQY79" s="66"/>
      <c r="DQZ79" s="66"/>
      <c r="DRA79" s="66"/>
      <c r="DRB79" s="66"/>
      <c r="DRC79" s="66"/>
      <c r="DRD79" s="66"/>
      <c r="DRE79" s="66"/>
      <c r="DRF79" s="66"/>
      <c r="DRG79" s="66"/>
      <c r="DRH79" s="66"/>
      <c r="DRI79" s="66"/>
      <c r="DRJ79" s="66"/>
      <c r="DRK79" s="66"/>
      <c r="DRL79" s="66"/>
      <c r="DRM79" s="66"/>
      <c r="DRN79" s="66"/>
      <c r="DRO79" s="66"/>
      <c r="DRP79" s="66"/>
      <c r="DRQ79" s="66"/>
      <c r="DRR79" s="66"/>
      <c r="DRS79" s="66"/>
      <c r="DRT79" s="66"/>
      <c r="DRU79" s="66"/>
      <c r="DRV79" s="66"/>
      <c r="DRW79" s="66"/>
      <c r="DRX79" s="66"/>
      <c r="DRY79" s="66"/>
      <c r="DRZ79" s="66"/>
      <c r="DSA79" s="66"/>
      <c r="DSB79" s="66"/>
      <c r="DSC79" s="66"/>
      <c r="DSD79" s="66"/>
      <c r="DSE79" s="66"/>
      <c r="DSF79" s="66"/>
      <c r="DSG79" s="66"/>
      <c r="DSH79" s="66"/>
      <c r="DSI79" s="66"/>
      <c r="DSJ79" s="66"/>
      <c r="DSK79" s="66"/>
      <c r="DSL79" s="66"/>
      <c r="DSM79" s="66"/>
      <c r="DSN79" s="66"/>
      <c r="DSO79" s="66"/>
      <c r="DSP79" s="66"/>
      <c r="DSQ79" s="66"/>
      <c r="DSR79" s="66"/>
      <c r="DSS79" s="66"/>
      <c r="DST79" s="66"/>
      <c r="DSU79" s="66"/>
      <c r="DSV79" s="66"/>
      <c r="DSW79" s="66"/>
      <c r="DSX79" s="66"/>
      <c r="DSY79" s="66"/>
      <c r="DSZ79" s="66"/>
      <c r="DTA79" s="66"/>
      <c r="DTB79" s="66"/>
      <c r="DTC79" s="66"/>
      <c r="DTD79" s="66"/>
      <c r="DTE79" s="66"/>
      <c r="DTF79" s="66"/>
      <c r="DTG79" s="66"/>
      <c r="DTH79" s="66"/>
      <c r="DTI79" s="66"/>
      <c r="DTJ79" s="66"/>
      <c r="DTK79" s="66"/>
      <c r="DTL79" s="66"/>
      <c r="DTM79" s="66"/>
      <c r="DTN79" s="66"/>
      <c r="DTO79" s="66"/>
      <c r="DTP79" s="66"/>
      <c r="DTQ79" s="66"/>
      <c r="DTR79" s="66"/>
      <c r="DTS79" s="66"/>
      <c r="DTT79" s="66"/>
      <c r="DTU79" s="66"/>
      <c r="DTV79" s="66"/>
      <c r="DTW79" s="66"/>
      <c r="DTX79" s="66"/>
      <c r="DTY79" s="66"/>
      <c r="DTZ79" s="66"/>
      <c r="DUA79" s="66"/>
      <c r="DUB79" s="66"/>
      <c r="DUC79" s="66"/>
      <c r="DUD79" s="66"/>
      <c r="DUE79" s="66"/>
      <c r="DUF79" s="66"/>
      <c r="DUG79" s="66"/>
      <c r="DUH79" s="66"/>
      <c r="DUI79" s="66"/>
      <c r="DUJ79" s="66"/>
      <c r="DUK79" s="66"/>
      <c r="DUL79" s="66"/>
      <c r="DUM79" s="66"/>
      <c r="DUN79" s="66"/>
      <c r="DUO79" s="66"/>
      <c r="DUP79" s="66"/>
      <c r="DUQ79" s="66"/>
      <c r="DUR79" s="66"/>
      <c r="DUS79" s="66"/>
      <c r="DUT79" s="66"/>
      <c r="DUU79" s="66"/>
      <c r="DUV79" s="66"/>
      <c r="DUW79" s="66"/>
      <c r="DUX79" s="66"/>
      <c r="DUY79" s="66"/>
      <c r="DUZ79" s="66"/>
      <c r="DVA79" s="66"/>
      <c r="DVB79" s="66"/>
      <c r="DVC79" s="66"/>
      <c r="DVD79" s="66"/>
      <c r="DVE79" s="66"/>
      <c r="DVF79" s="66"/>
      <c r="DVG79" s="66"/>
      <c r="DVH79" s="66"/>
      <c r="DVI79" s="66"/>
      <c r="DVJ79" s="66"/>
      <c r="DVK79" s="66"/>
      <c r="DVL79" s="66"/>
      <c r="DVM79" s="66"/>
      <c r="DVN79" s="66"/>
      <c r="DVO79" s="66"/>
      <c r="DVP79" s="66"/>
      <c r="DVQ79" s="66"/>
      <c r="DVR79" s="66"/>
      <c r="DVS79" s="66"/>
      <c r="DVT79" s="66"/>
      <c r="DVU79" s="66"/>
      <c r="DVV79" s="66"/>
      <c r="DVW79" s="66"/>
      <c r="DVX79" s="66"/>
      <c r="DVY79" s="66"/>
      <c r="DVZ79" s="66"/>
      <c r="DWA79" s="66"/>
      <c r="DWB79" s="66"/>
      <c r="DWC79" s="66"/>
      <c r="DWD79" s="66"/>
      <c r="DWE79" s="66"/>
      <c r="DWF79" s="66"/>
      <c r="DWG79" s="66"/>
      <c r="DWH79" s="66"/>
      <c r="DWI79" s="66"/>
      <c r="DWJ79" s="66"/>
      <c r="DWK79" s="66"/>
      <c r="DWL79" s="66"/>
      <c r="DWM79" s="66"/>
      <c r="DWN79" s="66"/>
      <c r="DWO79" s="66"/>
      <c r="DWP79" s="66"/>
      <c r="DWQ79" s="66"/>
      <c r="DWR79" s="66"/>
      <c r="DWS79" s="66"/>
      <c r="DWT79" s="66"/>
      <c r="DWU79" s="66"/>
      <c r="DWV79" s="66"/>
      <c r="DWW79" s="66"/>
      <c r="DWX79" s="66"/>
      <c r="DWY79" s="66"/>
      <c r="DWZ79" s="66"/>
      <c r="DXA79" s="66"/>
      <c r="DXB79" s="66"/>
      <c r="DXC79" s="66"/>
      <c r="DXD79" s="66"/>
      <c r="DXE79" s="66"/>
      <c r="DXF79" s="66"/>
      <c r="DXG79" s="66"/>
      <c r="DXH79" s="66"/>
      <c r="DXI79" s="66"/>
      <c r="DXJ79" s="66"/>
      <c r="DXK79" s="66"/>
      <c r="DXL79" s="66"/>
      <c r="DXM79" s="66"/>
      <c r="DXN79" s="66"/>
      <c r="DXO79" s="66"/>
      <c r="DXP79" s="66"/>
      <c r="DXQ79" s="66"/>
      <c r="DXR79" s="66"/>
      <c r="DXS79" s="66"/>
      <c r="DXT79" s="66"/>
      <c r="DXU79" s="66"/>
      <c r="DXV79" s="66"/>
      <c r="DXW79" s="66"/>
      <c r="DXX79" s="66"/>
      <c r="DXY79" s="66"/>
      <c r="DXZ79" s="66"/>
      <c r="DYA79" s="66"/>
      <c r="DYB79" s="66"/>
      <c r="DYC79" s="66"/>
      <c r="DYD79" s="66"/>
      <c r="DYE79" s="66"/>
      <c r="DYF79" s="66"/>
      <c r="DYG79" s="66"/>
      <c r="DYH79" s="66"/>
      <c r="DYI79" s="66"/>
      <c r="DYJ79" s="66"/>
      <c r="DYK79" s="66"/>
      <c r="DYL79" s="66"/>
      <c r="DYM79" s="66"/>
      <c r="DYN79" s="66"/>
      <c r="DYO79" s="66"/>
      <c r="DYP79" s="66"/>
      <c r="DYQ79" s="66"/>
      <c r="DYR79" s="66"/>
      <c r="DYS79" s="66"/>
      <c r="DYT79" s="66"/>
      <c r="DYU79" s="66"/>
      <c r="DYV79" s="66"/>
      <c r="DYW79" s="66"/>
      <c r="DYX79" s="66"/>
      <c r="DYY79" s="66"/>
      <c r="DYZ79" s="66"/>
      <c r="DZA79" s="66"/>
      <c r="DZB79" s="66"/>
      <c r="DZC79" s="66"/>
      <c r="DZD79" s="66"/>
      <c r="DZE79" s="66"/>
      <c r="DZF79" s="66"/>
      <c r="DZG79" s="66"/>
      <c r="DZH79" s="66"/>
      <c r="DZI79" s="66"/>
      <c r="DZJ79" s="66"/>
      <c r="DZK79" s="66"/>
      <c r="DZL79" s="66"/>
      <c r="DZM79" s="66"/>
      <c r="DZN79" s="66"/>
      <c r="DZO79" s="66"/>
      <c r="DZP79" s="66"/>
      <c r="DZQ79" s="66"/>
      <c r="DZR79" s="66"/>
      <c r="DZS79" s="66"/>
      <c r="DZT79" s="66"/>
      <c r="DZU79" s="66"/>
      <c r="DZV79" s="66"/>
      <c r="DZW79" s="66"/>
      <c r="DZX79" s="66"/>
      <c r="DZY79" s="66"/>
      <c r="DZZ79" s="66"/>
      <c r="EAA79" s="66"/>
      <c r="EAB79" s="66"/>
      <c r="EAC79" s="66"/>
      <c r="EAD79" s="66"/>
      <c r="EAE79" s="66"/>
      <c r="EAF79" s="66"/>
      <c r="EAG79" s="66"/>
      <c r="EAH79" s="66"/>
      <c r="EAI79" s="66"/>
      <c r="EAJ79" s="66"/>
      <c r="EAK79" s="66"/>
      <c r="EAL79" s="66"/>
      <c r="EAM79" s="66"/>
      <c r="EAN79" s="66"/>
      <c r="EAO79" s="66"/>
      <c r="EAP79" s="66"/>
      <c r="EAQ79" s="66"/>
      <c r="EAR79" s="66"/>
      <c r="EAS79" s="66"/>
      <c r="EAT79" s="66"/>
      <c r="EAU79" s="66"/>
      <c r="EAV79" s="66"/>
      <c r="EAW79" s="66"/>
      <c r="EAX79" s="66"/>
      <c r="EAY79" s="66"/>
      <c r="EAZ79" s="66"/>
      <c r="EBA79" s="66"/>
      <c r="EBB79" s="66"/>
      <c r="EBC79" s="66"/>
      <c r="EBD79" s="66"/>
      <c r="EBE79" s="66"/>
      <c r="EBF79" s="66"/>
      <c r="EBG79" s="66"/>
      <c r="EBH79" s="66"/>
      <c r="EBI79" s="66"/>
      <c r="EBJ79" s="66"/>
      <c r="EBK79" s="66"/>
      <c r="EBL79" s="66"/>
      <c r="EBM79" s="66"/>
      <c r="EBN79" s="66"/>
      <c r="EBO79" s="66"/>
      <c r="EBP79" s="66"/>
      <c r="EBQ79" s="66"/>
      <c r="EBR79" s="66"/>
      <c r="EBS79" s="66"/>
      <c r="EBT79" s="66"/>
      <c r="EBU79" s="66"/>
      <c r="EBV79" s="66"/>
      <c r="EBW79" s="66"/>
      <c r="EBX79" s="66"/>
      <c r="EBY79" s="66"/>
      <c r="EBZ79" s="66"/>
      <c r="ECA79" s="66"/>
      <c r="ECB79" s="66"/>
      <c r="ECC79" s="66"/>
      <c r="ECD79" s="66"/>
      <c r="ECE79" s="66"/>
      <c r="ECF79" s="66"/>
      <c r="ECG79" s="66"/>
      <c r="ECH79" s="66"/>
      <c r="ECI79" s="66"/>
      <c r="ECJ79" s="66"/>
      <c r="ECK79" s="66"/>
      <c r="ECL79" s="66"/>
      <c r="ECM79" s="66"/>
      <c r="ECN79" s="66"/>
      <c r="ECO79" s="66"/>
      <c r="ECP79" s="66"/>
      <c r="ECQ79" s="66"/>
      <c r="ECR79" s="66"/>
      <c r="ECS79" s="66"/>
      <c r="ECT79" s="66"/>
      <c r="ECU79" s="66"/>
      <c r="ECV79" s="66"/>
      <c r="ECW79" s="66"/>
      <c r="ECX79" s="66"/>
      <c r="ECY79" s="66"/>
      <c r="ECZ79" s="66"/>
      <c r="EDA79" s="66"/>
      <c r="EDB79" s="66"/>
      <c r="EDC79" s="66"/>
      <c r="EDD79" s="66"/>
      <c r="EDE79" s="66"/>
      <c r="EDF79" s="66"/>
      <c r="EDG79" s="66"/>
      <c r="EDH79" s="66"/>
      <c r="EDI79" s="66"/>
      <c r="EDJ79" s="66"/>
      <c r="EDK79" s="66"/>
      <c r="EDL79" s="66"/>
      <c r="EDM79" s="66"/>
      <c r="EDN79" s="66"/>
      <c r="EDO79" s="66"/>
      <c r="EDP79" s="66"/>
      <c r="EDQ79" s="66"/>
      <c r="EDR79" s="66"/>
      <c r="EDS79" s="66"/>
      <c r="EDT79" s="66"/>
      <c r="EDU79" s="66"/>
      <c r="EDV79" s="66"/>
      <c r="EDW79" s="66"/>
      <c r="EDX79" s="66"/>
      <c r="EDY79" s="66"/>
      <c r="EDZ79" s="66"/>
      <c r="EEA79" s="66"/>
      <c r="EEB79" s="66"/>
      <c r="EEC79" s="66"/>
      <c r="EED79" s="66"/>
      <c r="EEE79" s="66"/>
      <c r="EEF79" s="66"/>
      <c r="EEG79" s="66"/>
      <c r="EEH79" s="66"/>
      <c r="EEI79" s="66"/>
      <c r="EEJ79" s="66"/>
      <c r="EEK79" s="66"/>
      <c r="EEL79" s="66"/>
      <c r="EEM79" s="66"/>
      <c r="EEN79" s="66"/>
      <c r="EEO79" s="66"/>
      <c r="EEP79" s="66"/>
      <c r="EEQ79" s="66"/>
      <c r="EER79" s="66"/>
      <c r="EES79" s="66"/>
      <c r="EET79" s="66"/>
      <c r="EEU79" s="66"/>
      <c r="EEV79" s="66"/>
      <c r="EEW79" s="66"/>
      <c r="EEX79" s="66"/>
      <c r="EEY79" s="66"/>
      <c r="EEZ79" s="66"/>
      <c r="EFA79" s="66"/>
      <c r="EFB79" s="66"/>
      <c r="EFC79" s="66"/>
      <c r="EFD79" s="66"/>
      <c r="EFE79" s="66"/>
      <c r="EFF79" s="66"/>
      <c r="EFG79" s="66"/>
      <c r="EFH79" s="66"/>
      <c r="EFI79" s="66"/>
      <c r="EFJ79" s="66"/>
      <c r="EFK79" s="66"/>
      <c r="EFL79" s="66"/>
      <c r="EFM79" s="66"/>
      <c r="EFN79" s="66"/>
      <c r="EFO79" s="66"/>
      <c r="EFP79" s="66"/>
      <c r="EFQ79" s="66"/>
      <c r="EFR79" s="66"/>
      <c r="EFS79" s="66"/>
      <c r="EFT79" s="66"/>
      <c r="EFU79" s="66"/>
      <c r="EFV79" s="66"/>
      <c r="EFW79" s="66"/>
      <c r="EFX79" s="66"/>
      <c r="EFY79" s="66"/>
      <c r="EFZ79" s="66"/>
      <c r="EGA79" s="66"/>
      <c r="EGB79" s="66"/>
      <c r="EGC79" s="66"/>
      <c r="EGD79" s="66"/>
      <c r="EGE79" s="66"/>
      <c r="EGF79" s="66"/>
      <c r="EGG79" s="66"/>
      <c r="EGH79" s="66"/>
      <c r="EGI79" s="66"/>
      <c r="EGJ79" s="66"/>
      <c r="EGK79" s="66"/>
      <c r="EGL79" s="66"/>
      <c r="EGM79" s="66"/>
      <c r="EGN79" s="66"/>
      <c r="EGO79" s="66"/>
      <c r="EGP79" s="66"/>
      <c r="EGQ79" s="66"/>
      <c r="EGR79" s="66"/>
      <c r="EGS79" s="66"/>
      <c r="EGT79" s="66"/>
      <c r="EGU79" s="66"/>
      <c r="EGV79" s="66"/>
      <c r="EGW79" s="66"/>
      <c r="EGX79" s="66"/>
      <c r="EGY79" s="66"/>
      <c r="EGZ79" s="66"/>
      <c r="EHA79" s="66"/>
      <c r="EHB79" s="66"/>
      <c r="EHC79" s="66"/>
      <c r="EHD79" s="66"/>
      <c r="EHE79" s="66"/>
      <c r="EHF79" s="66"/>
      <c r="EHG79" s="66"/>
      <c r="EHH79" s="66"/>
      <c r="EHI79" s="66"/>
      <c r="EHJ79" s="66"/>
      <c r="EHK79" s="66"/>
      <c r="EHL79" s="66"/>
      <c r="EHM79" s="66"/>
      <c r="EHN79" s="66"/>
      <c r="EHO79" s="66"/>
      <c r="EHP79" s="66"/>
      <c r="EHQ79" s="66"/>
      <c r="EHR79" s="66"/>
      <c r="EHS79" s="66"/>
      <c r="EHT79" s="66"/>
      <c r="EHU79" s="66"/>
      <c r="EHV79" s="66"/>
      <c r="EHW79" s="66"/>
      <c r="EHX79" s="66"/>
      <c r="EHY79" s="66"/>
      <c r="EHZ79" s="66"/>
      <c r="EIA79" s="66"/>
      <c r="EIB79" s="66"/>
      <c r="EIC79" s="66"/>
      <c r="EID79" s="66"/>
      <c r="EIE79" s="66"/>
      <c r="EIF79" s="66"/>
      <c r="EIG79" s="66"/>
      <c r="EIH79" s="66"/>
      <c r="EII79" s="66"/>
      <c r="EIJ79" s="66"/>
      <c r="EIK79" s="66"/>
      <c r="EIL79" s="66"/>
      <c r="EIM79" s="66"/>
      <c r="EIN79" s="66"/>
      <c r="EIO79" s="66"/>
      <c r="EIP79" s="66"/>
      <c r="EIQ79" s="66"/>
      <c r="EIR79" s="66"/>
      <c r="EIS79" s="66"/>
      <c r="EIT79" s="66"/>
      <c r="EIU79" s="66"/>
      <c r="EIV79" s="66"/>
      <c r="EIW79" s="66"/>
      <c r="EIX79" s="66"/>
      <c r="EIY79" s="66"/>
      <c r="EIZ79" s="66"/>
      <c r="EJA79" s="66"/>
      <c r="EJB79" s="66"/>
      <c r="EJC79" s="66"/>
      <c r="EJD79" s="66"/>
      <c r="EJE79" s="66"/>
      <c r="EJF79" s="66"/>
      <c r="EJG79" s="66"/>
      <c r="EJH79" s="66"/>
      <c r="EJI79" s="66"/>
      <c r="EJJ79" s="66"/>
      <c r="EJK79" s="66"/>
      <c r="EJL79" s="66"/>
      <c r="EJM79" s="66"/>
      <c r="EJN79" s="66"/>
      <c r="EJO79" s="66"/>
      <c r="EJP79" s="66"/>
      <c r="EJQ79" s="66"/>
      <c r="EJR79" s="66"/>
      <c r="EJS79" s="66"/>
      <c r="EJT79" s="66"/>
      <c r="EJU79" s="66"/>
      <c r="EJV79" s="66"/>
      <c r="EJW79" s="66"/>
      <c r="EJX79" s="66"/>
      <c r="EJY79" s="66"/>
      <c r="EJZ79" s="66"/>
      <c r="EKA79" s="66"/>
      <c r="EKB79" s="66"/>
      <c r="EKC79" s="66"/>
      <c r="EKD79" s="66"/>
      <c r="EKE79" s="66"/>
      <c r="EKF79" s="66"/>
      <c r="EKG79" s="66"/>
      <c r="EKH79" s="66"/>
      <c r="EKI79" s="66"/>
      <c r="EKJ79" s="66"/>
      <c r="EKK79" s="66"/>
      <c r="EKL79" s="66"/>
      <c r="EKM79" s="66"/>
      <c r="EKN79" s="66"/>
      <c r="EKO79" s="66"/>
      <c r="EKP79" s="66"/>
      <c r="EKQ79" s="66"/>
      <c r="EKR79" s="66"/>
      <c r="EKS79" s="66"/>
      <c r="EKT79" s="66"/>
      <c r="EKU79" s="66"/>
      <c r="EKV79" s="66"/>
      <c r="EKW79" s="66"/>
      <c r="EKX79" s="66"/>
      <c r="EKY79" s="66"/>
      <c r="EKZ79" s="66"/>
      <c r="ELA79" s="66"/>
      <c r="ELB79" s="66"/>
      <c r="ELC79" s="66"/>
      <c r="ELD79" s="66"/>
      <c r="ELE79" s="66"/>
      <c r="ELF79" s="66"/>
      <c r="ELG79" s="66"/>
      <c r="ELH79" s="66"/>
      <c r="ELI79" s="66"/>
      <c r="ELJ79" s="66"/>
      <c r="ELK79" s="66"/>
      <c r="ELL79" s="66"/>
      <c r="ELM79" s="66"/>
      <c r="ELN79" s="66"/>
      <c r="ELO79" s="66"/>
      <c r="ELP79" s="66"/>
      <c r="ELQ79" s="66"/>
      <c r="ELR79" s="66"/>
      <c r="ELS79" s="66"/>
      <c r="ELT79" s="66"/>
      <c r="ELU79" s="66"/>
      <c r="ELV79" s="66"/>
      <c r="ELW79" s="66"/>
      <c r="ELX79" s="66"/>
      <c r="ELY79" s="66"/>
      <c r="ELZ79" s="66"/>
      <c r="EMA79" s="66"/>
      <c r="EMB79" s="66"/>
      <c r="EMC79" s="66"/>
      <c r="EMD79" s="66"/>
      <c r="EME79" s="66"/>
      <c r="EMF79" s="66"/>
      <c r="EMG79" s="66"/>
      <c r="EMH79" s="66"/>
      <c r="EMI79" s="66"/>
      <c r="EMJ79" s="66"/>
      <c r="EMK79" s="66"/>
      <c r="EML79" s="66"/>
      <c r="EMM79" s="66"/>
      <c r="EMN79" s="66"/>
      <c r="EMO79" s="66"/>
      <c r="EMP79" s="66"/>
      <c r="EMQ79" s="66"/>
      <c r="EMR79" s="66"/>
      <c r="EMS79" s="66"/>
      <c r="EMT79" s="66"/>
      <c r="EMU79" s="66"/>
      <c r="EMV79" s="66"/>
      <c r="EMW79" s="66"/>
      <c r="EMX79" s="66"/>
      <c r="EMY79" s="66"/>
      <c r="EMZ79" s="66"/>
      <c r="ENA79" s="66"/>
      <c r="ENB79" s="66"/>
      <c r="ENC79" s="66"/>
      <c r="END79" s="66"/>
      <c r="ENE79" s="66"/>
      <c r="ENF79" s="66"/>
      <c r="ENG79" s="66"/>
      <c r="ENH79" s="66"/>
      <c r="ENI79" s="66"/>
      <c r="ENJ79" s="66"/>
      <c r="ENK79" s="66"/>
      <c r="ENL79" s="66"/>
      <c r="ENM79" s="66"/>
      <c r="ENN79" s="66"/>
      <c r="ENO79" s="66"/>
      <c r="ENP79" s="66"/>
      <c r="ENQ79" s="66"/>
      <c r="ENR79" s="66"/>
      <c r="ENS79" s="66"/>
      <c r="ENT79" s="66"/>
      <c r="ENU79" s="66"/>
      <c r="ENV79" s="66"/>
      <c r="ENW79" s="66"/>
      <c r="ENX79" s="66"/>
      <c r="ENY79" s="66"/>
      <c r="ENZ79" s="66"/>
      <c r="EOA79" s="66"/>
      <c r="EOB79" s="66"/>
      <c r="EOC79" s="66"/>
      <c r="EOD79" s="66"/>
      <c r="EOE79" s="66"/>
      <c r="EOF79" s="66"/>
      <c r="EOG79" s="66"/>
      <c r="EOH79" s="66"/>
      <c r="EOI79" s="66"/>
      <c r="EOJ79" s="66"/>
      <c r="EOK79" s="66"/>
      <c r="EOL79" s="66"/>
      <c r="EOM79" s="66"/>
      <c r="EON79" s="66"/>
      <c r="EOO79" s="66"/>
      <c r="EOP79" s="66"/>
      <c r="EOQ79" s="66"/>
      <c r="EOR79" s="66"/>
      <c r="EOS79" s="66"/>
      <c r="EOT79" s="66"/>
      <c r="EOU79" s="66"/>
      <c r="EOV79" s="66"/>
      <c r="EOW79" s="66"/>
      <c r="EOX79" s="66"/>
      <c r="EOY79" s="66"/>
      <c r="EOZ79" s="66"/>
      <c r="EPA79" s="66"/>
      <c r="EPB79" s="66"/>
      <c r="EPC79" s="66"/>
      <c r="EPD79" s="66"/>
      <c r="EPE79" s="66"/>
      <c r="EPF79" s="66"/>
      <c r="EPG79" s="66"/>
      <c r="EPH79" s="66"/>
      <c r="EPI79" s="66"/>
      <c r="EPJ79" s="66"/>
      <c r="EPK79" s="66"/>
      <c r="EPL79" s="66"/>
      <c r="EPM79" s="66"/>
      <c r="EPN79" s="66"/>
      <c r="EPO79" s="66"/>
      <c r="EPP79" s="66"/>
      <c r="EPQ79" s="66"/>
      <c r="EPR79" s="66"/>
      <c r="EPS79" s="66"/>
      <c r="EPT79" s="66"/>
      <c r="EPU79" s="66"/>
      <c r="EPV79" s="66"/>
      <c r="EPW79" s="66"/>
      <c r="EPX79" s="66"/>
      <c r="EPY79" s="66"/>
      <c r="EPZ79" s="66"/>
      <c r="EQA79" s="66"/>
      <c r="EQB79" s="66"/>
      <c r="EQC79" s="66"/>
      <c r="EQD79" s="66"/>
      <c r="EQE79" s="66"/>
      <c r="EQF79" s="66"/>
      <c r="EQG79" s="66"/>
      <c r="EQH79" s="66"/>
      <c r="EQI79" s="66"/>
      <c r="EQJ79" s="66"/>
      <c r="EQK79" s="66"/>
      <c r="EQL79" s="66"/>
      <c r="EQM79" s="66"/>
      <c r="EQN79" s="66"/>
      <c r="EQO79" s="66"/>
      <c r="EQP79" s="66"/>
      <c r="EQQ79" s="66"/>
      <c r="EQR79" s="66"/>
      <c r="EQS79" s="66"/>
      <c r="EQT79" s="66"/>
      <c r="EQU79" s="66"/>
      <c r="EQV79" s="66"/>
      <c r="EQW79" s="66"/>
      <c r="EQX79" s="66"/>
      <c r="EQY79" s="66"/>
      <c r="EQZ79" s="66"/>
      <c r="ERA79" s="66"/>
      <c r="ERB79" s="66"/>
      <c r="ERC79" s="66"/>
      <c r="ERD79" s="66"/>
      <c r="ERE79" s="66"/>
      <c r="ERF79" s="66"/>
      <c r="ERG79" s="66"/>
      <c r="ERH79" s="66"/>
      <c r="ERI79" s="66"/>
      <c r="ERJ79" s="66"/>
      <c r="ERK79" s="66"/>
      <c r="ERL79" s="66"/>
      <c r="ERM79" s="66"/>
      <c r="ERN79" s="66"/>
      <c r="ERO79" s="66"/>
      <c r="ERP79" s="66"/>
      <c r="ERQ79" s="66"/>
      <c r="ERR79" s="66"/>
      <c r="ERS79" s="66"/>
      <c r="ERT79" s="66"/>
      <c r="ERU79" s="66"/>
      <c r="ERV79" s="66"/>
      <c r="ERW79" s="66"/>
      <c r="ERX79" s="66"/>
      <c r="ERY79" s="66"/>
      <c r="ERZ79" s="66"/>
      <c r="ESA79" s="66"/>
      <c r="ESB79" s="66"/>
      <c r="ESC79" s="66"/>
      <c r="ESD79" s="66"/>
      <c r="ESE79" s="66"/>
      <c r="ESF79" s="66"/>
      <c r="ESG79" s="66"/>
      <c r="ESH79" s="66"/>
      <c r="ESI79" s="66"/>
      <c r="ESJ79" s="66"/>
      <c r="ESK79" s="66"/>
      <c r="ESL79" s="66"/>
      <c r="ESM79" s="66"/>
      <c r="ESN79" s="66"/>
      <c r="ESO79" s="66"/>
      <c r="ESP79" s="66"/>
      <c r="ESQ79" s="66"/>
      <c r="ESR79" s="66"/>
      <c r="ESS79" s="66"/>
      <c r="EST79" s="66"/>
      <c r="ESU79" s="66"/>
      <c r="ESV79" s="66"/>
      <c r="ESW79" s="66"/>
      <c r="ESX79" s="66"/>
      <c r="ESY79" s="66"/>
      <c r="ESZ79" s="66"/>
      <c r="ETA79" s="66"/>
      <c r="ETB79" s="66"/>
      <c r="ETC79" s="66"/>
      <c r="ETD79" s="66"/>
      <c r="ETE79" s="66"/>
      <c r="ETF79" s="66"/>
      <c r="ETG79" s="66"/>
      <c r="ETH79" s="66"/>
      <c r="ETI79" s="66"/>
      <c r="ETJ79" s="66"/>
      <c r="ETK79" s="66"/>
      <c r="ETL79" s="66"/>
      <c r="ETM79" s="66"/>
      <c r="ETN79" s="66"/>
      <c r="ETO79" s="66"/>
      <c r="ETP79" s="66"/>
      <c r="ETQ79" s="66"/>
      <c r="ETR79" s="66"/>
      <c r="ETS79" s="66"/>
      <c r="ETT79" s="66"/>
      <c r="ETU79" s="66"/>
      <c r="ETV79" s="66"/>
      <c r="ETW79" s="66"/>
      <c r="ETX79" s="66"/>
      <c r="ETY79" s="66"/>
      <c r="ETZ79" s="66"/>
      <c r="EUA79" s="66"/>
      <c r="EUB79" s="66"/>
      <c r="EUC79" s="66"/>
      <c r="EUD79" s="66"/>
      <c r="EUE79" s="66"/>
      <c r="EUF79" s="66"/>
      <c r="EUG79" s="66"/>
      <c r="EUH79" s="66"/>
      <c r="EUI79" s="66"/>
      <c r="EUJ79" s="66"/>
      <c r="EUK79" s="66"/>
      <c r="EUL79" s="66"/>
      <c r="EUM79" s="66"/>
      <c r="EUN79" s="66"/>
      <c r="EUO79" s="66"/>
      <c r="EUP79" s="66"/>
      <c r="EUQ79" s="66"/>
      <c r="EUR79" s="66"/>
      <c r="EUS79" s="66"/>
      <c r="EUT79" s="66"/>
      <c r="EUU79" s="66"/>
      <c r="EUV79" s="66"/>
      <c r="EUW79" s="66"/>
      <c r="EUX79" s="66"/>
      <c r="EUY79" s="66"/>
      <c r="EUZ79" s="66"/>
      <c r="EVA79" s="66"/>
      <c r="EVB79" s="66"/>
      <c r="EVC79" s="66"/>
      <c r="EVD79" s="66"/>
      <c r="EVE79" s="66"/>
      <c r="EVF79" s="66"/>
      <c r="EVG79" s="66"/>
      <c r="EVH79" s="66"/>
      <c r="EVI79" s="66"/>
      <c r="EVJ79" s="66"/>
      <c r="EVK79" s="66"/>
      <c r="EVL79" s="66"/>
      <c r="EVM79" s="66"/>
      <c r="EVN79" s="66"/>
      <c r="EVO79" s="66"/>
      <c r="EVP79" s="66"/>
      <c r="EVQ79" s="66"/>
      <c r="EVR79" s="66"/>
      <c r="EVS79" s="66"/>
      <c r="EVT79" s="66"/>
      <c r="EVU79" s="66"/>
      <c r="EVV79" s="66"/>
      <c r="EVW79" s="66"/>
      <c r="EVX79" s="66"/>
      <c r="EVY79" s="66"/>
      <c r="EVZ79" s="66"/>
      <c r="EWA79" s="66"/>
      <c r="EWB79" s="66"/>
      <c r="EWC79" s="66"/>
      <c r="EWD79" s="66"/>
      <c r="EWE79" s="66"/>
      <c r="EWF79" s="66"/>
      <c r="EWG79" s="66"/>
      <c r="EWH79" s="66"/>
      <c r="EWI79" s="66"/>
      <c r="EWJ79" s="66"/>
      <c r="EWK79" s="66"/>
      <c r="EWL79" s="66"/>
      <c r="EWM79" s="66"/>
      <c r="EWN79" s="66"/>
      <c r="EWO79" s="66"/>
      <c r="EWP79" s="66"/>
      <c r="EWQ79" s="66"/>
      <c r="EWR79" s="66"/>
      <c r="EWS79" s="66"/>
      <c r="EWT79" s="66"/>
      <c r="EWU79" s="66"/>
      <c r="EWV79" s="66"/>
      <c r="EWW79" s="66"/>
      <c r="EWX79" s="66"/>
      <c r="EWY79" s="66"/>
      <c r="EWZ79" s="66"/>
      <c r="EXA79" s="66"/>
      <c r="EXB79" s="66"/>
      <c r="EXC79" s="66"/>
      <c r="EXD79" s="66"/>
      <c r="EXE79" s="66"/>
      <c r="EXF79" s="66"/>
      <c r="EXG79" s="66"/>
      <c r="EXH79" s="66"/>
      <c r="EXI79" s="66"/>
      <c r="EXJ79" s="66"/>
      <c r="EXK79" s="66"/>
      <c r="EXL79" s="66"/>
      <c r="EXM79" s="66"/>
      <c r="EXN79" s="66"/>
      <c r="EXO79" s="66"/>
      <c r="EXP79" s="66"/>
      <c r="EXQ79" s="66"/>
      <c r="EXR79" s="66"/>
      <c r="EXS79" s="66"/>
      <c r="EXT79" s="66"/>
      <c r="EXU79" s="66"/>
      <c r="EXV79" s="66"/>
      <c r="EXW79" s="66"/>
      <c r="EXX79" s="66"/>
      <c r="EXY79" s="66"/>
      <c r="EXZ79" s="66"/>
      <c r="EYA79" s="66"/>
      <c r="EYB79" s="66"/>
      <c r="EYC79" s="66"/>
      <c r="EYD79" s="66"/>
      <c r="EYE79" s="66"/>
      <c r="EYF79" s="66"/>
      <c r="EYG79" s="66"/>
      <c r="EYH79" s="66"/>
      <c r="EYI79" s="66"/>
      <c r="EYJ79" s="66"/>
      <c r="EYK79" s="66"/>
      <c r="EYL79" s="66"/>
      <c r="EYM79" s="66"/>
      <c r="EYN79" s="66"/>
      <c r="EYO79" s="66"/>
      <c r="EYP79" s="66"/>
      <c r="EYQ79" s="66"/>
      <c r="EYR79" s="66"/>
      <c r="EYS79" s="66"/>
      <c r="EYT79" s="66"/>
      <c r="EYU79" s="66"/>
      <c r="EYV79" s="66"/>
      <c r="EYW79" s="66"/>
      <c r="EYX79" s="66"/>
      <c r="EYY79" s="66"/>
      <c r="EYZ79" s="66"/>
      <c r="EZA79" s="66"/>
      <c r="EZB79" s="66"/>
      <c r="EZC79" s="66"/>
      <c r="EZD79" s="66"/>
      <c r="EZE79" s="66"/>
      <c r="EZF79" s="66"/>
      <c r="EZG79" s="66"/>
      <c r="EZH79" s="66"/>
      <c r="EZI79" s="66"/>
      <c r="EZJ79" s="66"/>
      <c r="EZK79" s="66"/>
      <c r="EZL79" s="66"/>
      <c r="EZM79" s="66"/>
      <c r="EZN79" s="66"/>
      <c r="EZO79" s="66"/>
      <c r="EZP79" s="66"/>
      <c r="EZQ79" s="66"/>
      <c r="EZR79" s="66"/>
      <c r="EZS79" s="66"/>
      <c r="EZT79" s="66"/>
      <c r="EZU79" s="66"/>
      <c r="EZV79" s="66"/>
      <c r="EZW79" s="66"/>
      <c r="EZX79" s="66"/>
      <c r="EZY79" s="66"/>
      <c r="EZZ79" s="66"/>
      <c r="FAA79" s="66"/>
      <c r="FAB79" s="66"/>
      <c r="FAC79" s="66"/>
      <c r="FAD79" s="66"/>
      <c r="FAE79" s="66"/>
      <c r="FAF79" s="66"/>
      <c r="FAG79" s="66"/>
      <c r="FAH79" s="66"/>
      <c r="FAI79" s="66"/>
      <c r="FAJ79" s="66"/>
      <c r="FAK79" s="66"/>
      <c r="FAL79" s="66"/>
      <c r="FAM79" s="66"/>
      <c r="FAN79" s="66"/>
      <c r="FAO79" s="66"/>
      <c r="FAP79" s="66"/>
      <c r="FAQ79" s="66"/>
      <c r="FAR79" s="66"/>
      <c r="FAS79" s="66"/>
      <c r="FAT79" s="66"/>
      <c r="FAU79" s="66"/>
      <c r="FAV79" s="66"/>
      <c r="FAW79" s="66"/>
      <c r="FAX79" s="66"/>
      <c r="FAY79" s="66"/>
      <c r="FAZ79" s="66"/>
      <c r="FBA79" s="66"/>
      <c r="FBB79" s="66"/>
      <c r="FBC79" s="66"/>
      <c r="FBD79" s="66"/>
      <c r="FBE79" s="66"/>
      <c r="FBF79" s="66"/>
      <c r="FBG79" s="66"/>
      <c r="FBH79" s="66"/>
      <c r="FBI79" s="66"/>
      <c r="FBJ79" s="66"/>
      <c r="FBK79" s="66"/>
      <c r="FBL79" s="66"/>
      <c r="FBM79" s="66"/>
      <c r="FBN79" s="66"/>
      <c r="FBO79" s="66"/>
      <c r="FBP79" s="66"/>
      <c r="FBQ79" s="66"/>
      <c r="FBR79" s="66"/>
      <c r="FBS79" s="66"/>
      <c r="FBT79" s="66"/>
      <c r="FBU79" s="66"/>
      <c r="FBV79" s="66"/>
      <c r="FBW79" s="66"/>
      <c r="FBX79" s="66"/>
      <c r="FBY79" s="66"/>
      <c r="FBZ79" s="66"/>
      <c r="FCA79" s="66"/>
      <c r="FCB79" s="66"/>
      <c r="FCC79" s="66"/>
      <c r="FCD79" s="66"/>
      <c r="FCE79" s="66"/>
      <c r="FCF79" s="66"/>
      <c r="FCG79" s="66"/>
      <c r="FCH79" s="66"/>
      <c r="FCI79" s="66"/>
      <c r="FCJ79" s="66"/>
      <c r="FCK79" s="66"/>
      <c r="FCL79" s="66"/>
      <c r="FCM79" s="66"/>
      <c r="FCN79" s="66"/>
      <c r="FCO79" s="66"/>
      <c r="FCP79" s="66"/>
      <c r="FCQ79" s="66"/>
      <c r="FCR79" s="66"/>
      <c r="FCS79" s="66"/>
      <c r="FCT79" s="66"/>
      <c r="FCU79" s="66"/>
      <c r="FCV79" s="66"/>
      <c r="FCW79" s="66"/>
      <c r="FCX79" s="66"/>
      <c r="FCY79" s="66"/>
      <c r="FCZ79" s="66"/>
      <c r="FDA79" s="66"/>
      <c r="FDB79" s="66"/>
      <c r="FDC79" s="66"/>
      <c r="FDD79" s="66"/>
      <c r="FDE79" s="66"/>
      <c r="FDF79" s="66"/>
      <c r="FDG79" s="66"/>
      <c r="FDH79" s="66"/>
      <c r="FDI79" s="66"/>
      <c r="FDJ79" s="66"/>
      <c r="FDK79" s="66"/>
      <c r="FDL79" s="66"/>
      <c r="FDM79" s="66"/>
      <c r="FDN79" s="66"/>
      <c r="FDO79" s="66"/>
      <c r="FDP79" s="66"/>
      <c r="FDQ79" s="66"/>
      <c r="FDR79" s="66"/>
      <c r="FDS79" s="66"/>
      <c r="FDT79" s="66"/>
      <c r="FDU79" s="66"/>
      <c r="FDV79" s="66"/>
      <c r="FDW79" s="66"/>
      <c r="FDX79" s="66"/>
      <c r="FDY79" s="66"/>
      <c r="FDZ79" s="66"/>
      <c r="FEA79" s="66"/>
      <c r="FEB79" s="66"/>
      <c r="FEC79" s="66"/>
      <c r="FED79" s="66"/>
      <c r="FEE79" s="66"/>
      <c r="FEF79" s="66"/>
      <c r="FEG79" s="66"/>
      <c r="FEH79" s="66"/>
      <c r="FEI79" s="66"/>
      <c r="FEJ79" s="66"/>
      <c r="FEK79" s="66"/>
      <c r="FEL79" s="66"/>
      <c r="FEM79" s="66"/>
      <c r="FEN79" s="66"/>
      <c r="FEO79" s="66"/>
      <c r="FEP79" s="66"/>
      <c r="FEQ79" s="66"/>
      <c r="FER79" s="66"/>
      <c r="FES79" s="66"/>
      <c r="FET79" s="66"/>
      <c r="FEU79" s="66"/>
      <c r="FEV79" s="66"/>
      <c r="FEW79" s="66"/>
      <c r="FEX79" s="66"/>
      <c r="FEY79" s="66"/>
      <c r="FEZ79" s="66"/>
      <c r="FFA79" s="66"/>
      <c r="FFB79" s="66"/>
      <c r="FFC79" s="66"/>
      <c r="FFD79" s="66"/>
      <c r="FFE79" s="66"/>
      <c r="FFF79" s="66"/>
      <c r="FFG79" s="66"/>
      <c r="FFH79" s="66"/>
      <c r="FFI79" s="66"/>
      <c r="FFJ79" s="66"/>
      <c r="FFK79" s="66"/>
      <c r="FFL79" s="66"/>
      <c r="FFM79" s="66"/>
      <c r="FFN79" s="66"/>
      <c r="FFO79" s="66"/>
      <c r="FFP79" s="66"/>
      <c r="FFQ79" s="66"/>
      <c r="FFR79" s="66"/>
      <c r="FFS79" s="66"/>
      <c r="FFT79" s="66"/>
      <c r="FFU79" s="66"/>
      <c r="FFV79" s="66"/>
      <c r="FFW79" s="66"/>
      <c r="FFX79" s="66"/>
      <c r="FFY79" s="66"/>
      <c r="FFZ79" s="66"/>
      <c r="FGA79" s="66"/>
      <c r="FGB79" s="66"/>
      <c r="FGC79" s="66"/>
      <c r="FGD79" s="66"/>
      <c r="FGE79" s="66"/>
      <c r="FGF79" s="66"/>
      <c r="FGG79" s="66"/>
      <c r="FGH79" s="66"/>
      <c r="FGI79" s="66"/>
      <c r="FGJ79" s="66"/>
      <c r="FGK79" s="66"/>
      <c r="FGL79" s="66"/>
      <c r="FGM79" s="66"/>
      <c r="FGN79" s="66"/>
      <c r="FGO79" s="66"/>
      <c r="FGP79" s="66"/>
      <c r="FGQ79" s="66"/>
      <c r="FGR79" s="66"/>
      <c r="FGS79" s="66"/>
      <c r="FGT79" s="66"/>
      <c r="FGU79" s="66"/>
      <c r="FGV79" s="66"/>
      <c r="FGW79" s="66"/>
      <c r="FGX79" s="66"/>
      <c r="FGY79" s="66"/>
      <c r="FGZ79" s="66"/>
      <c r="FHA79" s="66"/>
      <c r="FHB79" s="66"/>
      <c r="FHC79" s="66"/>
      <c r="FHD79" s="66"/>
      <c r="FHE79" s="66"/>
      <c r="FHF79" s="66"/>
      <c r="FHG79" s="66"/>
      <c r="FHH79" s="66"/>
      <c r="FHI79" s="66"/>
      <c r="FHJ79" s="66"/>
      <c r="FHK79" s="66"/>
      <c r="FHL79" s="66"/>
      <c r="FHM79" s="66"/>
      <c r="FHN79" s="66"/>
      <c r="FHO79" s="66"/>
      <c r="FHP79" s="66"/>
      <c r="FHQ79" s="66"/>
      <c r="FHR79" s="66"/>
      <c r="FHS79" s="66"/>
      <c r="FHT79" s="66"/>
      <c r="FHU79" s="66"/>
      <c r="FHV79" s="66"/>
      <c r="FHW79" s="66"/>
      <c r="FHX79" s="66"/>
      <c r="FHY79" s="66"/>
      <c r="FHZ79" s="66"/>
      <c r="FIA79" s="66"/>
      <c r="FIB79" s="66"/>
      <c r="FIC79" s="66"/>
      <c r="FID79" s="66"/>
      <c r="FIE79" s="66"/>
      <c r="FIF79" s="66"/>
      <c r="FIG79" s="66"/>
      <c r="FIH79" s="66"/>
      <c r="FII79" s="66"/>
      <c r="FIJ79" s="66"/>
      <c r="FIK79" s="66"/>
      <c r="FIL79" s="66"/>
      <c r="FIM79" s="66"/>
      <c r="FIN79" s="66"/>
      <c r="FIO79" s="66"/>
      <c r="FIP79" s="66"/>
      <c r="FIQ79" s="66"/>
      <c r="FIR79" s="66"/>
      <c r="FIS79" s="66"/>
      <c r="FIT79" s="66"/>
      <c r="FIU79" s="66"/>
      <c r="FIV79" s="66"/>
      <c r="FIW79" s="66"/>
      <c r="FIX79" s="66"/>
      <c r="FIY79" s="66"/>
      <c r="FIZ79" s="66"/>
      <c r="FJA79" s="66"/>
      <c r="FJB79" s="66"/>
      <c r="FJC79" s="66"/>
      <c r="FJD79" s="66"/>
      <c r="FJE79" s="66"/>
      <c r="FJF79" s="66"/>
      <c r="FJG79" s="66"/>
      <c r="FJH79" s="66"/>
      <c r="FJI79" s="66"/>
      <c r="FJJ79" s="66"/>
      <c r="FJK79" s="66"/>
      <c r="FJL79" s="66"/>
      <c r="FJM79" s="66"/>
      <c r="FJN79" s="66"/>
      <c r="FJO79" s="66"/>
      <c r="FJP79" s="66"/>
      <c r="FJQ79" s="66"/>
      <c r="FJR79" s="66"/>
      <c r="FJS79" s="66"/>
      <c r="FJT79" s="66"/>
      <c r="FJU79" s="66"/>
      <c r="FJV79" s="66"/>
      <c r="FJW79" s="66"/>
      <c r="FJX79" s="66"/>
      <c r="FJY79" s="66"/>
      <c r="FJZ79" s="66"/>
      <c r="FKA79" s="66"/>
      <c r="FKB79" s="66"/>
      <c r="FKC79" s="66"/>
      <c r="FKD79" s="66"/>
      <c r="FKE79" s="66"/>
      <c r="FKF79" s="66"/>
      <c r="FKG79" s="66"/>
      <c r="FKH79" s="66"/>
      <c r="FKI79" s="66"/>
      <c r="FKJ79" s="66"/>
      <c r="FKK79" s="66"/>
      <c r="FKL79" s="66"/>
      <c r="FKM79" s="66"/>
      <c r="FKN79" s="66"/>
      <c r="FKO79" s="66"/>
      <c r="FKP79" s="66"/>
      <c r="FKQ79" s="66"/>
      <c r="FKR79" s="66"/>
      <c r="FKS79" s="66"/>
      <c r="FKT79" s="66"/>
      <c r="FKU79" s="66"/>
      <c r="FKV79" s="66"/>
      <c r="FKW79" s="66"/>
      <c r="FKX79" s="66"/>
      <c r="FKY79" s="66"/>
      <c r="FKZ79" s="66"/>
      <c r="FLA79" s="66"/>
      <c r="FLB79" s="66"/>
      <c r="FLC79" s="66"/>
      <c r="FLD79" s="66"/>
      <c r="FLE79" s="66"/>
      <c r="FLF79" s="66"/>
      <c r="FLG79" s="66"/>
      <c r="FLH79" s="66"/>
      <c r="FLI79" s="66"/>
      <c r="FLJ79" s="66"/>
      <c r="FLK79" s="66"/>
      <c r="FLL79" s="66"/>
      <c r="FLM79" s="66"/>
      <c r="FLN79" s="66"/>
      <c r="FLO79" s="66"/>
      <c r="FLP79" s="66"/>
      <c r="FLQ79" s="66"/>
      <c r="FLR79" s="66"/>
      <c r="FLS79" s="66"/>
      <c r="FLT79" s="66"/>
      <c r="FLU79" s="66"/>
      <c r="FLV79" s="66"/>
      <c r="FLW79" s="66"/>
      <c r="FLX79" s="66"/>
      <c r="FLY79" s="66"/>
      <c r="FLZ79" s="66"/>
      <c r="FMA79" s="66"/>
      <c r="FMB79" s="66"/>
      <c r="FMC79" s="66"/>
      <c r="FMD79" s="66"/>
      <c r="FME79" s="66"/>
      <c r="FMF79" s="66"/>
      <c r="FMG79" s="66"/>
      <c r="FMH79" s="66"/>
      <c r="FMI79" s="66"/>
      <c r="FMJ79" s="66"/>
      <c r="FMK79" s="66"/>
      <c r="FML79" s="66"/>
      <c r="FMM79" s="66"/>
      <c r="FMN79" s="66"/>
      <c r="FMO79" s="66"/>
      <c r="FMP79" s="66"/>
      <c r="FMQ79" s="66"/>
      <c r="FMR79" s="66"/>
      <c r="FMS79" s="66"/>
      <c r="FMT79" s="66"/>
      <c r="FMU79" s="66"/>
      <c r="FMV79" s="66"/>
      <c r="FMW79" s="66"/>
      <c r="FMX79" s="66"/>
      <c r="FMY79" s="66"/>
      <c r="FMZ79" s="66"/>
      <c r="FNA79" s="66"/>
      <c r="FNB79" s="66"/>
      <c r="FNC79" s="66"/>
      <c r="FND79" s="66"/>
      <c r="FNE79" s="66"/>
      <c r="FNF79" s="66"/>
      <c r="FNG79" s="66"/>
      <c r="FNH79" s="66"/>
      <c r="FNI79" s="66"/>
      <c r="FNJ79" s="66"/>
      <c r="FNK79" s="66"/>
      <c r="FNL79" s="66"/>
      <c r="FNM79" s="66"/>
      <c r="FNN79" s="66"/>
      <c r="FNO79" s="66"/>
      <c r="FNP79" s="66"/>
      <c r="FNQ79" s="66"/>
      <c r="FNR79" s="66"/>
      <c r="FNS79" s="66"/>
      <c r="FNT79" s="66"/>
      <c r="FNU79" s="66"/>
      <c r="FNV79" s="66"/>
      <c r="FNW79" s="66"/>
      <c r="FNX79" s="66"/>
      <c r="FNY79" s="66"/>
      <c r="FNZ79" s="66"/>
      <c r="FOA79" s="66"/>
      <c r="FOB79" s="66"/>
      <c r="FOC79" s="66"/>
      <c r="FOD79" s="66"/>
      <c r="FOE79" s="66"/>
      <c r="FOF79" s="66"/>
      <c r="FOG79" s="66"/>
      <c r="FOH79" s="66"/>
      <c r="FOI79" s="66"/>
      <c r="FOJ79" s="66"/>
      <c r="FOK79" s="66"/>
      <c r="FOL79" s="66"/>
      <c r="FOM79" s="66"/>
      <c r="FON79" s="66"/>
      <c r="FOO79" s="66"/>
      <c r="FOP79" s="66"/>
      <c r="FOQ79" s="66"/>
      <c r="FOR79" s="66"/>
      <c r="FOS79" s="66"/>
      <c r="FOT79" s="66"/>
      <c r="FOU79" s="66"/>
      <c r="FOV79" s="66"/>
      <c r="FOW79" s="66"/>
      <c r="FOX79" s="66"/>
      <c r="FOY79" s="66"/>
      <c r="FOZ79" s="66"/>
      <c r="FPA79" s="66"/>
      <c r="FPB79" s="66"/>
      <c r="FPC79" s="66"/>
      <c r="FPD79" s="66"/>
      <c r="FPE79" s="66"/>
      <c r="FPF79" s="66"/>
      <c r="FPG79" s="66"/>
      <c r="FPH79" s="66"/>
      <c r="FPI79" s="66"/>
      <c r="FPJ79" s="66"/>
      <c r="FPK79" s="66"/>
      <c r="FPL79" s="66"/>
      <c r="FPM79" s="66"/>
      <c r="FPN79" s="66"/>
      <c r="FPO79" s="66"/>
      <c r="FPP79" s="66"/>
      <c r="FPQ79" s="66"/>
      <c r="FPR79" s="66"/>
      <c r="FPS79" s="66"/>
      <c r="FPT79" s="66"/>
      <c r="FPU79" s="66"/>
      <c r="FPV79" s="66"/>
      <c r="FPW79" s="66"/>
      <c r="FPX79" s="66"/>
      <c r="FPY79" s="66"/>
      <c r="FPZ79" s="66"/>
      <c r="FQA79" s="66"/>
      <c r="FQB79" s="66"/>
      <c r="FQC79" s="66"/>
      <c r="FQD79" s="66"/>
      <c r="FQE79" s="66"/>
      <c r="FQF79" s="66"/>
      <c r="FQG79" s="66"/>
      <c r="FQH79" s="66"/>
      <c r="FQI79" s="66"/>
      <c r="FQJ79" s="66"/>
      <c r="FQK79" s="66"/>
      <c r="FQL79" s="66"/>
      <c r="FQM79" s="66"/>
      <c r="FQN79" s="66"/>
      <c r="FQO79" s="66"/>
      <c r="FQP79" s="66"/>
      <c r="FQQ79" s="66"/>
      <c r="FQR79" s="66"/>
      <c r="FQS79" s="66"/>
      <c r="FQT79" s="66"/>
      <c r="FQU79" s="66"/>
      <c r="FQV79" s="66"/>
      <c r="FQW79" s="66"/>
      <c r="FQX79" s="66"/>
      <c r="FQY79" s="66"/>
      <c r="FQZ79" s="66"/>
      <c r="FRA79" s="66"/>
      <c r="FRB79" s="66"/>
      <c r="FRC79" s="66"/>
      <c r="FRD79" s="66"/>
      <c r="FRE79" s="66"/>
      <c r="FRF79" s="66"/>
      <c r="FRG79" s="66"/>
      <c r="FRH79" s="66"/>
      <c r="FRI79" s="66"/>
      <c r="FRJ79" s="66"/>
      <c r="FRK79" s="66"/>
      <c r="FRL79" s="66"/>
      <c r="FRM79" s="66"/>
      <c r="FRN79" s="66"/>
      <c r="FRO79" s="66"/>
      <c r="FRP79" s="66"/>
      <c r="FRQ79" s="66"/>
      <c r="FRR79" s="66"/>
      <c r="FRS79" s="66"/>
      <c r="FRT79" s="66"/>
      <c r="FRU79" s="66"/>
      <c r="FRV79" s="66"/>
      <c r="FRW79" s="66"/>
      <c r="FRX79" s="66"/>
      <c r="FRY79" s="66"/>
      <c r="FRZ79" s="66"/>
      <c r="FSA79" s="66"/>
      <c r="FSB79" s="66"/>
      <c r="FSC79" s="66"/>
      <c r="FSD79" s="66"/>
      <c r="FSE79" s="66"/>
      <c r="FSF79" s="66"/>
      <c r="FSG79" s="66"/>
      <c r="FSH79" s="66"/>
      <c r="FSI79" s="66"/>
      <c r="FSJ79" s="66"/>
      <c r="FSK79" s="66"/>
      <c r="FSL79" s="66"/>
      <c r="FSM79" s="66"/>
      <c r="FSN79" s="66"/>
      <c r="FSO79" s="66"/>
      <c r="FSP79" s="66"/>
      <c r="FSQ79" s="66"/>
      <c r="FSR79" s="66"/>
      <c r="FSS79" s="66"/>
      <c r="FST79" s="66"/>
      <c r="FSU79" s="66"/>
      <c r="FSV79" s="66"/>
      <c r="FSW79" s="66"/>
      <c r="FSX79" s="66"/>
      <c r="FSY79" s="66"/>
      <c r="FSZ79" s="66"/>
      <c r="FTA79" s="66"/>
      <c r="FTB79" s="66"/>
      <c r="FTC79" s="66"/>
      <c r="FTD79" s="66"/>
      <c r="FTE79" s="66"/>
      <c r="FTF79" s="66"/>
      <c r="FTG79" s="66"/>
      <c r="FTH79" s="66"/>
      <c r="FTI79" s="66"/>
      <c r="FTJ79" s="66"/>
      <c r="FTK79" s="66"/>
      <c r="FTL79" s="66"/>
      <c r="FTM79" s="66"/>
      <c r="FTN79" s="66"/>
      <c r="FTO79" s="66"/>
      <c r="FTP79" s="66"/>
      <c r="FTQ79" s="66"/>
      <c r="FTR79" s="66"/>
      <c r="FTS79" s="66"/>
      <c r="FTT79" s="66"/>
      <c r="FTU79" s="66"/>
      <c r="FTV79" s="66"/>
      <c r="FTW79" s="66"/>
      <c r="FTX79" s="66"/>
      <c r="FTY79" s="66"/>
      <c r="FTZ79" s="66"/>
      <c r="FUA79" s="66"/>
      <c r="FUB79" s="66"/>
      <c r="FUC79" s="66"/>
      <c r="FUD79" s="66"/>
      <c r="FUE79" s="66"/>
      <c r="FUF79" s="66"/>
      <c r="FUG79" s="66"/>
      <c r="FUH79" s="66"/>
      <c r="FUI79" s="66"/>
      <c r="FUJ79" s="66"/>
      <c r="FUK79" s="66"/>
      <c r="FUL79" s="66"/>
      <c r="FUM79" s="66"/>
      <c r="FUN79" s="66"/>
      <c r="FUO79" s="66"/>
      <c r="FUP79" s="66"/>
      <c r="FUQ79" s="66"/>
      <c r="FUR79" s="66"/>
      <c r="FUS79" s="66"/>
      <c r="FUT79" s="66"/>
      <c r="FUU79" s="66"/>
      <c r="FUV79" s="66"/>
      <c r="FUW79" s="66"/>
      <c r="FUX79" s="66"/>
      <c r="FUY79" s="66"/>
      <c r="FUZ79" s="66"/>
      <c r="FVA79" s="66"/>
      <c r="FVB79" s="66"/>
      <c r="FVC79" s="66"/>
      <c r="FVD79" s="66"/>
      <c r="FVE79" s="66"/>
      <c r="FVF79" s="66"/>
      <c r="FVG79" s="66"/>
      <c r="FVH79" s="66"/>
      <c r="FVI79" s="66"/>
      <c r="FVJ79" s="66"/>
      <c r="FVK79" s="66"/>
      <c r="FVL79" s="66"/>
      <c r="FVM79" s="66"/>
      <c r="FVN79" s="66"/>
      <c r="FVO79" s="66"/>
      <c r="FVP79" s="66"/>
      <c r="FVQ79" s="66"/>
      <c r="FVR79" s="66"/>
      <c r="FVS79" s="66"/>
      <c r="FVT79" s="66"/>
      <c r="FVU79" s="66"/>
      <c r="FVV79" s="66"/>
      <c r="FVW79" s="66"/>
      <c r="FVX79" s="66"/>
      <c r="FVY79" s="66"/>
      <c r="FVZ79" s="66"/>
      <c r="FWA79" s="66"/>
      <c r="FWB79" s="66"/>
      <c r="FWC79" s="66"/>
      <c r="FWD79" s="66"/>
      <c r="FWE79" s="66"/>
      <c r="FWF79" s="66"/>
      <c r="FWG79" s="66"/>
      <c r="FWH79" s="66"/>
      <c r="FWI79" s="66"/>
      <c r="FWJ79" s="66"/>
      <c r="FWK79" s="66"/>
      <c r="FWL79" s="66"/>
      <c r="FWM79" s="66"/>
      <c r="FWN79" s="66"/>
      <c r="FWO79" s="66"/>
      <c r="FWP79" s="66"/>
      <c r="FWQ79" s="66"/>
      <c r="FWR79" s="66"/>
      <c r="FWS79" s="66"/>
      <c r="FWT79" s="66"/>
      <c r="FWU79" s="66"/>
      <c r="FWV79" s="66"/>
      <c r="FWW79" s="66"/>
      <c r="FWX79" s="66"/>
      <c r="FWY79" s="66"/>
      <c r="FWZ79" s="66"/>
      <c r="FXA79" s="66"/>
      <c r="FXB79" s="66"/>
      <c r="FXC79" s="66"/>
      <c r="FXD79" s="66"/>
      <c r="FXE79" s="66"/>
      <c r="FXF79" s="66"/>
      <c r="FXG79" s="66"/>
      <c r="FXH79" s="66"/>
      <c r="FXI79" s="66"/>
      <c r="FXJ79" s="66"/>
      <c r="FXK79" s="66"/>
      <c r="FXL79" s="66"/>
      <c r="FXM79" s="66"/>
      <c r="FXN79" s="66"/>
      <c r="FXO79" s="66"/>
      <c r="FXP79" s="66"/>
      <c r="FXQ79" s="66"/>
      <c r="FXR79" s="66"/>
      <c r="FXS79" s="66"/>
      <c r="FXT79" s="66"/>
      <c r="FXU79" s="66"/>
      <c r="FXV79" s="66"/>
      <c r="FXW79" s="66"/>
      <c r="FXX79" s="66"/>
      <c r="FXY79" s="66"/>
      <c r="FXZ79" s="66"/>
      <c r="FYA79" s="66"/>
      <c r="FYB79" s="66"/>
      <c r="FYC79" s="66"/>
      <c r="FYD79" s="66"/>
      <c r="FYE79" s="66"/>
      <c r="FYF79" s="66"/>
      <c r="FYG79" s="66"/>
      <c r="FYH79" s="66"/>
      <c r="FYI79" s="66"/>
      <c r="FYJ79" s="66"/>
      <c r="FYK79" s="66"/>
      <c r="FYL79" s="66"/>
      <c r="FYM79" s="66"/>
      <c r="FYN79" s="66"/>
      <c r="FYO79" s="66"/>
      <c r="FYP79" s="66"/>
      <c r="FYQ79" s="66"/>
      <c r="FYR79" s="66"/>
      <c r="FYS79" s="66"/>
      <c r="FYT79" s="66"/>
      <c r="FYU79" s="66"/>
      <c r="FYV79" s="66"/>
      <c r="FYW79" s="66"/>
      <c r="FYX79" s="66"/>
      <c r="FYY79" s="66"/>
      <c r="FYZ79" s="66"/>
      <c r="FZA79" s="66"/>
      <c r="FZB79" s="66"/>
      <c r="FZC79" s="66"/>
      <c r="FZD79" s="66"/>
      <c r="FZE79" s="66"/>
      <c r="FZF79" s="66"/>
      <c r="FZG79" s="66"/>
      <c r="FZH79" s="66"/>
      <c r="FZI79" s="66"/>
      <c r="FZJ79" s="66"/>
      <c r="FZK79" s="66"/>
      <c r="FZL79" s="66"/>
      <c r="FZM79" s="66"/>
      <c r="FZN79" s="66"/>
      <c r="FZO79" s="66"/>
      <c r="FZP79" s="66"/>
      <c r="FZQ79" s="66"/>
      <c r="FZR79" s="66"/>
      <c r="FZS79" s="66"/>
      <c r="FZT79" s="66"/>
      <c r="FZU79" s="66"/>
      <c r="FZV79" s="66"/>
      <c r="FZW79" s="66"/>
      <c r="FZX79" s="66"/>
      <c r="FZY79" s="66"/>
      <c r="FZZ79" s="66"/>
      <c r="GAA79" s="66"/>
      <c r="GAB79" s="66"/>
      <c r="GAC79" s="66"/>
      <c r="GAD79" s="66"/>
      <c r="GAE79" s="66"/>
      <c r="GAF79" s="66"/>
      <c r="GAG79" s="66"/>
      <c r="GAH79" s="66"/>
      <c r="GAI79" s="66"/>
      <c r="GAJ79" s="66"/>
      <c r="GAK79" s="66"/>
      <c r="GAL79" s="66"/>
      <c r="GAM79" s="66"/>
      <c r="GAN79" s="66"/>
      <c r="GAO79" s="66"/>
      <c r="GAP79" s="66"/>
      <c r="GAQ79" s="66"/>
      <c r="GAR79" s="66"/>
      <c r="GAS79" s="66"/>
      <c r="GAT79" s="66"/>
      <c r="GAU79" s="66"/>
      <c r="GAV79" s="66"/>
      <c r="GAW79" s="66"/>
      <c r="GAX79" s="66"/>
      <c r="GAY79" s="66"/>
      <c r="GAZ79" s="66"/>
      <c r="GBA79" s="66"/>
      <c r="GBB79" s="66"/>
      <c r="GBC79" s="66"/>
      <c r="GBD79" s="66"/>
      <c r="GBE79" s="66"/>
      <c r="GBF79" s="66"/>
      <c r="GBG79" s="66"/>
      <c r="GBH79" s="66"/>
      <c r="GBI79" s="66"/>
      <c r="GBJ79" s="66"/>
      <c r="GBK79" s="66"/>
      <c r="GBL79" s="66"/>
      <c r="GBM79" s="66"/>
      <c r="GBN79" s="66"/>
      <c r="GBO79" s="66"/>
      <c r="GBP79" s="66"/>
      <c r="GBQ79" s="66"/>
      <c r="GBR79" s="66"/>
      <c r="GBS79" s="66"/>
      <c r="GBT79" s="66"/>
      <c r="GBU79" s="66"/>
      <c r="GBV79" s="66"/>
      <c r="GBW79" s="66"/>
      <c r="GBX79" s="66"/>
      <c r="GBY79" s="66"/>
      <c r="GBZ79" s="66"/>
      <c r="GCA79" s="66"/>
      <c r="GCB79" s="66"/>
      <c r="GCC79" s="66"/>
      <c r="GCD79" s="66"/>
      <c r="GCE79" s="66"/>
      <c r="GCF79" s="66"/>
      <c r="GCG79" s="66"/>
      <c r="GCH79" s="66"/>
      <c r="GCI79" s="66"/>
      <c r="GCJ79" s="66"/>
      <c r="GCK79" s="66"/>
      <c r="GCL79" s="66"/>
      <c r="GCM79" s="66"/>
      <c r="GCN79" s="66"/>
      <c r="GCO79" s="66"/>
      <c r="GCP79" s="66"/>
      <c r="GCQ79" s="66"/>
      <c r="GCR79" s="66"/>
      <c r="GCS79" s="66"/>
      <c r="GCT79" s="66"/>
      <c r="GCU79" s="66"/>
      <c r="GCV79" s="66"/>
      <c r="GCW79" s="66"/>
      <c r="GCX79" s="66"/>
      <c r="GCY79" s="66"/>
      <c r="GCZ79" s="66"/>
      <c r="GDA79" s="66"/>
      <c r="GDB79" s="66"/>
      <c r="GDC79" s="66"/>
      <c r="GDD79" s="66"/>
      <c r="GDE79" s="66"/>
      <c r="GDF79" s="66"/>
      <c r="GDG79" s="66"/>
      <c r="GDH79" s="66"/>
      <c r="GDI79" s="66"/>
      <c r="GDJ79" s="66"/>
      <c r="GDK79" s="66"/>
      <c r="GDL79" s="66"/>
      <c r="GDM79" s="66"/>
      <c r="GDN79" s="66"/>
      <c r="GDO79" s="66"/>
      <c r="GDP79" s="66"/>
      <c r="GDQ79" s="66"/>
      <c r="GDR79" s="66"/>
      <c r="GDS79" s="66"/>
      <c r="GDT79" s="66"/>
      <c r="GDU79" s="66"/>
      <c r="GDV79" s="66"/>
      <c r="GDW79" s="66"/>
      <c r="GDX79" s="66"/>
      <c r="GDY79" s="66"/>
      <c r="GDZ79" s="66"/>
      <c r="GEA79" s="66"/>
      <c r="GEB79" s="66"/>
      <c r="GEC79" s="66"/>
      <c r="GED79" s="66"/>
      <c r="GEE79" s="66"/>
      <c r="GEF79" s="66"/>
      <c r="GEG79" s="66"/>
      <c r="GEH79" s="66"/>
      <c r="GEI79" s="66"/>
      <c r="GEJ79" s="66"/>
      <c r="GEK79" s="66"/>
      <c r="GEL79" s="66"/>
      <c r="GEM79" s="66"/>
      <c r="GEN79" s="66"/>
      <c r="GEO79" s="66"/>
      <c r="GEP79" s="66"/>
      <c r="GEQ79" s="66"/>
      <c r="GER79" s="66"/>
      <c r="GES79" s="66"/>
      <c r="GET79" s="66"/>
      <c r="GEU79" s="66"/>
      <c r="GEV79" s="66"/>
      <c r="GEW79" s="66"/>
      <c r="GEX79" s="66"/>
      <c r="GEY79" s="66"/>
      <c r="GEZ79" s="66"/>
      <c r="GFA79" s="66"/>
      <c r="GFB79" s="66"/>
      <c r="GFC79" s="66"/>
      <c r="GFD79" s="66"/>
      <c r="GFE79" s="66"/>
      <c r="GFF79" s="66"/>
      <c r="GFG79" s="66"/>
      <c r="GFH79" s="66"/>
      <c r="GFI79" s="66"/>
      <c r="GFJ79" s="66"/>
      <c r="GFK79" s="66"/>
      <c r="GFL79" s="66"/>
      <c r="GFM79" s="66"/>
      <c r="GFN79" s="66"/>
      <c r="GFO79" s="66"/>
      <c r="GFP79" s="66"/>
      <c r="GFQ79" s="66"/>
      <c r="GFR79" s="66"/>
      <c r="GFS79" s="66"/>
      <c r="GFT79" s="66"/>
      <c r="GFU79" s="66"/>
      <c r="GFV79" s="66"/>
      <c r="GFW79" s="66"/>
      <c r="GFX79" s="66"/>
      <c r="GFY79" s="66"/>
      <c r="GFZ79" s="66"/>
      <c r="GGA79" s="66"/>
      <c r="GGB79" s="66"/>
      <c r="GGC79" s="66"/>
      <c r="GGD79" s="66"/>
      <c r="GGE79" s="66"/>
      <c r="GGF79" s="66"/>
      <c r="GGG79" s="66"/>
      <c r="GGH79" s="66"/>
      <c r="GGI79" s="66"/>
      <c r="GGJ79" s="66"/>
      <c r="GGK79" s="66"/>
      <c r="GGL79" s="66"/>
      <c r="GGM79" s="66"/>
      <c r="GGN79" s="66"/>
      <c r="GGO79" s="66"/>
      <c r="GGP79" s="66"/>
      <c r="GGQ79" s="66"/>
      <c r="GGR79" s="66"/>
      <c r="GGS79" s="66"/>
      <c r="GGT79" s="66"/>
      <c r="GGU79" s="66"/>
      <c r="GGV79" s="66"/>
      <c r="GGW79" s="66"/>
      <c r="GGX79" s="66"/>
      <c r="GGY79" s="66"/>
      <c r="GGZ79" s="66"/>
      <c r="GHA79" s="66"/>
      <c r="GHB79" s="66"/>
      <c r="GHC79" s="66"/>
      <c r="GHD79" s="66"/>
      <c r="GHE79" s="66"/>
      <c r="GHF79" s="66"/>
      <c r="GHG79" s="66"/>
      <c r="GHH79" s="66"/>
      <c r="GHI79" s="66"/>
      <c r="GHJ79" s="66"/>
      <c r="GHK79" s="66"/>
      <c r="GHL79" s="66"/>
      <c r="GHM79" s="66"/>
      <c r="GHN79" s="66"/>
      <c r="GHO79" s="66"/>
      <c r="GHP79" s="66"/>
      <c r="GHQ79" s="66"/>
      <c r="GHR79" s="66"/>
      <c r="GHS79" s="66"/>
      <c r="GHT79" s="66"/>
      <c r="GHU79" s="66"/>
      <c r="GHV79" s="66"/>
      <c r="GHW79" s="66"/>
      <c r="GHX79" s="66"/>
      <c r="GHY79" s="66"/>
      <c r="GHZ79" s="66"/>
      <c r="GIA79" s="66"/>
      <c r="GIB79" s="66"/>
      <c r="GIC79" s="66"/>
      <c r="GID79" s="66"/>
      <c r="GIE79" s="66"/>
      <c r="GIF79" s="66"/>
      <c r="GIG79" s="66"/>
      <c r="GIH79" s="66"/>
      <c r="GII79" s="66"/>
      <c r="GIJ79" s="66"/>
      <c r="GIK79" s="66"/>
      <c r="GIL79" s="66"/>
      <c r="GIM79" s="66"/>
      <c r="GIN79" s="66"/>
      <c r="GIO79" s="66"/>
      <c r="GIP79" s="66"/>
      <c r="GIQ79" s="66"/>
      <c r="GIR79" s="66"/>
      <c r="GIS79" s="66"/>
      <c r="GIT79" s="66"/>
      <c r="GIU79" s="66"/>
      <c r="GIV79" s="66"/>
      <c r="GIW79" s="66"/>
      <c r="GIX79" s="66"/>
      <c r="GIY79" s="66"/>
      <c r="GIZ79" s="66"/>
      <c r="GJA79" s="66"/>
      <c r="GJB79" s="66"/>
      <c r="GJC79" s="66"/>
      <c r="GJD79" s="66"/>
      <c r="GJE79" s="66"/>
      <c r="GJF79" s="66"/>
      <c r="GJG79" s="66"/>
      <c r="GJH79" s="66"/>
      <c r="GJI79" s="66"/>
      <c r="GJJ79" s="66"/>
      <c r="GJK79" s="66"/>
      <c r="GJL79" s="66"/>
      <c r="GJM79" s="66"/>
      <c r="GJN79" s="66"/>
      <c r="GJO79" s="66"/>
      <c r="GJP79" s="66"/>
      <c r="GJQ79" s="66"/>
      <c r="GJR79" s="66"/>
      <c r="GJS79" s="66"/>
      <c r="GJT79" s="66"/>
      <c r="GJU79" s="66"/>
      <c r="GJV79" s="66"/>
      <c r="GJW79" s="66"/>
      <c r="GJX79" s="66"/>
      <c r="GJY79" s="66"/>
      <c r="GJZ79" s="66"/>
      <c r="GKA79" s="66"/>
      <c r="GKB79" s="66"/>
      <c r="GKC79" s="66"/>
      <c r="GKD79" s="66"/>
      <c r="GKE79" s="66"/>
      <c r="GKF79" s="66"/>
      <c r="GKG79" s="66"/>
      <c r="GKH79" s="66"/>
      <c r="GKI79" s="66"/>
      <c r="GKJ79" s="66"/>
      <c r="GKK79" s="66"/>
      <c r="GKL79" s="66"/>
      <c r="GKM79" s="66"/>
      <c r="GKN79" s="66"/>
      <c r="GKO79" s="66"/>
      <c r="GKP79" s="66"/>
      <c r="GKQ79" s="66"/>
      <c r="GKR79" s="66"/>
      <c r="GKS79" s="66"/>
      <c r="GKT79" s="66"/>
      <c r="GKU79" s="66"/>
      <c r="GKV79" s="66"/>
      <c r="GKW79" s="66"/>
      <c r="GKX79" s="66"/>
      <c r="GKY79" s="66"/>
      <c r="GKZ79" s="66"/>
      <c r="GLA79" s="66"/>
      <c r="GLB79" s="66"/>
      <c r="GLC79" s="66"/>
      <c r="GLD79" s="66"/>
      <c r="GLE79" s="66"/>
      <c r="GLF79" s="66"/>
      <c r="GLG79" s="66"/>
      <c r="GLH79" s="66"/>
      <c r="GLI79" s="66"/>
      <c r="GLJ79" s="66"/>
      <c r="GLK79" s="66"/>
      <c r="GLL79" s="66"/>
      <c r="GLM79" s="66"/>
      <c r="GLN79" s="66"/>
      <c r="GLO79" s="66"/>
      <c r="GLP79" s="66"/>
      <c r="GLQ79" s="66"/>
      <c r="GLR79" s="66"/>
      <c r="GLS79" s="66"/>
      <c r="GLT79" s="66"/>
      <c r="GLU79" s="66"/>
      <c r="GLV79" s="66"/>
      <c r="GLW79" s="66"/>
      <c r="GLX79" s="66"/>
      <c r="GLY79" s="66"/>
      <c r="GLZ79" s="66"/>
      <c r="GMA79" s="66"/>
      <c r="GMB79" s="66"/>
      <c r="GMC79" s="66"/>
      <c r="GMD79" s="66"/>
      <c r="GME79" s="66"/>
      <c r="GMF79" s="66"/>
      <c r="GMG79" s="66"/>
      <c r="GMH79" s="66"/>
      <c r="GMI79" s="66"/>
      <c r="GMJ79" s="66"/>
      <c r="GMK79" s="66"/>
      <c r="GML79" s="66"/>
      <c r="GMM79" s="66"/>
      <c r="GMN79" s="66"/>
      <c r="GMO79" s="66"/>
      <c r="GMP79" s="66"/>
      <c r="GMQ79" s="66"/>
      <c r="GMR79" s="66"/>
      <c r="GMS79" s="66"/>
      <c r="GMT79" s="66"/>
      <c r="GMU79" s="66"/>
      <c r="GMV79" s="66"/>
      <c r="GMW79" s="66"/>
      <c r="GMX79" s="66"/>
      <c r="GMY79" s="66"/>
      <c r="GMZ79" s="66"/>
      <c r="GNA79" s="66"/>
      <c r="GNB79" s="66"/>
      <c r="GNC79" s="66"/>
      <c r="GND79" s="66"/>
      <c r="GNE79" s="66"/>
      <c r="GNF79" s="66"/>
      <c r="GNG79" s="66"/>
      <c r="GNH79" s="66"/>
      <c r="GNI79" s="66"/>
      <c r="GNJ79" s="66"/>
      <c r="GNK79" s="66"/>
      <c r="GNL79" s="66"/>
      <c r="GNM79" s="66"/>
      <c r="GNN79" s="66"/>
      <c r="GNO79" s="66"/>
      <c r="GNP79" s="66"/>
      <c r="GNQ79" s="66"/>
      <c r="GNR79" s="66"/>
      <c r="GNS79" s="66"/>
      <c r="GNT79" s="66"/>
      <c r="GNU79" s="66"/>
      <c r="GNV79" s="66"/>
      <c r="GNW79" s="66"/>
      <c r="GNX79" s="66"/>
      <c r="GNY79" s="66"/>
      <c r="GNZ79" s="66"/>
      <c r="GOA79" s="66"/>
      <c r="GOB79" s="66"/>
      <c r="GOC79" s="66"/>
      <c r="GOD79" s="66"/>
      <c r="GOE79" s="66"/>
      <c r="GOF79" s="66"/>
      <c r="GOG79" s="66"/>
      <c r="GOH79" s="66"/>
      <c r="GOI79" s="66"/>
      <c r="GOJ79" s="66"/>
      <c r="GOK79" s="66"/>
      <c r="GOL79" s="66"/>
      <c r="GOM79" s="66"/>
      <c r="GON79" s="66"/>
      <c r="GOO79" s="66"/>
      <c r="GOP79" s="66"/>
      <c r="GOQ79" s="66"/>
      <c r="GOR79" s="66"/>
      <c r="GOS79" s="66"/>
      <c r="GOT79" s="66"/>
      <c r="GOU79" s="66"/>
      <c r="GOV79" s="66"/>
      <c r="GOW79" s="66"/>
      <c r="GOX79" s="66"/>
      <c r="GOY79" s="66"/>
      <c r="GOZ79" s="66"/>
      <c r="GPA79" s="66"/>
      <c r="GPB79" s="66"/>
      <c r="GPC79" s="66"/>
      <c r="GPD79" s="66"/>
      <c r="GPE79" s="66"/>
      <c r="GPF79" s="66"/>
      <c r="GPG79" s="66"/>
      <c r="GPH79" s="66"/>
      <c r="GPI79" s="66"/>
      <c r="GPJ79" s="66"/>
      <c r="GPK79" s="66"/>
      <c r="GPL79" s="66"/>
      <c r="GPM79" s="66"/>
      <c r="GPN79" s="66"/>
      <c r="GPO79" s="66"/>
      <c r="GPP79" s="66"/>
      <c r="GPQ79" s="66"/>
      <c r="GPR79" s="66"/>
      <c r="GPS79" s="66"/>
      <c r="GPT79" s="66"/>
      <c r="GPU79" s="66"/>
      <c r="GPV79" s="66"/>
      <c r="GPW79" s="66"/>
      <c r="GPX79" s="66"/>
      <c r="GPY79" s="66"/>
      <c r="GPZ79" s="66"/>
      <c r="GQA79" s="66"/>
      <c r="GQB79" s="66"/>
      <c r="GQC79" s="66"/>
      <c r="GQD79" s="66"/>
      <c r="GQE79" s="66"/>
      <c r="GQF79" s="66"/>
      <c r="GQG79" s="66"/>
      <c r="GQH79" s="66"/>
      <c r="GQI79" s="66"/>
      <c r="GQJ79" s="66"/>
      <c r="GQK79" s="66"/>
      <c r="GQL79" s="66"/>
      <c r="GQM79" s="66"/>
      <c r="GQN79" s="66"/>
      <c r="GQO79" s="66"/>
      <c r="GQP79" s="66"/>
      <c r="GQQ79" s="66"/>
      <c r="GQR79" s="66"/>
      <c r="GQS79" s="66"/>
      <c r="GQT79" s="66"/>
      <c r="GQU79" s="66"/>
      <c r="GQV79" s="66"/>
      <c r="GQW79" s="66"/>
      <c r="GQX79" s="66"/>
      <c r="GQY79" s="66"/>
      <c r="GQZ79" s="66"/>
      <c r="GRA79" s="66"/>
      <c r="GRB79" s="66"/>
      <c r="GRC79" s="66"/>
      <c r="GRD79" s="66"/>
      <c r="GRE79" s="66"/>
      <c r="GRF79" s="66"/>
      <c r="GRG79" s="66"/>
      <c r="GRH79" s="66"/>
      <c r="GRI79" s="66"/>
      <c r="GRJ79" s="66"/>
      <c r="GRK79" s="66"/>
      <c r="GRL79" s="66"/>
      <c r="GRM79" s="66"/>
      <c r="GRN79" s="66"/>
      <c r="GRO79" s="66"/>
      <c r="GRP79" s="66"/>
      <c r="GRQ79" s="66"/>
      <c r="GRR79" s="66"/>
      <c r="GRS79" s="66"/>
      <c r="GRT79" s="66"/>
      <c r="GRU79" s="66"/>
      <c r="GRV79" s="66"/>
      <c r="GRW79" s="66"/>
      <c r="GRX79" s="66"/>
      <c r="GRY79" s="66"/>
      <c r="GRZ79" s="66"/>
      <c r="GSA79" s="66"/>
      <c r="GSB79" s="66"/>
      <c r="GSC79" s="66"/>
      <c r="GSD79" s="66"/>
      <c r="GSE79" s="66"/>
      <c r="GSF79" s="66"/>
      <c r="GSG79" s="66"/>
      <c r="GSH79" s="66"/>
      <c r="GSI79" s="66"/>
      <c r="GSJ79" s="66"/>
      <c r="GSK79" s="66"/>
      <c r="GSL79" s="66"/>
      <c r="GSM79" s="66"/>
      <c r="GSN79" s="66"/>
      <c r="GSO79" s="66"/>
      <c r="GSP79" s="66"/>
      <c r="GSQ79" s="66"/>
      <c r="GSR79" s="66"/>
      <c r="GSS79" s="66"/>
      <c r="GST79" s="66"/>
      <c r="GSU79" s="66"/>
      <c r="GSV79" s="66"/>
      <c r="GSW79" s="66"/>
      <c r="GSX79" s="66"/>
      <c r="GSY79" s="66"/>
      <c r="GSZ79" s="66"/>
      <c r="GTA79" s="66"/>
      <c r="GTB79" s="66"/>
      <c r="GTC79" s="66"/>
      <c r="GTD79" s="66"/>
      <c r="GTE79" s="66"/>
      <c r="GTF79" s="66"/>
      <c r="GTG79" s="66"/>
      <c r="GTH79" s="66"/>
      <c r="GTI79" s="66"/>
      <c r="GTJ79" s="66"/>
      <c r="GTK79" s="66"/>
      <c r="GTL79" s="66"/>
      <c r="GTM79" s="66"/>
      <c r="GTN79" s="66"/>
      <c r="GTO79" s="66"/>
      <c r="GTP79" s="66"/>
      <c r="GTQ79" s="66"/>
      <c r="GTR79" s="66"/>
      <c r="GTS79" s="66"/>
      <c r="GTT79" s="66"/>
      <c r="GTU79" s="66"/>
      <c r="GTV79" s="66"/>
      <c r="GTW79" s="66"/>
      <c r="GTX79" s="66"/>
      <c r="GTY79" s="66"/>
      <c r="GTZ79" s="66"/>
      <c r="GUA79" s="66"/>
      <c r="GUB79" s="66"/>
      <c r="GUC79" s="66"/>
      <c r="GUD79" s="66"/>
      <c r="GUE79" s="66"/>
      <c r="GUF79" s="66"/>
      <c r="GUG79" s="66"/>
      <c r="GUH79" s="66"/>
      <c r="GUI79" s="66"/>
      <c r="GUJ79" s="66"/>
      <c r="GUK79" s="66"/>
      <c r="GUL79" s="66"/>
      <c r="GUM79" s="66"/>
      <c r="GUN79" s="66"/>
      <c r="GUO79" s="66"/>
      <c r="GUP79" s="66"/>
      <c r="GUQ79" s="66"/>
      <c r="GUR79" s="66"/>
      <c r="GUS79" s="66"/>
      <c r="GUT79" s="66"/>
      <c r="GUU79" s="66"/>
      <c r="GUV79" s="66"/>
      <c r="GUW79" s="66"/>
      <c r="GUX79" s="66"/>
      <c r="GUY79" s="66"/>
      <c r="GUZ79" s="66"/>
      <c r="GVA79" s="66"/>
      <c r="GVB79" s="66"/>
      <c r="GVC79" s="66"/>
      <c r="GVD79" s="66"/>
      <c r="GVE79" s="66"/>
      <c r="GVF79" s="66"/>
      <c r="GVG79" s="66"/>
      <c r="GVH79" s="66"/>
      <c r="GVI79" s="66"/>
      <c r="GVJ79" s="66"/>
      <c r="GVK79" s="66"/>
      <c r="GVL79" s="66"/>
      <c r="GVM79" s="66"/>
      <c r="GVN79" s="66"/>
      <c r="GVO79" s="66"/>
      <c r="GVP79" s="66"/>
      <c r="GVQ79" s="66"/>
      <c r="GVR79" s="66"/>
      <c r="GVS79" s="66"/>
      <c r="GVT79" s="66"/>
      <c r="GVU79" s="66"/>
      <c r="GVV79" s="66"/>
      <c r="GVW79" s="66"/>
      <c r="GVX79" s="66"/>
      <c r="GVY79" s="66"/>
      <c r="GVZ79" s="66"/>
      <c r="GWA79" s="66"/>
      <c r="GWB79" s="66"/>
      <c r="GWC79" s="66"/>
      <c r="GWD79" s="66"/>
      <c r="GWE79" s="66"/>
      <c r="GWF79" s="66"/>
      <c r="GWG79" s="66"/>
      <c r="GWH79" s="66"/>
      <c r="GWI79" s="66"/>
      <c r="GWJ79" s="66"/>
      <c r="GWK79" s="66"/>
      <c r="GWL79" s="66"/>
      <c r="GWM79" s="66"/>
      <c r="GWN79" s="66"/>
      <c r="GWO79" s="66"/>
      <c r="GWP79" s="66"/>
      <c r="GWQ79" s="66"/>
      <c r="GWR79" s="66"/>
      <c r="GWS79" s="66"/>
      <c r="GWT79" s="66"/>
      <c r="GWU79" s="66"/>
      <c r="GWV79" s="66"/>
      <c r="GWW79" s="66"/>
      <c r="GWX79" s="66"/>
      <c r="GWY79" s="66"/>
      <c r="GWZ79" s="66"/>
      <c r="GXA79" s="66"/>
      <c r="GXB79" s="66"/>
      <c r="GXC79" s="66"/>
      <c r="GXD79" s="66"/>
      <c r="GXE79" s="66"/>
      <c r="GXF79" s="66"/>
      <c r="GXG79" s="66"/>
      <c r="GXH79" s="66"/>
      <c r="GXI79" s="66"/>
      <c r="GXJ79" s="66"/>
      <c r="GXK79" s="66"/>
      <c r="GXL79" s="66"/>
      <c r="GXM79" s="66"/>
      <c r="GXN79" s="66"/>
      <c r="GXO79" s="66"/>
      <c r="GXP79" s="66"/>
      <c r="GXQ79" s="66"/>
      <c r="GXR79" s="66"/>
      <c r="GXS79" s="66"/>
      <c r="GXT79" s="66"/>
      <c r="GXU79" s="66"/>
      <c r="GXV79" s="66"/>
      <c r="GXW79" s="66"/>
      <c r="GXX79" s="66"/>
      <c r="GXY79" s="66"/>
      <c r="GXZ79" s="66"/>
      <c r="GYA79" s="66"/>
      <c r="GYB79" s="66"/>
      <c r="GYC79" s="66"/>
      <c r="GYD79" s="66"/>
      <c r="GYE79" s="66"/>
      <c r="GYF79" s="66"/>
      <c r="GYG79" s="66"/>
      <c r="GYH79" s="66"/>
      <c r="GYI79" s="66"/>
      <c r="GYJ79" s="66"/>
      <c r="GYK79" s="66"/>
      <c r="GYL79" s="66"/>
      <c r="GYM79" s="66"/>
      <c r="GYN79" s="66"/>
      <c r="GYO79" s="66"/>
      <c r="GYP79" s="66"/>
      <c r="GYQ79" s="66"/>
      <c r="GYR79" s="66"/>
      <c r="GYS79" s="66"/>
      <c r="GYT79" s="66"/>
      <c r="GYU79" s="66"/>
      <c r="GYV79" s="66"/>
      <c r="GYW79" s="66"/>
      <c r="GYX79" s="66"/>
      <c r="GYY79" s="66"/>
      <c r="GYZ79" s="66"/>
      <c r="GZA79" s="66"/>
      <c r="GZB79" s="66"/>
      <c r="GZC79" s="66"/>
      <c r="GZD79" s="66"/>
      <c r="GZE79" s="66"/>
      <c r="GZF79" s="66"/>
      <c r="GZG79" s="66"/>
      <c r="GZH79" s="66"/>
      <c r="GZI79" s="66"/>
      <c r="GZJ79" s="66"/>
      <c r="GZK79" s="66"/>
      <c r="GZL79" s="66"/>
      <c r="GZM79" s="66"/>
      <c r="GZN79" s="66"/>
      <c r="GZO79" s="66"/>
      <c r="GZP79" s="66"/>
      <c r="GZQ79" s="66"/>
      <c r="GZR79" s="66"/>
      <c r="GZS79" s="66"/>
      <c r="GZT79" s="66"/>
      <c r="GZU79" s="66"/>
      <c r="GZV79" s="66"/>
      <c r="GZW79" s="66"/>
      <c r="GZX79" s="66"/>
      <c r="GZY79" s="66"/>
      <c r="GZZ79" s="66"/>
      <c r="HAA79" s="66"/>
      <c r="HAB79" s="66"/>
      <c r="HAC79" s="66"/>
      <c r="HAD79" s="66"/>
      <c r="HAE79" s="66"/>
      <c r="HAF79" s="66"/>
      <c r="HAG79" s="66"/>
      <c r="HAH79" s="66"/>
      <c r="HAI79" s="66"/>
      <c r="HAJ79" s="66"/>
      <c r="HAK79" s="66"/>
      <c r="HAL79" s="66"/>
      <c r="HAM79" s="66"/>
      <c r="HAN79" s="66"/>
      <c r="HAO79" s="66"/>
      <c r="HAP79" s="66"/>
      <c r="HAQ79" s="66"/>
      <c r="HAR79" s="66"/>
      <c r="HAS79" s="66"/>
      <c r="HAT79" s="66"/>
      <c r="HAU79" s="66"/>
      <c r="HAV79" s="66"/>
      <c r="HAW79" s="66"/>
      <c r="HAX79" s="66"/>
      <c r="HAY79" s="66"/>
      <c r="HAZ79" s="66"/>
      <c r="HBA79" s="66"/>
      <c r="HBB79" s="66"/>
      <c r="HBC79" s="66"/>
      <c r="HBD79" s="66"/>
      <c r="HBE79" s="66"/>
      <c r="HBF79" s="66"/>
      <c r="HBG79" s="66"/>
      <c r="HBH79" s="66"/>
      <c r="HBI79" s="66"/>
      <c r="HBJ79" s="66"/>
      <c r="HBK79" s="66"/>
      <c r="HBL79" s="66"/>
      <c r="HBM79" s="66"/>
      <c r="HBN79" s="66"/>
      <c r="HBO79" s="66"/>
      <c r="HBP79" s="66"/>
      <c r="HBQ79" s="66"/>
      <c r="HBR79" s="66"/>
      <c r="HBS79" s="66"/>
      <c r="HBT79" s="66"/>
      <c r="HBU79" s="66"/>
      <c r="HBV79" s="66"/>
      <c r="HBW79" s="66"/>
      <c r="HBX79" s="66"/>
      <c r="HBY79" s="66"/>
      <c r="HBZ79" s="66"/>
      <c r="HCA79" s="66"/>
      <c r="HCB79" s="66"/>
      <c r="HCC79" s="66"/>
      <c r="HCD79" s="66"/>
      <c r="HCE79" s="66"/>
      <c r="HCF79" s="66"/>
      <c r="HCG79" s="66"/>
      <c r="HCH79" s="66"/>
      <c r="HCI79" s="66"/>
      <c r="HCJ79" s="66"/>
      <c r="HCK79" s="66"/>
      <c r="HCL79" s="66"/>
      <c r="HCM79" s="66"/>
      <c r="HCN79" s="66"/>
      <c r="HCO79" s="66"/>
      <c r="HCP79" s="66"/>
      <c r="HCQ79" s="66"/>
      <c r="HCR79" s="66"/>
      <c r="HCS79" s="66"/>
      <c r="HCT79" s="66"/>
      <c r="HCU79" s="66"/>
      <c r="HCV79" s="66"/>
      <c r="HCW79" s="66"/>
      <c r="HCX79" s="66"/>
      <c r="HCY79" s="66"/>
      <c r="HCZ79" s="66"/>
      <c r="HDA79" s="66"/>
      <c r="HDB79" s="66"/>
      <c r="HDC79" s="66"/>
      <c r="HDD79" s="66"/>
      <c r="HDE79" s="66"/>
      <c r="HDF79" s="66"/>
      <c r="HDG79" s="66"/>
      <c r="HDH79" s="66"/>
      <c r="HDI79" s="66"/>
      <c r="HDJ79" s="66"/>
      <c r="HDK79" s="66"/>
      <c r="HDL79" s="66"/>
      <c r="HDM79" s="66"/>
      <c r="HDN79" s="66"/>
      <c r="HDO79" s="66"/>
      <c r="HDP79" s="66"/>
      <c r="HDQ79" s="66"/>
      <c r="HDR79" s="66"/>
      <c r="HDS79" s="66"/>
      <c r="HDT79" s="66"/>
      <c r="HDU79" s="66"/>
      <c r="HDV79" s="66"/>
      <c r="HDW79" s="66"/>
      <c r="HDX79" s="66"/>
      <c r="HDY79" s="66"/>
      <c r="HDZ79" s="66"/>
      <c r="HEA79" s="66"/>
      <c r="HEB79" s="66"/>
      <c r="HEC79" s="66"/>
      <c r="HED79" s="66"/>
      <c r="HEE79" s="66"/>
      <c r="HEF79" s="66"/>
      <c r="HEG79" s="66"/>
      <c r="HEH79" s="66"/>
      <c r="HEI79" s="66"/>
      <c r="HEJ79" s="66"/>
      <c r="HEK79" s="66"/>
      <c r="HEL79" s="66"/>
      <c r="HEM79" s="66"/>
      <c r="HEN79" s="66"/>
      <c r="HEO79" s="66"/>
      <c r="HEP79" s="66"/>
      <c r="HEQ79" s="66"/>
      <c r="HER79" s="66"/>
      <c r="HES79" s="66"/>
      <c r="HET79" s="66"/>
      <c r="HEU79" s="66"/>
      <c r="HEV79" s="66"/>
      <c r="HEW79" s="66"/>
      <c r="HEX79" s="66"/>
      <c r="HEY79" s="66"/>
      <c r="HEZ79" s="66"/>
      <c r="HFA79" s="66"/>
      <c r="HFB79" s="66"/>
      <c r="HFC79" s="66"/>
      <c r="HFD79" s="66"/>
      <c r="HFE79" s="66"/>
      <c r="HFF79" s="66"/>
      <c r="HFG79" s="66"/>
      <c r="HFH79" s="66"/>
      <c r="HFI79" s="66"/>
      <c r="HFJ79" s="66"/>
      <c r="HFK79" s="66"/>
      <c r="HFL79" s="66"/>
      <c r="HFM79" s="66"/>
      <c r="HFN79" s="66"/>
      <c r="HFO79" s="66"/>
      <c r="HFP79" s="66"/>
      <c r="HFQ79" s="66"/>
      <c r="HFR79" s="66"/>
      <c r="HFS79" s="66"/>
      <c r="HFT79" s="66"/>
      <c r="HFU79" s="66"/>
      <c r="HFV79" s="66"/>
      <c r="HFW79" s="66"/>
      <c r="HFX79" s="66"/>
      <c r="HFY79" s="66"/>
      <c r="HFZ79" s="66"/>
      <c r="HGA79" s="66"/>
      <c r="HGB79" s="66"/>
      <c r="HGC79" s="66"/>
      <c r="HGD79" s="66"/>
      <c r="HGE79" s="66"/>
      <c r="HGF79" s="66"/>
      <c r="HGG79" s="66"/>
      <c r="HGH79" s="66"/>
      <c r="HGI79" s="66"/>
      <c r="HGJ79" s="66"/>
      <c r="HGK79" s="66"/>
      <c r="HGL79" s="66"/>
      <c r="HGM79" s="66"/>
      <c r="HGN79" s="66"/>
      <c r="HGO79" s="66"/>
      <c r="HGP79" s="66"/>
      <c r="HGQ79" s="66"/>
      <c r="HGR79" s="66"/>
      <c r="HGS79" s="66"/>
      <c r="HGT79" s="66"/>
      <c r="HGU79" s="66"/>
      <c r="HGV79" s="66"/>
      <c r="HGW79" s="66"/>
      <c r="HGX79" s="66"/>
      <c r="HGY79" s="66"/>
      <c r="HGZ79" s="66"/>
      <c r="HHA79" s="66"/>
      <c r="HHB79" s="66"/>
      <c r="HHC79" s="66"/>
      <c r="HHD79" s="66"/>
      <c r="HHE79" s="66"/>
      <c r="HHF79" s="66"/>
      <c r="HHG79" s="66"/>
      <c r="HHH79" s="66"/>
      <c r="HHI79" s="66"/>
      <c r="HHJ79" s="66"/>
      <c r="HHK79" s="66"/>
      <c r="HHL79" s="66"/>
      <c r="HHM79" s="66"/>
      <c r="HHN79" s="66"/>
      <c r="HHO79" s="66"/>
      <c r="HHP79" s="66"/>
      <c r="HHQ79" s="66"/>
      <c r="HHR79" s="66"/>
      <c r="HHS79" s="66"/>
      <c r="HHT79" s="66"/>
      <c r="HHU79" s="66"/>
      <c r="HHV79" s="66"/>
      <c r="HHW79" s="66"/>
      <c r="HHX79" s="66"/>
      <c r="HHY79" s="66"/>
      <c r="HHZ79" s="66"/>
      <c r="HIA79" s="66"/>
      <c r="HIB79" s="66"/>
      <c r="HIC79" s="66"/>
      <c r="HID79" s="66"/>
      <c r="HIE79" s="66"/>
      <c r="HIF79" s="66"/>
      <c r="HIG79" s="66"/>
      <c r="HIH79" s="66"/>
      <c r="HII79" s="66"/>
      <c r="HIJ79" s="66"/>
      <c r="HIK79" s="66"/>
      <c r="HIL79" s="66"/>
      <c r="HIM79" s="66"/>
      <c r="HIN79" s="66"/>
      <c r="HIO79" s="66"/>
      <c r="HIP79" s="66"/>
      <c r="HIQ79" s="66"/>
      <c r="HIR79" s="66"/>
      <c r="HIS79" s="66"/>
      <c r="HIT79" s="66"/>
      <c r="HIU79" s="66"/>
      <c r="HIV79" s="66"/>
      <c r="HIW79" s="66"/>
      <c r="HIX79" s="66"/>
      <c r="HIY79" s="66"/>
      <c r="HIZ79" s="66"/>
      <c r="HJA79" s="66"/>
      <c r="HJB79" s="66"/>
      <c r="HJC79" s="66"/>
      <c r="HJD79" s="66"/>
      <c r="HJE79" s="66"/>
      <c r="HJF79" s="66"/>
      <c r="HJG79" s="66"/>
      <c r="HJH79" s="66"/>
      <c r="HJI79" s="66"/>
      <c r="HJJ79" s="66"/>
      <c r="HJK79" s="66"/>
      <c r="HJL79" s="66"/>
      <c r="HJM79" s="66"/>
      <c r="HJN79" s="66"/>
      <c r="HJO79" s="66"/>
      <c r="HJP79" s="66"/>
      <c r="HJQ79" s="66"/>
      <c r="HJR79" s="66"/>
      <c r="HJS79" s="66"/>
      <c r="HJT79" s="66"/>
      <c r="HJU79" s="66"/>
      <c r="HJV79" s="66"/>
      <c r="HJW79" s="66"/>
      <c r="HJX79" s="66"/>
      <c r="HJY79" s="66"/>
      <c r="HJZ79" s="66"/>
      <c r="HKA79" s="66"/>
      <c r="HKB79" s="66"/>
      <c r="HKC79" s="66"/>
      <c r="HKD79" s="66"/>
      <c r="HKE79" s="66"/>
      <c r="HKF79" s="66"/>
      <c r="HKG79" s="66"/>
      <c r="HKH79" s="66"/>
      <c r="HKI79" s="66"/>
      <c r="HKJ79" s="66"/>
      <c r="HKK79" s="66"/>
      <c r="HKL79" s="66"/>
      <c r="HKM79" s="66"/>
      <c r="HKN79" s="66"/>
      <c r="HKO79" s="66"/>
      <c r="HKP79" s="66"/>
      <c r="HKQ79" s="66"/>
      <c r="HKR79" s="66"/>
      <c r="HKS79" s="66"/>
      <c r="HKT79" s="66"/>
      <c r="HKU79" s="66"/>
      <c r="HKV79" s="66"/>
      <c r="HKW79" s="66"/>
      <c r="HKX79" s="66"/>
      <c r="HKY79" s="66"/>
      <c r="HKZ79" s="66"/>
      <c r="HLA79" s="66"/>
      <c r="HLB79" s="66"/>
      <c r="HLC79" s="66"/>
      <c r="HLD79" s="66"/>
      <c r="HLE79" s="66"/>
      <c r="HLF79" s="66"/>
      <c r="HLG79" s="66"/>
      <c r="HLH79" s="66"/>
      <c r="HLI79" s="66"/>
      <c r="HLJ79" s="66"/>
      <c r="HLK79" s="66"/>
      <c r="HLL79" s="66"/>
      <c r="HLM79" s="66"/>
      <c r="HLN79" s="66"/>
      <c r="HLO79" s="66"/>
      <c r="HLP79" s="66"/>
      <c r="HLQ79" s="66"/>
      <c r="HLR79" s="66"/>
      <c r="HLS79" s="66"/>
      <c r="HLT79" s="66"/>
      <c r="HLU79" s="66"/>
      <c r="HLV79" s="66"/>
      <c r="HLW79" s="66"/>
      <c r="HLX79" s="66"/>
      <c r="HLY79" s="66"/>
      <c r="HLZ79" s="66"/>
      <c r="HMA79" s="66"/>
      <c r="HMB79" s="66"/>
      <c r="HMC79" s="66"/>
      <c r="HMD79" s="66"/>
      <c r="HME79" s="66"/>
      <c r="HMF79" s="66"/>
      <c r="HMG79" s="66"/>
      <c r="HMH79" s="66"/>
      <c r="HMI79" s="66"/>
      <c r="HMJ79" s="66"/>
      <c r="HMK79" s="66"/>
      <c r="HML79" s="66"/>
      <c r="HMM79" s="66"/>
      <c r="HMN79" s="66"/>
      <c r="HMO79" s="66"/>
      <c r="HMP79" s="66"/>
      <c r="HMQ79" s="66"/>
      <c r="HMR79" s="66"/>
      <c r="HMS79" s="66"/>
      <c r="HMT79" s="66"/>
      <c r="HMU79" s="66"/>
      <c r="HMV79" s="66"/>
      <c r="HMW79" s="66"/>
      <c r="HMX79" s="66"/>
      <c r="HMY79" s="66"/>
      <c r="HMZ79" s="66"/>
      <c r="HNA79" s="66"/>
      <c r="HNB79" s="66"/>
      <c r="HNC79" s="66"/>
      <c r="HND79" s="66"/>
      <c r="HNE79" s="66"/>
      <c r="HNF79" s="66"/>
      <c r="HNG79" s="66"/>
      <c r="HNH79" s="66"/>
      <c r="HNI79" s="66"/>
      <c r="HNJ79" s="66"/>
      <c r="HNK79" s="66"/>
      <c r="HNL79" s="66"/>
      <c r="HNM79" s="66"/>
      <c r="HNN79" s="66"/>
      <c r="HNO79" s="66"/>
      <c r="HNP79" s="66"/>
      <c r="HNQ79" s="66"/>
      <c r="HNR79" s="66"/>
      <c r="HNS79" s="66"/>
      <c r="HNT79" s="66"/>
      <c r="HNU79" s="66"/>
      <c r="HNV79" s="66"/>
      <c r="HNW79" s="66"/>
      <c r="HNX79" s="66"/>
      <c r="HNY79" s="66"/>
      <c r="HNZ79" s="66"/>
      <c r="HOA79" s="66"/>
      <c r="HOB79" s="66"/>
      <c r="HOC79" s="66"/>
      <c r="HOD79" s="66"/>
      <c r="HOE79" s="66"/>
      <c r="HOF79" s="66"/>
      <c r="HOG79" s="66"/>
      <c r="HOH79" s="66"/>
      <c r="HOI79" s="66"/>
      <c r="HOJ79" s="66"/>
      <c r="HOK79" s="66"/>
      <c r="HOL79" s="66"/>
      <c r="HOM79" s="66"/>
      <c r="HON79" s="66"/>
      <c r="HOO79" s="66"/>
      <c r="HOP79" s="66"/>
      <c r="HOQ79" s="66"/>
      <c r="HOR79" s="66"/>
      <c r="HOS79" s="66"/>
      <c r="HOT79" s="66"/>
      <c r="HOU79" s="66"/>
      <c r="HOV79" s="66"/>
      <c r="HOW79" s="66"/>
      <c r="HOX79" s="66"/>
      <c r="HOY79" s="66"/>
      <c r="HOZ79" s="66"/>
      <c r="HPA79" s="66"/>
      <c r="HPB79" s="66"/>
      <c r="HPC79" s="66"/>
      <c r="HPD79" s="66"/>
      <c r="HPE79" s="66"/>
      <c r="HPF79" s="66"/>
      <c r="HPG79" s="66"/>
      <c r="HPH79" s="66"/>
      <c r="HPI79" s="66"/>
      <c r="HPJ79" s="66"/>
      <c r="HPK79" s="66"/>
      <c r="HPL79" s="66"/>
      <c r="HPM79" s="66"/>
      <c r="HPN79" s="66"/>
      <c r="HPO79" s="66"/>
      <c r="HPP79" s="66"/>
      <c r="HPQ79" s="66"/>
      <c r="HPR79" s="66"/>
      <c r="HPS79" s="66"/>
      <c r="HPT79" s="66"/>
      <c r="HPU79" s="66"/>
      <c r="HPV79" s="66"/>
      <c r="HPW79" s="66"/>
      <c r="HPX79" s="66"/>
      <c r="HPY79" s="66"/>
      <c r="HPZ79" s="66"/>
      <c r="HQA79" s="66"/>
      <c r="HQB79" s="66"/>
      <c r="HQC79" s="66"/>
      <c r="HQD79" s="66"/>
      <c r="HQE79" s="66"/>
      <c r="HQF79" s="66"/>
      <c r="HQG79" s="66"/>
      <c r="HQH79" s="66"/>
      <c r="HQI79" s="66"/>
      <c r="HQJ79" s="66"/>
      <c r="HQK79" s="66"/>
      <c r="HQL79" s="66"/>
      <c r="HQM79" s="66"/>
      <c r="HQN79" s="66"/>
      <c r="HQO79" s="66"/>
      <c r="HQP79" s="66"/>
      <c r="HQQ79" s="66"/>
      <c r="HQR79" s="66"/>
      <c r="HQS79" s="66"/>
      <c r="HQT79" s="66"/>
      <c r="HQU79" s="66"/>
      <c r="HQV79" s="66"/>
      <c r="HQW79" s="66"/>
      <c r="HQX79" s="66"/>
      <c r="HQY79" s="66"/>
      <c r="HQZ79" s="66"/>
      <c r="HRA79" s="66"/>
      <c r="HRB79" s="66"/>
      <c r="HRC79" s="66"/>
      <c r="HRD79" s="66"/>
      <c r="HRE79" s="66"/>
      <c r="HRF79" s="66"/>
      <c r="HRG79" s="66"/>
      <c r="HRH79" s="66"/>
      <c r="HRI79" s="66"/>
      <c r="HRJ79" s="66"/>
      <c r="HRK79" s="66"/>
      <c r="HRL79" s="66"/>
      <c r="HRM79" s="66"/>
      <c r="HRN79" s="66"/>
      <c r="HRO79" s="66"/>
      <c r="HRP79" s="66"/>
      <c r="HRQ79" s="66"/>
      <c r="HRR79" s="66"/>
      <c r="HRS79" s="66"/>
      <c r="HRT79" s="66"/>
      <c r="HRU79" s="66"/>
      <c r="HRV79" s="66"/>
      <c r="HRW79" s="66"/>
      <c r="HRX79" s="66"/>
      <c r="HRY79" s="66"/>
      <c r="HRZ79" s="66"/>
      <c r="HSA79" s="66"/>
      <c r="HSB79" s="66"/>
      <c r="HSC79" s="66"/>
      <c r="HSD79" s="66"/>
      <c r="HSE79" s="66"/>
      <c r="HSF79" s="66"/>
      <c r="HSG79" s="66"/>
      <c r="HSH79" s="66"/>
      <c r="HSI79" s="66"/>
      <c r="HSJ79" s="66"/>
      <c r="HSK79" s="66"/>
      <c r="HSL79" s="66"/>
      <c r="HSM79" s="66"/>
      <c r="HSN79" s="66"/>
      <c r="HSO79" s="66"/>
      <c r="HSP79" s="66"/>
      <c r="HSQ79" s="66"/>
      <c r="HSR79" s="66"/>
      <c r="HSS79" s="66"/>
      <c r="HST79" s="66"/>
      <c r="HSU79" s="66"/>
      <c r="HSV79" s="66"/>
      <c r="HSW79" s="66"/>
      <c r="HSX79" s="66"/>
      <c r="HSY79" s="66"/>
      <c r="HSZ79" s="66"/>
      <c r="HTA79" s="66"/>
      <c r="HTB79" s="66"/>
      <c r="HTC79" s="66"/>
      <c r="HTD79" s="66"/>
      <c r="HTE79" s="66"/>
      <c r="HTF79" s="66"/>
      <c r="HTG79" s="66"/>
      <c r="HTH79" s="66"/>
      <c r="HTI79" s="66"/>
      <c r="HTJ79" s="66"/>
      <c r="HTK79" s="66"/>
      <c r="HTL79" s="66"/>
      <c r="HTM79" s="66"/>
      <c r="HTN79" s="66"/>
      <c r="HTO79" s="66"/>
      <c r="HTP79" s="66"/>
      <c r="HTQ79" s="66"/>
      <c r="HTR79" s="66"/>
      <c r="HTS79" s="66"/>
      <c r="HTT79" s="66"/>
      <c r="HTU79" s="66"/>
      <c r="HTV79" s="66"/>
      <c r="HTW79" s="66"/>
      <c r="HTX79" s="66"/>
      <c r="HTY79" s="66"/>
      <c r="HTZ79" s="66"/>
      <c r="HUA79" s="66"/>
      <c r="HUB79" s="66"/>
      <c r="HUC79" s="66"/>
      <c r="HUD79" s="66"/>
      <c r="HUE79" s="66"/>
      <c r="HUF79" s="66"/>
      <c r="HUG79" s="66"/>
      <c r="HUH79" s="66"/>
      <c r="HUI79" s="66"/>
      <c r="HUJ79" s="66"/>
      <c r="HUK79" s="66"/>
      <c r="HUL79" s="66"/>
      <c r="HUM79" s="66"/>
      <c r="HUN79" s="66"/>
      <c r="HUO79" s="66"/>
      <c r="HUP79" s="66"/>
      <c r="HUQ79" s="66"/>
      <c r="HUR79" s="66"/>
      <c r="HUS79" s="66"/>
      <c r="HUT79" s="66"/>
      <c r="HUU79" s="66"/>
      <c r="HUV79" s="66"/>
      <c r="HUW79" s="66"/>
      <c r="HUX79" s="66"/>
      <c r="HUY79" s="66"/>
      <c r="HUZ79" s="66"/>
      <c r="HVA79" s="66"/>
      <c r="HVB79" s="66"/>
      <c r="HVC79" s="66"/>
      <c r="HVD79" s="66"/>
      <c r="HVE79" s="66"/>
      <c r="HVF79" s="66"/>
      <c r="HVG79" s="66"/>
      <c r="HVH79" s="66"/>
      <c r="HVI79" s="66"/>
      <c r="HVJ79" s="66"/>
      <c r="HVK79" s="66"/>
      <c r="HVL79" s="66"/>
      <c r="HVM79" s="66"/>
      <c r="HVN79" s="66"/>
      <c r="HVO79" s="66"/>
      <c r="HVP79" s="66"/>
      <c r="HVQ79" s="66"/>
      <c r="HVR79" s="66"/>
      <c r="HVS79" s="66"/>
      <c r="HVT79" s="66"/>
      <c r="HVU79" s="66"/>
      <c r="HVV79" s="66"/>
      <c r="HVW79" s="66"/>
      <c r="HVX79" s="66"/>
      <c r="HVY79" s="66"/>
      <c r="HVZ79" s="66"/>
      <c r="HWA79" s="66"/>
      <c r="HWB79" s="66"/>
      <c r="HWC79" s="66"/>
      <c r="HWD79" s="66"/>
      <c r="HWE79" s="66"/>
      <c r="HWF79" s="66"/>
      <c r="HWG79" s="66"/>
      <c r="HWH79" s="66"/>
      <c r="HWI79" s="66"/>
      <c r="HWJ79" s="66"/>
      <c r="HWK79" s="66"/>
      <c r="HWL79" s="66"/>
      <c r="HWM79" s="66"/>
      <c r="HWN79" s="66"/>
      <c r="HWO79" s="66"/>
      <c r="HWP79" s="66"/>
      <c r="HWQ79" s="66"/>
      <c r="HWR79" s="66"/>
      <c r="HWS79" s="66"/>
      <c r="HWT79" s="66"/>
      <c r="HWU79" s="66"/>
      <c r="HWV79" s="66"/>
      <c r="HWW79" s="66"/>
      <c r="HWX79" s="66"/>
      <c r="HWY79" s="66"/>
      <c r="HWZ79" s="66"/>
      <c r="HXA79" s="66"/>
      <c r="HXB79" s="66"/>
      <c r="HXC79" s="66"/>
      <c r="HXD79" s="66"/>
      <c r="HXE79" s="66"/>
      <c r="HXF79" s="66"/>
      <c r="HXG79" s="66"/>
      <c r="HXH79" s="66"/>
      <c r="HXI79" s="66"/>
      <c r="HXJ79" s="66"/>
      <c r="HXK79" s="66"/>
      <c r="HXL79" s="66"/>
      <c r="HXM79" s="66"/>
      <c r="HXN79" s="66"/>
      <c r="HXO79" s="66"/>
      <c r="HXP79" s="66"/>
      <c r="HXQ79" s="66"/>
      <c r="HXR79" s="66"/>
      <c r="HXS79" s="66"/>
      <c r="HXT79" s="66"/>
      <c r="HXU79" s="66"/>
      <c r="HXV79" s="66"/>
      <c r="HXW79" s="66"/>
      <c r="HXX79" s="66"/>
      <c r="HXY79" s="66"/>
      <c r="HXZ79" s="66"/>
      <c r="HYA79" s="66"/>
      <c r="HYB79" s="66"/>
      <c r="HYC79" s="66"/>
      <c r="HYD79" s="66"/>
      <c r="HYE79" s="66"/>
      <c r="HYF79" s="66"/>
      <c r="HYG79" s="66"/>
      <c r="HYH79" s="66"/>
      <c r="HYI79" s="66"/>
      <c r="HYJ79" s="66"/>
      <c r="HYK79" s="66"/>
      <c r="HYL79" s="66"/>
      <c r="HYM79" s="66"/>
      <c r="HYN79" s="66"/>
      <c r="HYO79" s="66"/>
      <c r="HYP79" s="66"/>
      <c r="HYQ79" s="66"/>
      <c r="HYR79" s="66"/>
      <c r="HYS79" s="66"/>
      <c r="HYT79" s="66"/>
      <c r="HYU79" s="66"/>
      <c r="HYV79" s="66"/>
      <c r="HYW79" s="66"/>
      <c r="HYX79" s="66"/>
      <c r="HYY79" s="66"/>
      <c r="HYZ79" s="66"/>
      <c r="HZA79" s="66"/>
      <c r="HZB79" s="66"/>
      <c r="HZC79" s="66"/>
      <c r="HZD79" s="66"/>
      <c r="HZE79" s="66"/>
      <c r="HZF79" s="66"/>
      <c r="HZG79" s="66"/>
      <c r="HZH79" s="66"/>
      <c r="HZI79" s="66"/>
      <c r="HZJ79" s="66"/>
      <c r="HZK79" s="66"/>
      <c r="HZL79" s="66"/>
      <c r="HZM79" s="66"/>
      <c r="HZN79" s="66"/>
      <c r="HZO79" s="66"/>
      <c r="HZP79" s="66"/>
      <c r="HZQ79" s="66"/>
      <c r="HZR79" s="66"/>
      <c r="HZS79" s="66"/>
      <c r="HZT79" s="66"/>
      <c r="HZU79" s="66"/>
      <c r="HZV79" s="66"/>
      <c r="HZW79" s="66"/>
      <c r="HZX79" s="66"/>
      <c r="HZY79" s="66"/>
      <c r="HZZ79" s="66"/>
      <c r="IAA79" s="66"/>
      <c r="IAB79" s="66"/>
      <c r="IAC79" s="66"/>
      <c r="IAD79" s="66"/>
      <c r="IAE79" s="66"/>
      <c r="IAF79" s="66"/>
      <c r="IAG79" s="66"/>
      <c r="IAH79" s="66"/>
      <c r="IAI79" s="66"/>
      <c r="IAJ79" s="66"/>
      <c r="IAK79" s="66"/>
      <c r="IAL79" s="66"/>
      <c r="IAM79" s="66"/>
      <c r="IAN79" s="66"/>
      <c r="IAO79" s="66"/>
      <c r="IAP79" s="66"/>
      <c r="IAQ79" s="66"/>
      <c r="IAR79" s="66"/>
      <c r="IAS79" s="66"/>
      <c r="IAT79" s="66"/>
      <c r="IAU79" s="66"/>
      <c r="IAV79" s="66"/>
      <c r="IAW79" s="66"/>
      <c r="IAX79" s="66"/>
      <c r="IAY79" s="66"/>
      <c r="IAZ79" s="66"/>
      <c r="IBA79" s="66"/>
      <c r="IBB79" s="66"/>
      <c r="IBC79" s="66"/>
      <c r="IBD79" s="66"/>
      <c r="IBE79" s="66"/>
      <c r="IBF79" s="66"/>
      <c r="IBG79" s="66"/>
      <c r="IBH79" s="66"/>
      <c r="IBI79" s="66"/>
      <c r="IBJ79" s="66"/>
      <c r="IBK79" s="66"/>
      <c r="IBL79" s="66"/>
      <c r="IBM79" s="66"/>
      <c r="IBN79" s="66"/>
      <c r="IBO79" s="66"/>
      <c r="IBP79" s="66"/>
      <c r="IBQ79" s="66"/>
      <c r="IBR79" s="66"/>
      <c r="IBS79" s="66"/>
      <c r="IBT79" s="66"/>
      <c r="IBU79" s="66"/>
      <c r="IBV79" s="66"/>
      <c r="IBW79" s="66"/>
      <c r="IBX79" s="66"/>
      <c r="IBY79" s="66"/>
      <c r="IBZ79" s="66"/>
      <c r="ICA79" s="66"/>
      <c r="ICB79" s="66"/>
      <c r="ICC79" s="66"/>
      <c r="ICD79" s="66"/>
      <c r="ICE79" s="66"/>
      <c r="ICF79" s="66"/>
      <c r="ICG79" s="66"/>
      <c r="ICH79" s="66"/>
      <c r="ICI79" s="66"/>
      <c r="ICJ79" s="66"/>
      <c r="ICK79" s="66"/>
      <c r="ICL79" s="66"/>
      <c r="ICM79" s="66"/>
      <c r="ICN79" s="66"/>
      <c r="ICO79" s="66"/>
      <c r="ICP79" s="66"/>
      <c r="ICQ79" s="66"/>
      <c r="ICR79" s="66"/>
      <c r="ICS79" s="66"/>
      <c r="ICT79" s="66"/>
      <c r="ICU79" s="66"/>
      <c r="ICV79" s="66"/>
      <c r="ICW79" s="66"/>
      <c r="ICX79" s="66"/>
      <c r="ICY79" s="66"/>
      <c r="ICZ79" s="66"/>
      <c r="IDA79" s="66"/>
      <c r="IDB79" s="66"/>
      <c r="IDC79" s="66"/>
      <c r="IDD79" s="66"/>
      <c r="IDE79" s="66"/>
      <c r="IDF79" s="66"/>
      <c r="IDG79" s="66"/>
      <c r="IDH79" s="66"/>
      <c r="IDI79" s="66"/>
      <c r="IDJ79" s="66"/>
      <c r="IDK79" s="66"/>
      <c r="IDL79" s="66"/>
      <c r="IDM79" s="66"/>
      <c r="IDN79" s="66"/>
      <c r="IDO79" s="66"/>
      <c r="IDP79" s="66"/>
      <c r="IDQ79" s="66"/>
      <c r="IDR79" s="66"/>
      <c r="IDS79" s="66"/>
      <c r="IDT79" s="66"/>
      <c r="IDU79" s="66"/>
      <c r="IDV79" s="66"/>
      <c r="IDW79" s="66"/>
      <c r="IDX79" s="66"/>
      <c r="IDY79" s="66"/>
      <c r="IDZ79" s="66"/>
      <c r="IEA79" s="66"/>
      <c r="IEB79" s="66"/>
      <c r="IEC79" s="66"/>
      <c r="IED79" s="66"/>
      <c r="IEE79" s="66"/>
      <c r="IEF79" s="66"/>
      <c r="IEG79" s="66"/>
      <c r="IEH79" s="66"/>
      <c r="IEI79" s="66"/>
      <c r="IEJ79" s="66"/>
      <c r="IEK79" s="66"/>
      <c r="IEL79" s="66"/>
      <c r="IEM79" s="66"/>
      <c r="IEN79" s="66"/>
      <c r="IEO79" s="66"/>
      <c r="IEP79" s="66"/>
      <c r="IEQ79" s="66"/>
      <c r="IER79" s="66"/>
      <c r="IES79" s="66"/>
      <c r="IET79" s="66"/>
      <c r="IEU79" s="66"/>
      <c r="IEV79" s="66"/>
      <c r="IEW79" s="66"/>
      <c r="IEX79" s="66"/>
      <c r="IEY79" s="66"/>
      <c r="IEZ79" s="66"/>
      <c r="IFA79" s="66"/>
      <c r="IFB79" s="66"/>
      <c r="IFC79" s="66"/>
      <c r="IFD79" s="66"/>
      <c r="IFE79" s="66"/>
      <c r="IFF79" s="66"/>
      <c r="IFG79" s="66"/>
      <c r="IFH79" s="66"/>
      <c r="IFI79" s="66"/>
      <c r="IFJ79" s="66"/>
      <c r="IFK79" s="66"/>
      <c r="IFL79" s="66"/>
      <c r="IFM79" s="66"/>
      <c r="IFN79" s="66"/>
      <c r="IFO79" s="66"/>
      <c r="IFP79" s="66"/>
      <c r="IFQ79" s="66"/>
      <c r="IFR79" s="66"/>
      <c r="IFS79" s="66"/>
      <c r="IFT79" s="66"/>
      <c r="IFU79" s="66"/>
      <c r="IFV79" s="66"/>
      <c r="IFW79" s="66"/>
      <c r="IFX79" s="66"/>
      <c r="IFY79" s="66"/>
      <c r="IFZ79" s="66"/>
      <c r="IGA79" s="66"/>
      <c r="IGB79" s="66"/>
      <c r="IGC79" s="66"/>
      <c r="IGD79" s="66"/>
      <c r="IGE79" s="66"/>
      <c r="IGF79" s="66"/>
      <c r="IGG79" s="66"/>
      <c r="IGH79" s="66"/>
      <c r="IGI79" s="66"/>
      <c r="IGJ79" s="66"/>
      <c r="IGK79" s="66"/>
      <c r="IGL79" s="66"/>
      <c r="IGM79" s="66"/>
      <c r="IGN79" s="66"/>
      <c r="IGO79" s="66"/>
      <c r="IGP79" s="66"/>
      <c r="IGQ79" s="66"/>
      <c r="IGR79" s="66"/>
      <c r="IGS79" s="66"/>
      <c r="IGT79" s="66"/>
      <c r="IGU79" s="66"/>
      <c r="IGV79" s="66"/>
      <c r="IGW79" s="66"/>
      <c r="IGX79" s="66"/>
      <c r="IGY79" s="66"/>
      <c r="IGZ79" s="66"/>
      <c r="IHA79" s="66"/>
      <c r="IHB79" s="66"/>
      <c r="IHC79" s="66"/>
      <c r="IHD79" s="66"/>
      <c r="IHE79" s="66"/>
      <c r="IHF79" s="66"/>
      <c r="IHG79" s="66"/>
      <c r="IHH79" s="66"/>
      <c r="IHI79" s="66"/>
      <c r="IHJ79" s="66"/>
      <c r="IHK79" s="66"/>
      <c r="IHL79" s="66"/>
      <c r="IHM79" s="66"/>
      <c r="IHN79" s="66"/>
      <c r="IHO79" s="66"/>
      <c r="IHP79" s="66"/>
      <c r="IHQ79" s="66"/>
      <c r="IHR79" s="66"/>
      <c r="IHS79" s="66"/>
      <c r="IHT79" s="66"/>
      <c r="IHU79" s="66"/>
      <c r="IHV79" s="66"/>
      <c r="IHW79" s="66"/>
      <c r="IHX79" s="66"/>
      <c r="IHY79" s="66"/>
      <c r="IHZ79" s="66"/>
      <c r="IIA79" s="66"/>
      <c r="IIB79" s="66"/>
      <c r="IIC79" s="66"/>
      <c r="IID79" s="66"/>
      <c r="IIE79" s="66"/>
      <c r="IIF79" s="66"/>
      <c r="IIG79" s="66"/>
      <c r="IIH79" s="66"/>
      <c r="III79" s="66"/>
      <c r="IIJ79" s="66"/>
      <c r="IIK79" s="66"/>
      <c r="IIL79" s="66"/>
      <c r="IIM79" s="66"/>
      <c r="IIN79" s="66"/>
      <c r="IIO79" s="66"/>
      <c r="IIP79" s="66"/>
      <c r="IIQ79" s="66"/>
      <c r="IIR79" s="66"/>
      <c r="IIS79" s="66"/>
      <c r="IIT79" s="66"/>
      <c r="IIU79" s="66"/>
      <c r="IIV79" s="66"/>
      <c r="IIW79" s="66"/>
      <c r="IIX79" s="66"/>
      <c r="IIY79" s="66"/>
      <c r="IIZ79" s="66"/>
      <c r="IJA79" s="66"/>
      <c r="IJB79" s="66"/>
      <c r="IJC79" s="66"/>
      <c r="IJD79" s="66"/>
      <c r="IJE79" s="66"/>
      <c r="IJF79" s="66"/>
      <c r="IJG79" s="66"/>
      <c r="IJH79" s="66"/>
      <c r="IJI79" s="66"/>
      <c r="IJJ79" s="66"/>
      <c r="IJK79" s="66"/>
      <c r="IJL79" s="66"/>
      <c r="IJM79" s="66"/>
      <c r="IJN79" s="66"/>
      <c r="IJO79" s="66"/>
      <c r="IJP79" s="66"/>
      <c r="IJQ79" s="66"/>
      <c r="IJR79" s="66"/>
      <c r="IJS79" s="66"/>
      <c r="IJT79" s="66"/>
      <c r="IJU79" s="66"/>
      <c r="IJV79" s="66"/>
      <c r="IJW79" s="66"/>
      <c r="IJX79" s="66"/>
      <c r="IJY79" s="66"/>
      <c r="IJZ79" s="66"/>
      <c r="IKA79" s="66"/>
      <c r="IKB79" s="66"/>
      <c r="IKC79" s="66"/>
      <c r="IKD79" s="66"/>
      <c r="IKE79" s="66"/>
      <c r="IKF79" s="66"/>
      <c r="IKG79" s="66"/>
      <c r="IKH79" s="66"/>
      <c r="IKI79" s="66"/>
      <c r="IKJ79" s="66"/>
      <c r="IKK79" s="66"/>
      <c r="IKL79" s="66"/>
      <c r="IKM79" s="66"/>
      <c r="IKN79" s="66"/>
      <c r="IKO79" s="66"/>
      <c r="IKP79" s="66"/>
      <c r="IKQ79" s="66"/>
      <c r="IKR79" s="66"/>
      <c r="IKS79" s="66"/>
      <c r="IKT79" s="66"/>
      <c r="IKU79" s="66"/>
      <c r="IKV79" s="66"/>
      <c r="IKW79" s="66"/>
      <c r="IKX79" s="66"/>
      <c r="IKY79" s="66"/>
      <c r="IKZ79" s="66"/>
      <c r="ILA79" s="66"/>
      <c r="ILB79" s="66"/>
      <c r="ILC79" s="66"/>
      <c r="ILD79" s="66"/>
      <c r="ILE79" s="66"/>
      <c r="ILF79" s="66"/>
      <c r="ILG79" s="66"/>
      <c r="ILH79" s="66"/>
      <c r="ILI79" s="66"/>
      <c r="ILJ79" s="66"/>
      <c r="ILK79" s="66"/>
      <c r="ILL79" s="66"/>
      <c r="ILM79" s="66"/>
      <c r="ILN79" s="66"/>
      <c r="ILO79" s="66"/>
      <c r="ILP79" s="66"/>
      <c r="ILQ79" s="66"/>
      <c r="ILR79" s="66"/>
      <c r="ILS79" s="66"/>
      <c r="ILT79" s="66"/>
      <c r="ILU79" s="66"/>
      <c r="ILV79" s="66"/>
      <c r="ILW79" s="66"/>
      <c r="ILX79" s="66"/>
      <c r="ILY79" s="66"/>
      <c r="ILZ79" s="66"/>
      <c r="IMA79" s="66"/>
      <c r="IMB79" s="66"/>
      <c r="IMC79" s="66"/>
      <c r="IMD79" s="66"/>
      <c r="IME79" s="66"/>
      <c r="IMF79" s="66"/>
      <c r="IMG79" s="66"/>
      <c r="IMH79" s="66"/>
      <c r="IMI79" s="66"/>
      <c r="IMJ79" s="66"/>
      <c r="IMK79" s="66"/>
      <c r="IML79" s="66"/>
      <c r="IMM79" s="66"/>
      <c r="IMN79" s="66"/>
      <c r="IMO79" s="66"/>
      <c r="IMP79" s="66"/>
      <c r="IMQ79" s="66"/>
      <c r="IMR79" s="66"/>
      <c r="IMS79" s="66"/>
      <c r="IMT79" s="66"/>
      <c r="IMU79" s="66"/>
      <c r="IMV79" s="66"/>
      <c r="IMW79" s="66"/>
      <c r="IMX79" s="66"/>
      <c r="IMY79" s="66"/>
      <c r="IMZ79" s="66"/>
      <c r="INA79" s="66"/>
      <c r="INB79" s="66"/>
      <c r="INC79" s="66"/>
      <c r="IND79" s="66"/>
      <c r="INE79" s="66"/>
      <c r="INF79" s="66"/>
      <c r="ING79" s="66"/>
      <c r="INH79" s="66"/>
      <c r="INI79" s="66"/>
      <c r="INJ79" s="66"/>
      <c r="INK79" s="66"/>
      <c r="INL79" s="66"/>
      <c r="INM79" s="66"/>
      <c r="INN79" s="66"/>
      <c r="INO79" s="66"/>
      <c r="INP79" s="66"/>
      <c r="INQ79" s="66"/>
      <c r="INR79" s="66"/>
      <c r="INS79" s="66"/>
      <c r="INT79" s="66"/>
      <c r="INU79" s="66"/>
      <c r="INV79" s="66"/>
      <c r="INW79" s="66"/>
      <c r="INX79" s="66"/>
      <c r="INY79" s="66"/>
      <c r="INZ79" s="66"/>
      <c r="IOA79" s="66"/>
      <c r="IOB79" s="66"/>
      <c r="IOC79" s="66"/>
      <c r="IOD79" s="66"/>
      <c r="IOE79" s="66"/>
      <c r="IOF79" s="66"/>
      <c r="IOG79" s="66"/>
      <c r="IOH79" s="66"/>
      <c r="IOI79" s="66"/>
      <c r="IOJ79" s="66"/>
      <c r="IOK79" s="66"/>
      <c r="IOL79" s="66"/>
      <c r="IOM79" s="66"/>
      <c r="ION79" s="66"/>
      <c r="IOO79" s="66"/>
      <c r="IOP79" s="66"/>
      <c r="IOQ79" s="66"/>
      <c r="IOR79" s="66"/>
      <c r="IOS79" s="66"/>
      <c r="IOT79" s="66"/>
      <c r="IOU79" s="66"/>
      <c r="IOV79" s="66"/>
      <c r="IOW79" s="66"/>
      <c r="IOX79" s="66"/>
      <c r="IOY79" s="66"/>
      <c r="IOZ79" s="66"/>
      <c r="IPA79" s="66"/>
      <c r="IPB79" s="66"/>
      <c r="IPC79" s="66"/>
      <c r="IPD79" s="66"/>
      <c r="IPE79" s="66"/>
      <c r="IPF79" s="66"/>
      <c r="IPG79" s="66"/>
      <c r="IPH79" s="66"/>
      <c r="IPI79" s="66"/>
      <c r="IPJ79" s="66"/>
      <c r="IPK79" s="66"/>
      <c r="IPL79" s="66"/>
      <c r="IPM79" s="66"/>
      <c r="IPN79" s="66"/>
      <c r="IPO79" s="66"/>
      <c r="IPP79" s="66"/>
      <c r="IPQ79" s="66"/>
      <c r="IPR79" s="66"/>
      <c r="IPS79" s="66"/>
      <c r="IPT79" s="66"/>
      <c r="IPU79" s="66"/>
      <c r="IPV79" s="66"/>
      <c r="IPW79" s="66"/>
      <c r="IPX79" s="66"/>
      <c r="IPY79" s="66"/>
      <c r="IPZ79" s="66"/>
      <c r="IQA79" s="66"/>
      <c r="IQB79" s="66"/>
      <c r="IQC79" s="66"/>
      <c r="IQD79" s="66"/>
      <c r="IQE79" s="66"/>
      <c r="IQF79" s="66"/>
      <c r="IQG79" s="66"/>
      <c r="IQH79" s="66"/>
      <c r="IQI79" s="66"/>
      <c r="IQJ79" s="66"/>
      <c r="IQK79" s="66"/>
      <c r="IQL79" s="66"/>
      <c r="IQM79" s="66"/>
      <c r="IQN79" s="66"/>
      <c r="IQO79" s="66"/>
      <c r="IQP79" s="66"/>
      <c r="IQQ79" s="66"/>
      <c r="IQR79" s="66"/>
      <c r="IQS79" s="66"/>
      <c r="IQT79" s="66"/>
      <c r="IQU79" s="66"/>
      <c r="IQV79" s="66"/>
      <c r="IQW79" s="66"/>
      <c r="IQX79" s="66"/>
      <c r="IQY79" s="66"/>
      <c r="IQZ79" s="66"/>
      <c r="IRA79" s="66"/>
      <c r="IRB79" s="66"/>
      <c r="IRC79" s="66"/>
      <c r="IRD79" s="66"/>
      <c r="IRE79" s="66"/>
      <c r="IRF79" s="66"/>
      <c r="IRG79" s="66"/>
      <c r="IRH79" s="66"/>
      <c r="IRI79" s="66"/>
      <c r="IRJ79" s="66"/>
      <c r="IRK79" s="66"/>
      <c r="IRL79" s="66"/>
      <c r="IRM79" s="66"/>
      <c r="IRN79" s="66"/>
      <c r="IRO79" s="66"/>
      <c r="IRP79" s="66"/>
      <c r="IRQ79" s="66"/>
      <c r="IRR79" s="66"/>
      <c r="IRS79" s="66"/>
      <c r="IRT79" s="66"/>
      <c r="IRU79" s="66"/>
      <c r="IRV79" s="66"/>
      <c r="IRW79" s="66"/>
      <c r="IRX79" s="66"/>
      <c r="IRY79" s="66"/>
      <c r="IRZ79" s="66"/>
      <c r="ISA79" s="66"/>
      <c r="ISB79" s="66"/>
      <c r="ISC79" s="66"/>
      <c r="ISD79" s="66"/>
      <c r="ISE79" s="66"/>
      <c r="ISF79" s="66"/>
      <c r="ISG79" s="66"/>
      <c r="ISH79" s="66"/>
      <c r="ISI79" s="66"/>
      <c r="ISJ79" s="66"/>
      <c r="ISK79" s="66"/>
      <c r="ISL79" s="66"/>
      <c r="ISM79" s="66"/>
      <c r="ISN79" s="66"/>
      <c r="ISO79" s="66"/>
      <c r="ISP79" s="66"/>
      <c r="ISQ79" s="66"/>
      <c r="ISR79" s="66"/>
      <c r="ISS79" s="66"/>
      <c r="IST79" s="66"/>
      <c r="ISU79" s="66"/>
      <c r="ISV79" s="66"/>
      <c r="ISW79" s="66"/>
      <c r="ISX79" s="66"/>
      <c r="ISY79" s="66"/>
      <c r="ISZ79" s="66"/>
      <c r="ITA79" s="66"/>
      <c r="ITB79" s="66"/>
      <c r="ITC79" s="66"/>
      <c r="ITD79" s="66"/>
      <c r="ITE79" s="66"/>
      <c r="ITF79" s="66"/>
      <c r="ITG79" s="66"/>
      <c r="ITH79" s="66"/>
      <c r="ITI79" s="66"/>
      <c r="ITJ79" s="66"/>
      <c r="ITK79" s="66"/>
      <c r="ITL79" s="66"/>
      <c r="ITM79" s="66"/>
      <c r="ITN79" s="66"/>
      <c r="ITO79" s="66"/>
      <c r="ITP79" s="66"/>
      <c r="ITQ79" s="66"/>
      <c r="ITR79" s="66"/>
      <c r="ITS79" s="66"/>
      <c r="ITT79" s="66"/>
      <c r="ITU79" s="66"/>
      <c r="ITV79" s="66"/>
      <c r="ITW79" s="66"/>
      <c r="ITX79" s="66"/>
      <c r="ITY79" s="66"/>
      <c r="ITZ79" s="66"/>
      <c r="IUA79" s="66"/>
      <c r="IUB79" s="66"/>
      <c r="IUC79" s="66"/>
      <c r="IUD79" s="66"/>
      <c r="IUE79" s="66"/>
      <c r="IUF79" s="66"/>
      <c r="IUG79" s="66"/>
      <c r="IUH79" s="66"/>
      <c r="IUI79" s="66"/>
      <c r="IUJ79" s="66"/>
      <c r="IUK79" s="66"/>
      <c r="IUL79" s="66"/>
      <c r="IUM79" s="66"/>
      <c r="IUN79" s="66"/>
      <c r="IUO79" s="66"/>
      <c r="IUP79" s="66"/>
      <c r="IUQ79" s="66"/>
      <c r="IUR79" s="66"/>
      <c r="IUS79" s="66"/>
      <c r="IUT79" s="66"/>
      <c r="IUU79" s="66"/>
      <c r="IUV79" s="66"/>
      <c r="IUW79" s="66"/>
      <c r="IUX79" s="66"/>
      <c r="IUY79" s="66"/>
      <c r="IUZ79" s="66"/>
      <c r="IVA79" s="66"/>
      <c r="IVB79" s="66"/>
      <c r="IVC79" s="66"/>
      <c r="IVD79" s="66"/>
      <c r="IVE79" s="66"/>
      <c r="IVF79" s="66"/>
      <c r="IVG79" s="66"/>
      <c r="IVH79" s="66"/>
      <c r="IVI79" s="66"/>
      <c r="IVJ79" s="66"/>
      <c r="IVK79" s="66"/>
      <c r="IVL79" s="66"/>
      <c r="IVM79" s="66"/>
      <c r="IVN79" s="66"/>
      <c r="IVO79" s="66"/>
      <c r="IVP79" s="66"/>
      <c r="IVQ79" s="66"/>
      <c r="IVR79" s="66"/>
      <c r="IVS79" s="66"/>
      <c r="IVT79" s="66"/>
      <c r="IVU79" s="66"/>
      <c r="IVV79" s="66"/>
      <c r="IVW79" s="66"/>
      <c r="IVX79" s="66"/>
      <c r="IVY79" s="66"/>
      <c r="IVZ79" s="66"/>
      <c r="IWA79" s="66"/>
      <c r="IWB79" s="66"/>
      <c r="IWC79" s="66"/>
      <c r="IWD79" s="66"/>
      <c r="IWE79" s="66"/>
      <c r="IWF79" s="66"/>
      <c r="IWG79" s="66"/>
      <c r="IWH79" s="66"/>
      <c r="IWI79" s="66"/>
      <c r="IWJ79" s="66"/>
      <c r="IWK79" s="66"/>
      <c r="IWL79" s="66"/>
      <c r="IWM79" s="66"/>
      <c r="IWN79" s="66"/>
      <c r="IWO79" s="66"/>
      <c r="IWP79" s="66"/>
      <c r="IWQ79" s="66"/>
      <c r="IWR79" s="66"/>
      <c r="IWS79" s="66"/>
      <c r="IWT79" s="66"/>
      <c r="IWU79" s="66"/>
      <c r="IWV79" s="66"/>
      <c r="IWW79" s="66"/>
      <c r="IWX79" s="66"/>
      <c r="IWY79" s="66"/>
      <c r="IWZ79" s="66"/>
      <c r="IXA79" s="66"/>
      <c r="IXB79" s="66"/>
      <c r="IXC79" s="66"/>
      <c r="IXD79" s="66"/>
      <c r="IXE79" s="66"/>
      <c r="IXF79" s="66"/>
      <c r="IXG79" s="66"/>
      <c r="IXH79" s="66"/>
      <c r="IXI79" s="66"/>
      <c r="IXJ79" s="66"/>
      <c r="IXK79" s="66"/>
      <c r="IXL79" s="66"/>
      <c r="IXM79" s="66"/>
      <c r="IXN79" s="66"/>
      <c r="IXO79" s="66"/>
      <c r="IXP79" s="66"/>
      <c r="IXQ79" s="66"/>
      <c r="IXR79" s="66"/>
      <c r="IXS79" s="66"/>
      <c r="IXT79" s="66"/>
      <c r="IXU79" s="66"/>
      <c r="IXV79" s="66"/>
      <c r="IXW79" s="66"/>
      <c r="IXX79" s="66"/>
      <c r="IXY79" s="66"/>
      <c r="IXZ79" s="66"/>
      <c r="IYA79" s="66"/>
      <c r="IYB79" s="66"/>
      <c r="IYC79" s="66"/>
      <c r="IYD79" s="66"/>
      <c r="IYE79" s="66"/>
      <c r="IYF79" s="66"/>
      <c r="IYG79" s="66"/>
      <c r="IYH79" s="66"/>
      <c r="IYI79" s="66"/>
      <c r="IYJ79" s="66"/>
      <c r="IYK79" s="66"/>
      <c r="IYL79" s="66"/>
      <c r="IYM79" s="66"/>
      <c r="IYN79" s="66"/>
      <c r="IYO79" s="66"/>
      <c r="IYP79" s="66"/>
      <c r="IYQ79" s="66"/>
      <c r="IYR79" s="66"/>
      <c r="IYS79" s="66"/>
      <c r="IYT79" s="66"/>
      <c r="IYU79" s="66"/>
      <c r="IYV79" s="66"/>
      <c r="IYW79" s="66"/>
      <c r="IYX79" s="66"/>
      <c r="IYY79" s="66"/>
      <c r="IYZ79" s="66"/>
      <c r="IZA79" s="66"/>
      <c r="IZB79" s="66"/>
      <c r="IZC79" s="66"/>
      <c r="IZD79" s="66"/>
      <c r="IZE79" s="66"/>
      <c r="IZF79" s="66"/>
      <c r="IZG79" s="66"/>
      <c r="IZH79" s="66"/>
      <c r="IZI79" s="66"/>
      <c r="IZJ79" s="66"/>
      <c r="IZK79" s="66"/>
      <c r="IZL79" s="66"/>
      <c r="IZM79" s="66"/>
      <c r="IZN79" s="66"/>
      <c r="IZO79" s="66"/>
      <c r="IZP79" s="66"/>
      <c r="IZQ79" s="66"/>
      <c r="IZR79" s="66"/>
      <c r="IZS79" s="66"/>
      <c r="IZT79" s="66"/>
      <c r="IZU79" s="66"/>
      <c r="IZV79" s="66"/>
      <c r="IZW79" s="66"/>
      <c r="IZX79" s="66"/>
      <c r="IZY79" s="66"/>
      <c r="IZZ79" s="66"/>
      <c r="JAA79" s="66"/>
      <c r="JAB79" s="66"/>
      <c r="JAC79" s="66"/>
      <c r="JAD79" s="66"/>
      <c r="JAE79" s="66"/>
      <c r="JAF79" s="66"/>
      <c r="JAG79" s="66"/>
      <c r="JAH79" s="66"/>
      <c r="JAI79" s="66"/>
      <c r="JAJ79" s="66"/>
      <c r="JAK79" s="66"/>
      <c r="JAL79" s="66"/>
      <c r="JAM79" s="66"/>
      <c r="JAN79" s="66"/>
      <c r="JAO79" s="66"/>
      <c r="JAP79" s="66"/>
      <c r="JAQ79" s="66"/>
      <c r="JAR79" s="66"/>
      <c r="JAS79" s="66"/>
      <c r="JAT79" s="66"/>
      <c r="JAU79" s="66"/>
      <c r="JAV79" s="66"/>
      <c r="JAW79" s="66"/>
      <c r="JAX79" s="66"/>
      <c r="JAY79" s="66"/>
      <c r="JAZ79" s="66"/>
      <c r="JBA79" s="66"/>
      <c r="JBB79" s="66"/>
      <c r="JBC79" s="66"/>
      <c r="JBD79" s="66"/>
      <c r="JBE79" s="66"/>
      <c r="JBF79" s="66"/>
      <c r="JBG79" s="66"/>
      <c r="JBH79" s="66"/>
      <c r="JBI79" s="66"/>
      <c r="JBJ79" s="66"/>
      <c r="JBK79" s="66"/>
      <c r="JBL79" s="66"/>
      <c r="JBM79" s="66"/>
      <c r="JBN79" s="66"/>
      <c r="JBO79" s="66"/>
      <c r="JBP79" s="66"/>
      <c r="JBQ79" s="66"/>
      <c r="JBR79" s="66"/>
      <c r="JBS79" s="66"/>
      <c r="JBT79" s="66"/>
      <c r="JBU79" s="66"/>
      <c r="JBV79" s="66"/>
      <c r="JBW79" s="66"/>
      <c r="JBX79" s="66"/>
      <c r="JBY79" s="66"/>
      <c r="JBZ79" s="66"/>
      <c r="JCA79" s="66"/>
      <c r="JCB79" s="66"/>
      <c r="JCC79" s="66"/>
      <c r="JCD79" s="66"/>
      <c r="JCE79" s="66"/>
      <c r="JCF79" s="66"/>
      <c r="JCG79" s="66"/>
      <c r="JCH79" s="66"/>
      <c r="JCI79" s="66"/>
      <c r="JCJ79" s="66"/>
      <c r="JCK79" s="66"/>
      <c r="JCL79" s="66"/>
      <c r="JCM79" s="66"/>
      <c r="JCN79" s="66"/>
      <c r="JCO79" s="66"/>
      <c r="JCP79" s="66"/>
      <c r="JCQ79" s="66"/>
      <c r="JCR79" s="66"/>
      <c r="JCS79" s="66"/>
      <c r="JCT79" s="66"/>
      <c r="JCU79" s="66"/>
      <c r="JCV79" s="66"/>
      <c r="JCW79" s="66"/>
      <c r="JCX79" s="66"/>
      <c r="JCY79" s="66"/>
      <c r="JCZ79" s="66"/>
      <c r="JDA79" s="66"/>
      <c r="JDB79" s="66"/>
      <c r="JDC79" s="66"/>
      <c r="JDD79" s="66"/>
      <c r="JDE79" s="66"/>
      <c r="JDF79" s="66"/>
      <c r="JDG79" s="66"/>
      <c r="JDH79" s="66"/>
      <c r="JDI79" s="66"/>
      <c r="JDJ79" s="66"/>
      <c r="JDK79" s="66"/>
      <c r="JDL79" s="66"/>
      <c r="JDM79" s="66"/>
      <c r="JDN79" s="66"/>
      <c r="JDO79" s="66"/>
      <c r="JDP79" s="66"/>
      <c r="JDQ79" s="66"/>
      <c r="JDR79" s="66"/>
      <c r="JDS79" s="66"/>
      <c r="JDT79" s="66"/>
      <c r="JDU79" s="66"/>
      <c r="JDV79" s="66"/>
      <c r="JDW79" s="66"/>
      <c r="JDX79" s="66"/>
      <c r="JDY79" s="66"/>
      <c r="JDZ79" s="66"/>
      <c r="JEA79" s="66"/>
      <c r="JEB79" s="66"/>
      <c r="JEC79" s="66"/>
      <c r="JED79" s="66"/>
      <c r="JEE79" s="66"/>
      <c r="JEF79" s="66"/>
      <c r="JEG79" s="66"/>
      <c r="JEH79" s="66"/>
      <c r="JEI79" s="66"/>
      <c r="JEJ79" s="66"/>
      <c r="JEK79" s="66"/>
      <c r="JEL79" s="66"/>
      <c r="JEM79" s="66"/>
      <c r="JEN79" s="66"/>
      <c r="JEO79" s="66"/>
      <c r="JEP79" s="66"/>
      <c r="JEQ79" s="66"/>
      <c r="JER79" s="66"/>
      <c r="JES79" s="66"/>
      <c r="JET79" s="66"/>
      <c r="JEU79" s="66"/>
      <c r="JEV79" s="66"/>
      <c r="JEW79" s="66"/>
      <c r="JEX79" s="66"/>
      <c r="JEY79" s="66"/>
      <c r="JEZ79" s="66"/>
      <c r="JFA79" s="66"/>
      <c r="JFB79" s="66"/>
      <c r="JFC79" s="66"/>
      <c r="JFD79" s="66"/>
      <c r="JFE79" s="66"/>
      <c r="JFF79" s="66"/>
      <c r="JFG79" s="66"/>
      <c r="JFH79" s="66"/>
      <c r="JFI79" s="66"/>
      <c r="JFJ79" s="66"/>
      <c r="JFK79" s="66"/>
      <c r="JFL79" s="66"/>
      <c r="JFM79" s="66"/>
      <c r="JFN79" s="66"/>
      <c r="JFO79" s="66"/>
      <c r="JFP79" s="66"/>
      <c r="JFQ79" s="66"/>
      <c r="JFR79" s="66"/>
      <c r="JFS79" s="66"/>
      <c r="JFT79" s="66"/>
      <c r="JFU79" s="66"/>
      <c r="JFV79" s="66"/>
      <c r="JFW79" s="66"/>
      <c r="JFX79" s="66"/>
      <c r="JFY79" s="66"/>
      <c r="JFZ79" s="66"/>
      <c r="JGA79" s="66"/>
      <c r="JGB79" s="66"/>
      <c r="JGC79" s="66"/>
      <c r="JGD79" s="66"/>
      <c r="JGE79" s="66"/>
      <c r="JGF79" s="66"/>
      <c r="JGG79" s="66"/>
      <c r="JGH79" s="66"/>
      <c r="JGI79" s="66"/>
      <c r="JGJ79" s="66"/>
      <c r="JGK79" s="66"/>
      <c r="JGL79" s="66"/>
      <c r="JGM79" s="66"/>
      <c r="JGN79" s="66"/>
      <c r="JGO79" s="66"/>
      <c r="JGP79" s="66"/>
      <c r="JGQ79" s="66"/>
      <c r="JGR79" s="66"/>
      <c r="JGS79" s="66"/>
      <c r="JGT79" s="66"/>
      <c r="JGU79" s="66"/>
      <c r="JGV79" s="66"/>
      <c r="JGW79" s="66"/>
      <c r="JGX79" s="66"/>
      <c r="JGY79" s="66"/>
      <c r="JGZ79" s="66"/>
      <c r="JHA79" s="66"/>
      <c r="JHB79" s="66"/>
      <c r="JHC79" s="66"/>
      <c r="JHD79" s="66"/>
      <c r="JHE79" s="66"/>
      <c r="JHF79" s="66"/>
      <c r="JHG79" s="66"/>
      <c r="JHH79" s="66"/>
      <c r="JHI79" s="66"/>
      <c r="JHJ79" s="66"/>
      <c r="JHK79" s="66"/>
      <c r="JHL79" s="66"/>
      <c r="JHM79" s="66"/>
      <c r="JHN79" s="66"/>
      <c r="JHO79" s="66"/>
      <c r="JHP79" s="66"/>
      <c r="JHQ79" s="66"/>
      <c r="JHR79" s="66"/>
      <c r="JHS79" s="66"/>
      <c r="JHT79" s="66"/>
      <c r="JHU79" s="66"/>
      <c r="JHV79" s="66"/>
      <c r="JHW79" s="66"/>
      <c r="JHX79" s="66"/>
      <c r="JHY79" s="66"/>
      <c r="JHZ79" s="66"/>
      <c r="JIA79" s="66"/>
      <c r="JIB79" s="66"/>
      <c r="JIC79" s="66"/>
      <c r="JID79" s="66"/>
      <c r="JIE79" s="66"/>
      <c r="JIF79" s="66"/>
      <c r="JIG79" s="66"/>
      <c r="JIH79" s="66"/>
      <c r="JII79" s="66"/>
      <c r="JIJ79" s="66"/>
      <c r="JIK79" s="66"/>
      <c r="JIL79" s="66"/>
      <c r="JIM79" s="66"/>
      <c r="JIN79" s="66"/>
      <c r="JIO79" s="66"/>
      <c r="JIP79" s="66"/>
      <c r="JIQ79" s="66"/>
      <c r="JIR79" s="66"/>
      <c r="JIS79" s="66"/>
      <c r="JIT79" s="66"/>
      <c r="JIU79" s="66"/>
      <c r="JIV79" s="66"/>
      <c r="JIW79" s="66"/>
      <c r="JIX79" s="66"/>
      <c r="JIY79" s="66"/>
      <c r="JIZ79" s="66"/>
      <c r="JJA79" s="66"/>
      <c r="JJB79" s="66"/>
      <c r="JJC79" s="66"/>
      <c r="JJD79" s="66"/>
      <c r="JJE79" s="66"/>
      <c r="JJF79" s="66"/>
      <c r="JJG79" s="66"/>
      <c r="JJH79" s="66"/>
      <c r="JJI79" s="66"/>
      <c r="JJJ79" s="66"/>
      <c r="JJK79" s="66"/>
      <c r="JJL79" s="66"/>
      <c r="JJM79" s="66"/>
      <c r="JJN79" s="66"/>
      <c r="JJO79" s="66"/>
      <c r="JJP79" s="66"/>
      <c r="JJQ79" s="66"/>
      <c r="JJR79" s="66"/>
      <c r="JJS79" s="66"/>
      <c r="JJT79" s="66"/>
      <c r="JJU79" s="66"/>
      <c r="JJV79" s="66"/>
      <c r="JJW79" s="66"/>
      <c r="JJX79" s="66"/>
      <c r="JJY79" s="66"/>
      <c r="JJZ79" s="66"/>
      <c r="JKA79" s="66"/>
      <c r="JKB79" s="66"/>
      <c r="JKC79" s="66"/>
      <c r="JKD79" s="66"/>
      <c r="JKE79" s="66"/>
      <c r="JKF79" s="66"/>
      <c r="JKG79" s="66"/>
      <c r="JKH79" s="66"/>
      <c r="JKI79" s="66"/>
      <c r="JKJ79" s="66"/>
      <c r="JKK79" s="66"/>
      <c r="JKL79" s="66"/>
      <c r="JKM79" s="66"/>
      <c r="JKN79" s="66"/>
      <c r="JKO79" s="66"/>
      <c r="JKP79" s="66"/>
      <c r="JKQ79" s="66"/>
      <c r="JKR79" s="66"/>
      <c r="JKS79" s="66"/>
      <c r="JKT79" s="66"/>
      <c r="JKU79" s="66"/>
      <c r="JKV79" s="66"/>
      <c r="JKW79" s="66"/>
      <c r="JKX79" s="66"/>
      <c r="JKY79" s="66"/>
      <c r="JKZ79" s="66"/>
      <c r="JLA79" s="66"/>
      <c r="JLB79" s="66"/>
      <c r="JLC79" s="66"/>
      <c r="JLD79" s="66"/>
      <c r="JLE79" s="66"/>
      <c r="JLF79" s="66"/>
      <c r="JLG79" s="66"/>
      <c r="JLH79" s="66"/>
      <c r="JLI79" s="66"/>
      <c r="JLJ79" s="66"/>
      <c r="JLK79" s="66"/>
      <c r="JLL79" s="66"/>
      <c r="JLM79" s="66"/>
      <c r="JLN79" s="66"/>
      <c r="JLO79" s="66"/>
      <c r="JLP79" s="66"/>
      <c r="JLQ79" s="66"/>
      <c r="JLR79" s="66"/>
      <c r="JLS79" s="66"/>
      <c r="JLT79" s="66"/>
      <c r="JLU79" s="66"/>
      <c r="JLV79" s="66"/>
      <c r="JLW79" s="66"/>
      <c r="JLX79" s="66"/>
      <c r="JLY79" s="66"/>
      <c r="JLZ79" s="66"/>
      <c r="JMA79" s="66"/>
      <c r="JMB79" s="66"/>
      <c r="JMC79" s="66"/>
      <c r="JMD79" s="66"/>
      <c r="JME79" s="66"/>
      <c r="JMF79" s="66"/>
      <c r="JMG79" s="66"/>
      <c r="JMH79" s="66"/>
      <c r="JMI79" s="66"/>
      <c r="JMJ79" s="66"/>
      <c r="JMK79" s="66"/>
      <c r="JML79" s="66"/>
      <c r="JMM79" s="66"/>
      <c r="JMN79" s="66"/>
      <c r="JMO79" s="66"/>
      <c r="JMP79" s="66"/>
      <c r="JMQ79" s="66"/>
      <c r="JMR79" s="66"/>
      <c r="JMS79" s="66"/>
      <c r="JMT79" s="66"/>
      <c r="JMU79" s="66"/>
      <c r="JMV79" s="66"/>
      <c r="JMW79" s="66"/>
      <c r="JMX79" s="66"/>
      <c r="JMY79" s="66"/>
      <c r="JMZ79" s="66"/>
      <c r="JNA79" s="66"/>
      <c r="JNB79" s="66"/>
      <c r="JNC79" s="66"/>
      <c r="JND79" s="66"/>
      <c r="JNE79" s="66"/>
      <c r="JNF79" s="66"/>
      <c r="JNG79" s="66"/>
      <c r="JNH79" s="66"/>
      <c r="JNI79" s="66"/>
      <c r="JNJ79" s="66"/>
      <c r="JNK79" s="66"/>
      <c r="JNL79" s="66"/>
      <c r="JNM79" s="66"/>
      <c r="JNN79" s="66"/>
      <c r="JNO79" s="66"/>
      <c r="JNP79" s="66"/>
      <c r="JNQ79" s="66"/>
      <c r="JNR79" s="66"/>
      <c r="JNS79" s="66"/>
      <c r="JNT79" s="66"/>
      <c r="JNU79" s="66"/>
      <c r="JNV79" s="66"/>
      <c r="JNW79" s="66"/>
      <c r="JNX79" s="66"/>
      <c r="JNY79" s="66"/>
      <c r="JNZ79" s="66"/>
      <c r="JOA79" s="66"/>
      <c r="JOB79" s="66"/>
      <c r="JOC79" s="66"/>
      <c r="JOD79" s="66"/>
      <c r="JOE79" s="66"/>
      <c r="JOF79" s="66"/>
      <c r="JOG79" s="66"/>
      <c r="JOH79" s="66"/>
      <c r="JOI79" s="66"/>
      <c r="JOJ79" s="66"/>
      <c r="JOK79" s="66"/>
      <c r="JOL79" s="66"/>
      <c r="JOM79" s="66"/>
      <c r="JON79" s="66"/>
      <c r="JOO79" s="66"/>
      <c r="JOP79" s="66"/>
      <c r="JOQ79" s="66"/>
      <c r="JOR79" s="66"/>
      <c r="JOS79" s="66"/>
      <c r="JOT79" s="66"/>
      <c r="JOU79" s="66"/>
      <c r="JOV79" s="66"/>
      <c r="JOW79" s="66"/>
      <c r="JOX79" s="66"/>
      <c r="JOY79" s="66"/>
      <c r="JOZ79" s="66"/>
      <c r="JPA79" s="66"/>
      <c r="JPB79" s="66"/>
      <c r="JPC79" s="66"/>
      <c r="JPD79" s="66"/>
      <c r="JPE79" s="66"/>
      <c r="JPF79" s="66"/>
      <c r="JPG79" s="66"/>
      <c r="JPH79" s="66"/>
      <c r="JPI79" s="66"/>
      <c r="JPJ79" s="66"/>
      <c r="JPK79" s="66"/>
      <c r="JPL79" s="66"/>
      <c r="JPM79" s="66"/>
      <c r="JPN79" s="66"/>
      <c r="JPO79" s="66"/>
      <c r="JPP79" s="66"/>
      <c r="JPQ79" s="66"/>
      <c r="JPR79" s="66"/>
      <c r="JPS79" s="66"/>
      <c r="JPT79" s="66"/>
      <c r="JPU79" s="66"/>
      <c r="JPV79" s="66"/>
      <c r="JPW79" s="66"/>
      <c r="JPX79" s="66"/>
      <c r="JPY79" s="66"/>
      <c r="JPZ79" s="66"/>
      <c r="JQA79" s="66"/>
      <c r="JQB79" s="66"/>
      <c r="JQC79" s="66"/>
      <c r="JQD79" s="66"/>
      <c r="JQE79" s="66"/>
      <c r="JQF79" s="66"/>
      <c r="JQG79" s="66"/>
      <c r="JQH79" s="66"/>
      <c r="JQI79" s="66"/>
      <c r="JQJ79" s="66"/>
      <c r="JQK79" s="66"/>
      <c r="JQL79" s="66"/>
      <c r="JQM79" s="66"/>
      <c r="JQN79" s="66"/>
      <c r="JQO79" s="66"/>
      <c r="JQP79" s="66"/>
      <c r="JQQ79" s="66"/>
      <c r="JQR79" s="66"/>
      <c r="JQS79" s="66"/>
      <c r="JQT79" s="66"/>
      <c r="JQU79" s="66"/>
      <c r="JQV79" s="66"/>
      <c r="JQW79" s="66"/>
      <c r="JQX79" s="66"/>
      <c r="JQY79" s="66"/>
      <c r="JQZ79" s="66"/>
      <c r="JRA79" s="66"/>
      <c r="JRB79" s="66"/>
      <c r="JRC79" s="66"/>
      <c r="JRD79" s="66"/>
      <c r="JRE79" s="66"/>
      <c r="JRF79" s="66"/>
      <c r="JRG79" s="66"/>
      <c r="JRH79" s="66"/>
      <c r="JRI79" s="66"/>
      <c r="JRJ79" s="66"/>
      <c r="JRK79" s="66"/>
      <c r="JRL79" s="66"/>
      <c r="JRM79" s="66"/>
      <c r="JRN79" s="66"/>
      <c r="JRO79" s="66"/>
      <c r="JRP79" s="66"/>
      <c r="JRQ79" s="66"/>
      <c r="JRR79" s="66"/>
      <c r="JRS79" s="66"/>
      <c r="JRT79" s="66"/>
      <c r="JRU79" s="66"/>
      <c r="JRV79" s="66"/>
      <c r="JRW79" s="66"/>
      <c r="JRX79" s="66"/>
      <c r="JRY79" s="66"/>
      <c r="JRZ79" s="66"/>
      <c r="JSA79" s="66"/>
      <c r="JSB79" s="66"/>
      <c r="JSC79" s="66"/>
      <c r="JSD79" s="66"/>
      <c r="JSE79" s="66"/>
      <c r="JSF79" s="66"/>
      <c r="JSG79" s="66"/>
      <c r="JSH79" s="66"/>
      <c r="JSI79" s="66"/>
      <c r="JSJ79" s="66"/>
      <c r="JSK79" s="66"/>
      <c r="JSL79" s="66"/>
      <c r="JSM79" s="66"/>
      <c r="JSN79" s="66"/>
      <c r="JSO79" s="66"/>
      <c r="JSP79" s="66"/>
      <c r="JSQ79" s="66"/>
      <c r="JSR79" s="66"/>
      <c r="JSS79" s="66"/>
      <c r="JST79" s="66"/>
      <c r="JSU79" s="66"/>
      <c r="JSV79" s="66"/>
      <c r="JSW79" s="66"/>
      <c r="JSX79" s="66"/>
      <c r="JSY79" s="66"/>
      <c r="JSZ79" s="66"/>
      <c r="JTA79" s="66"/>
      <c r="JTB79" s="66"/>
      <c r="JTC79" s="66"/>
      <c r="JTD79" s="66"/>
      <c r="JTE79" s="66"/>
      <c r="JTF79" s="66"/>
      <c r="JTG79" s="66"/>
      <c r="JTH79" s="66"/>
      <c r="JTI79" s="66"/>
      <c r="JTJ79" s="66"/>
      <c r="JTK79" s="66"/>
      <c r="JTL79" s="66"/>
      <c r="JTM79" s="66"/>
      <c r="JTN79" s="66"/>
      <c r="JTO79" s="66"/>
      <c r="JTP79" s="66"/>
      <c r="JTQ79" s="66"/>
      <c r="JTR79" s="66"/>
      <c r="JTS79" s="66"/>
      <c r="JTT79" s="66"/>
      <c r="JTU79" s="66"/>
      <c r="JTV79" s="66"/>
      <c r="JTW79" s="66"/>
      <c r="JTX79" s="66"/>
      <c r="JTY79" s="66"/>
      <c r="JTZ79" s="66"/>
      <c r="JUA79" s="66"/>
      <c r="JUB79" s="66"/>
      <c r="JUC79" s="66"/>
      <c r="JUD79" s="66"/>
      <c r="JUE79" s="66"/>
      <c r="JUF79" s="66"/>
      <c r="JUG79" s="66"/>
      <c r="JUH79" s="66"/>
      <c r="JUI79" s="66"/>
      <c r="JUJ79" s="66"/>
      <c r="JUK79" s="66"/>
      <c r="JUL79" s="66"/>
      <c r="JUM79" s="66"/>
      <c r="JUN79" s="66"/>
      <c r="JUO79" s="66"/>
      <c r="JUP79" s="66"/>
      <c r="JUQ79" s="66"/>
      <c r="JUR79" s="66"/>
      <c r="JUS79" s="66"/>
      <c r="JUT79" s="66"/>
      <c r="JUU79" s="66"/>
      <c r="JUV79" s="66"/>
      <c r="JUW79" s="66"/>
      <c r="JUX79" s="66"/>
      <c r="JUY79" s="66"/>
      <c r="JUZ79" s="66"/>
      <c r="JVA79" s="66"/>
      <c r="JVB79" s="66"/>
      <c r="JVC79" s="66"/>
      <c r="JVD79" s="66"/>
      <c r="JVE79" s="66"/>
      <c r="JVF79" s="66"/>
      <c r="JVG79" s="66"/>
      <c r="JVH79" s="66"/>
      <c r="JVI79" s="66"/>
      <c r="JVJ79" s="66"/>
      <c r="JVK79" s="66"/>
      <c r="JVL79" s="66"/>
      <c r="JVM79" s="66"/>
      <c r="JVN79" s="66"/>
      <c r="JVO79" s="66"/>
      <c r="JVP79" s="66"/>
      <c r="JVQ79" s="66"/>
      <c r="JVR79" s="66"/>
      <c r="JVS79" s="66"/>
      <c r="JVT79" s="66"/>
      <c r="JVU79" s="66"/>
      <c r="JVV79" s="66"/>
      <c r="JVW79" s="66"/>
      <c r="JVX79" s="66"/>
      <c r="JVY79" s="66"/>
      <c r="JVZ79" s="66"/>
      <c r="JWA79" s="66"/>
      <c r="JWB79" s="66"/>
      <c r="JWC79" s="66"/>
      <c r="JWD79" s="66"/>
      <c r="JWE79" s="66"/>
      <c r="JWF79" s="66"/>
      <c r="JWG79" s="66"/>
      <c r="JWH79" s="66"/>
      <c r="JWI79" s="66"/>
      <c r="JWJ79" s="66"/>
      <c r="JWK79" s="66"/>
      <c r="JWL79" s="66"/>
      <c r="JWM79" s="66"/>
      <c r="JWN79" s="66"/>
      <c r="JWO79" s="66"/>
      <c r="JWP79" s="66"/>
      <c r="JWQ79" s="66"/>
      <c r="JWR79" s="66"/>
      <c r="JWS79" s="66"/>
      <c r="JWT79" s="66"/>
      <c r="JWU79" s="66"/>
      <c r="JWV79" s="66"/>
      <c r="JWW79" s="66"/>
      <c r="JWX79" s="66"/>
      <c r="JWY79" s="66"/>
      <c r="JWZ79" s="66"/>
      <c r="JXA79" s="66"/>
      <c r="JXB79" s="66"/>
      <c r="JXC79" s="66"/>
      <c r="JXD79" s="66"/>
      <c r="JXE79" s="66"/>
      <c r="JXF79" s="66"/>
      <c r="JXG79" s="66"/>
      <c r="JXH79" s="66"/>
      <c r="JXI79" s="66"/>
      <c r="JXJ79" s="66"/>
      <c r="JXK79" s="66"/>
      <c r="JXL79" s="66"/>
      <c r="JXM79" s="66"/>
      <c r="JXN79" s="66"/>
      <c r="JXO79" s="66"/>
      <c r="JXP79" s="66"/>
      <c r="JXQ79" s="66"/>
      <c r="JXR79" s="66"/>
      <c r="JXS79" s="66"/>
      <c r="JXT79" s="66"/>
      <c r="JXU79" s="66"/>
      <c r="JXV79" s="66"/>
      <c r="JXW79" s="66"/>
      <c r="JXX79" s="66"/>
      <c r="JXY79" s="66"/>
      <c r="JXZ79" s="66"/>
      <c r="JYA79" s="66"/>
      <c r="JYB79" s="66"/>
      <c r="JYC79" s="66"/>
      <c r="JYD79" s="66"/>
      <c r="JYE79" s="66"/>
      <c r="JYF79" s="66"/>
      <c r="JYG79" s="66"/>
      <c r="JYH79" s="66"/>
      <c r="JYI79" s="66"/>
      <c r="JYJ79" s="66"/>
      <c r="JYK79" s="66"/>
      <c r="JYL79" s="66"/>
      <c r="JYM79" s="66"/>
      <c r="JYN79" s="66"/>
      <c r="JYO79" s="66"/>
      <c r="JYP79" s="66"/>
      <c r="JYQ79" s="66"/>
      <c r="JYR79" s="66"/>
      <c r="JYS79" s="66"/>
      <c r="JYT79" s="66"/>
      <c r="JYU79" s="66"/>
      <c r="JYV79" s="66"/>
      <c r="JYW79" s="66"/>
      <c r="JYX79" s="66"/>
      <c r="JYY79" s="66"/>
      <c r="JYZ79" s="66"/>
      <c r="JZA79" s="66"/>
      <c r="JZB79" s="66"/>
      <c r="JZC79" s="66"/>
      <c r="JZD79" s="66"/>
      <c r="JZE79" s="66"/>
      <c r="JZF79" s="66"/>
      <c r="JZG79" s="66"/>
      <c r="JZH79" s="66"/>
      <c r="JZI79" s="66"/>
      <c r="JZJ79" s="66"/>
      <c r="JZK79" s="66"/>
      <c r="JZL79" s="66"/>
      <c r="JZM79" s="66"/>
      <c r="JZN79" s="66"/>
      <c r="JZO79" s="66"/>
      <c r="JZP79" s="66"/>
      <c r="JZQ79" s="66"/>
      <c r="JZR79" s="66"/>
      <c r="JZS79" s="66"/>
      <c r="JZT79" s="66"/>
      <c r="JZU79" s="66"/>
      <c r="JZV79" s="66"/>
      <c r="JZW79" s="66"/>
      <c r="JZX79" s="66"/>
      <c r="JZY79" s="66"/>
      <c r="JZZ79" s="66"/>
      <c r="KAA79" s="66"/>
      <c r="KAB79" s="66"/>
      <c r="KAC79" s="66"/>
      <c r="KAD79" s="66"/>
      <c r="KAE79" s="66"/>
      <c r="KAF79" s="66"/>
      <c r="KAG79" s="66"/>
      <c r="KAH79" s="66"/>
      <c r="KAI79" s="66"/>
      <c r="KAJ79" s="66"/>
      <c r="KAK79" s="66"/>
      <c r="KAL79" s="66"/>
      <c r="KAM79" s="66"/>
      <c r="KAN79" s="66"/>
      <c r="KAO79" s="66"/>
      <c r="KAP79" s="66"/>
      <c r="KAQ79" s="66"/>
      <c r="KAR79" s="66"/>
      <c r="KAS79" s="66"/>
      <c r="KAT79" s="66"/>
      <c r="KAU79" s="66"/>
      <c r="KAV79" s="66"/>
      <c r="KAW79" s="66"/>
      <c r="KAX79" s="66"/>
      <c r="KAY79" s="66"/>
      <c r="KAZ79" s="66"/>
      <c r="KBA79" s="66"/>
      <c r="KBB79" s="66"/>
      <c r="KBC79" s="66"/>
      <c r="KBD79" s="66"/>
      <c r="KBE79" s="66"/>
      <c r="KBF79" s="66"/>
      <c r="KBG79" s="66"/>
      <c r="KBH79" s="66"/>
      <c r="KBI79" s="66"/>
      <c r="KBJ79" s="66"/>
      <c r="KBK79" s="66"/>
      <c r="KBL79" s="66"/>
      <c r="KBM79" s="66"/>
      <c r="KBN79" s="66"/>
      <c r="KBO79" s="66"/>
      <c r="KBP79" s="66"/>
      <c r="KBQ79" s="66"/>
      <c r="KBR79" s="66"/>
      <c r="KBS79" s="66"/>
      <c r="KBT79" s="66"/>
      <c r="KBU79" s="66"/>
      <c r="KBV79" s="66"/>
      <c r="KBW79" s="66"/>
      <c r="KBX79" s="66"/>
      <c r="KBY79" s="66"/>
      <c r="KBZ79" s="66"/>
      <c r="KCA79" s="66"/>
      <c r="KCB79" s="66"/>
      <c r="KCC79" s="66"/>
      <c r="KCD79" s="66"/>
      <c r="KCE79" s="66"/>
      <c r="KCF79" s="66"/>
      <c r="KCG79" s="66"/>
      <c r="KCH79" s="66"/>
      <c r="KCI79" s="66"/>
      <c r="KCJ79" s="66"/>
      <c r="KCK79" s="66"/>
      <c r="KCL79" s="66"/>
      <c r="KCM79" s="66"/>
      <c r="KCN79" s="66"/>
      <c r="KCO79" s="66"/>
      <c r="KCP79" s="66"/>
      <c r="KCQ79" s="66"/>
      <c r="KCR79" s="66"/>
      <c r="KCS79" s="66"/>
      <c r="KCT79" s="66"/>
      <c r="KCU79" s="66"/>
      <c r="KCV79" s="66"/>
      <c r="KCW79" s="66"/>
      <c r="KCX79" s="66"/>
      <c r="KCY79" s="66"/>
      <c r="KCZ79" s="66"/>
      <c r="KDA79" s="66"/>
      <c r="KDB79" s="66"/>
      <c r="KDC79" s="66"/>
      <c r="KDD79" s="66"/>
      <c r="KDE79" s="66"/>
      <c r="KDF79" s="66"/>
      <c r="KDG79" s="66"/>
      <c r="KDH79" s="66"/>
      <c r="KDI79" s="66"/>
      <c r="KDJ79" s="66"/>
      <c r="KDK79" s="66"/>
      <c r="KDL79" s="66"/>
      <c r="KDM79" s="66"/>
      <c r="KDN79" s="66"/>
      <c r="KDO79" s="66"/>
      <c r="KDP79" s="66"/>
      <c r="KDQ79" s="66"/>
      <c r="KDR79" s="66"/>
      <c r="KDS79" s="66"/>
      <c r="KDT79" s="66"/>
      <c r="KDU79" s="66"/>
      <c r="KDV79" s="66"/>
      <c r="KDW79" s="66"/>
      <c r="KDX79" s="66"/>
      <c r="KDY79" s="66"/>
      <c r="KDZ79" s="66"/>
      <c r="KEA79" s="66"/>
      <c r="KEB79" s="66"/>
      <c r="KEC79" s="66"/>
      <c r="KED79" s="66"/>
      <c r="KEE79" s="66"/>
      <c r="KEF79" s="66"/>
      <c r="KEG79" s="66"/>
      <c r="KEH79" s="66"/>
      <c r="KEI79" s="66"/>
      <c r="KEJ79" s="66"/>
      <c r="KEK79" s="66"/>
      <c r="KEL79" s="66"/>
      <c r="KEM79" s="66"/>
      <c r="KEN79" s="66"/>
      <c r="KEO79" s="66"/>
      <c r="KEP79" s="66"/>
      <c r="KEQ79" s="66"/>
      <c r="KER79" s="66"/>
      <c r="KES79" s="66"/>
      <c r="KET79" s="66"/>
      <c r="KEU79" s="66"/>
      <c r="KEV79" s="66"/>
      <c r="KEW79" s="66"/>
      <c r="KEX79" s="66"/>
      <c r="KEY79" s="66"/>
      <c r="KEZ79" s="66"/>
      <c r="KFA79" s="66"/>
      <c r="KFB79" s="66"/>
      <c r="KFC79" s="66"/>
      <c r="KFD79" s="66"/>
      <c r="KFE79" s="66"/>
      <c r="KFF79" s="66"/>
      <c r="KFG79" s="66"/>
      <c r="KFH79" s="66"/>
      <c r="KFI79" s="66"/>
      <c r="KFJ79" s="66"/>
      <c r="KFK79" s="66"/>
      <c r="KFL79" s="66"/>
      <c r="KFM79" s="66"/>
      <c r="KFN79" s="66"/>
      <c r="KFO79" s="66"/>
      <c r="KFP79" s="66"/>
      <c r="KFQ79" s="66"/>
      <c r="KFR79" s="66"/>
      <c r="KFS79" s="66"/>
      <c r="KFT79" s="66"/>
      <c r="KFU79" s="66"/>
      <c r="KFV79" s="66"/>
      <c r="KFW79" s="66"/>
      <c r="KFX79" s="66"/>
      <c r="KFY79" s="66"/>
      <c r="KFZ79" s="66"/>
      <c r="KGA79" s="66"/>
      <c r="KGB79" s="66"/>
      <c r="KGC79" s="66"/>
      <c r="KGD79" s="66"/>
      <c r="KGE79" s="66"/>
      <c r="KGF79" s="66"/>
      <c r="KGG79" s="66"/>
      <c r="KGH79" s="66"/>
      <c r="KGI79" s="66"/>
      <c r="KGJ79" s="66"/>
      <c r="KGK79" s="66"/>
      <c r="KGL79" s="66"/>
      <c r="KGM79" s="66"/>
      <c r="KGN79" s="66"/>
      <c r="KGO79" s="66"/>
      <c r="KGP79" s="66"/>
      <c r="KGQ79" s="66"/>
      <c r="KGR79" s="66"/>
      <c r="KGS79" s="66"/>
      <c r="KGT79" s="66"/>
      <c r="KGU79" s="66"/>
      <c r="KGV79" s="66"/>
      <c r="KGW79" s="66"/>
      <c r="KGX79" s="66"/>
      <c r="KGY79" s="66"/>
      <c r="KGZ79" s="66"/>
      <c r="KHA79" s="66"/>
      <c r="KHB79" s="66"/>
      <c r="KHC79" s="66"/>
      <c r="KHD79" s="66"/>
      <c r="KHE79" s="66"/>
      <c r="KHF79" s="66"/>
      <c r="KHG79" s="66"/>
      <c r="KHH79" s="66"/>
      <c r="KHI79" s="66"/>
      <c r="KHJ79" s="66"/>
      <c r="KHK79" s="66"/>
      <c r="KHL79" s="66"/>
      <c r="KHM79" s="66"/>
      <c r="KHN79" s="66"/>
      <c r="KHO79" s="66"/>
      <c r="KHP79" s="66"/>
      <c r="KHQ79" s="66"/>
      <c r="KHR79" s="66"/>
      <c r="KHS79" s="66"/>
      <c r="KHT79" s="66"/>
      <c r="KHU79" s="66"/>
      <c r="KHV79" s="66"/>
      <c r="KHW79" s="66"/>
      <c r="KHX79" s="66"/>
      <c r="KHY79" s="66"/>
      <c r="KHZ79" s="66"/>
      <c r="KIA79" s="66"/>
      <c r="KIB79" s="66"/>
      <c r="KIC79" s="66"/>
      <c r="KID79" s="66"/>
      <c r="KIE79" s="66"/>
      <c r="KIF79" s="66"/>
      <c r="KIG79" s="66"/>
      <c r="KIH79" s="66"/>
      <c r="KII79" s="66"/>
      <c r="KIJ79" s="66"/>
      <c r="KIK79" s="66"/>
      <c r="KIL79" s="66"/>
      <c r="KIM79" s="66"/>
      <c r="KIN79" s="66"/>
      <c r="KIO79" s="66"/>
      <c r="KIP79" s="66"/>
      <c r="KIQ79" s="66"/>
      <c r="KIR79" s="66"/>
      <c r="KIS79" s="66"/>
      <c r="KIT79" s="66"/>
      <c r="KIU79" s="66"/>
      <c r="KIV79" s="66"/>
      <c r="KIW79" s="66"/>
      <c r="KIX79" s="66"/>
      <c r="KIY79" s="66"/>
      <c r="KIZ79" s="66"/>
      <c r="KJA79" s="66"/>
      <c r="KJB79" s="66"/>
      <c r="KJC79" s="66"/>
      <c r="KJD79" s="66"/>
      <c r="KJE79" s="66"/>
      <c r="KJF79" s="66"/>
      <c r="KJG79" s="66"/>
      <c r="KJH79" s="66"/>
      <c r="KJI79" s="66"/>
      <c r="KJJ79" s="66"/>
      <c r="KJK79" s="66"/>
      <c r="KJL79" s="66"/>
      <c r="KJM79" s="66"/>
      <c r="KJN79" s="66"/>
      <c r="KJO79" s="66"/>
      <c r="KJP79" s="66"/>
      <c r="KJQ79" s="66"/>
      <c r="KJR79" s="66"/>
      <c r="KJS79" s="66"/>
      <c r="KJT79" s="66"/>
      <c r="KJU79" s="66"/>
      <c r="KJV79" s="66"/>
      <c r="KJW79" s="66"/>
      <c r="KJX79" s="66"/>
      <c r="KJY79" s="66"/>
      <c r="KJZ79" s="66"/>
      <c r="KKA79" s="66"/>
      <c r="KKB79" s="66"/>
      <c r="KKC79" s="66"/>
      <c r="KKD79" s="66"/>
      <c r="KKE79" s="66"/>
      <c r="KKF79" s="66"/>
      <c r="KKG79" s="66"/>
      <c r="KKH79" s="66"/>
      <c r="KKI79" s="66"/>
      <c r="KKJ79" s="66"/>
      <c r="KKK79" s="66"/>
      <c r="KKL79" s="66"/>
      <c r="KKM79" s="66"/>
      <c r="KKN79" s="66"/>
      <c r="KKO79" s="66"/>
      <c r="KKP79" s="66"/>
      <c r="KKQ79" s="66"/>
      <c r="KKR79" s="66"/>
      <c r="KKS79" s="66"/>
      <c r="KKT79" s="66"/>
      <c r="KKU79" s="66"/>
      <c r="KKV79" s="66"/>
      <c r="KKW79" s="66"/>
      <c r="KKX79" s="66"/>
      <c r="KKY79" s="66"/>
      <c r="KKZ79" s="66"/>
      <c r="KLA79" s="66"/>
      <c r="KLB79" s="66"/>
      <c r="KLC79" s="66"/>
      <c r="KLD79" s="66"/>
      <c r="KLE79" s="66"/>
      <c r="KLF79" s="66"/>
      <c r="KLG79" s="66"/>
      <c r="KLH79" s="66"/>
      <c r="KLI79" s="66"/>
      <c r="KLJ79" s="66"/>
      <c r="KLK79" s="66"/>
      <c r="KLL79" s="66"/>
      <c r="KLM79" s="66"/>
      <c r="KLN79" s="66"/>
      <c r="KLO79" s="66"/>
      <c r="KLP79" s="66"/>
      <c r="KLQ79" s="66"/>
      <c r="KLR79" s="66"/>
      <c r="KLS79" s="66"/>
      <c r="KLT79" s="66"/>
      <c r="KLU79" s="66"/>
      <c r="KLV79" s="66"/>
      <c r="KLW79" s="66"/>
      <c r="KLX79" s="66"/>
      <c r="KLY79" s="66"/>
      <c r="KLZ79" s="66"/>
      <c r="KMA79" s="66"/>
      <c r="KMB79" s="66"/>
      <c r="KMC79" s="66"/>
      <c r="KMD79" s="66"/>
      <c r="KME79" s="66"/>
      <c r="KMF79" s="66"/>
      <c r="KMG79" s="66"/>
      <c r="KMH79" s="66"/>
      <c r="KMI79" s="66"/>
      <c r="KMJ79" s="66"/>
      <c r="KMK79" s="66"/>
      <c r="KML79" s="66"/>
      <c r="KMM79" s="66"/>
      <c r="KMN79" s="66"/>
      <c r="KMO79" s="66"/>
      <c r="KMP79" s="66"/>
      <c r="KMQ79" s="66"/>
      <c r="KMR79" s="66"/>
      <c r="KMS79" s="66"/>
      <c r="KMT79" s="66"/>
      <c r="KMU79" s="66"/>
      <c r="KMV79" s="66"/>
      <c r="KMW79" s="66"/>
      <c r="KMX79" s="66"/>
      <c r="KMY79" s="66"/>
      <c r="KMZ79" s="66"/>
      <c r="KNA79" s="66"/>
      <c r="KNB79" s="66"/>
      <c r="KNC79" s="66"/>
      <c r="KND79" s="66"/>
      <c r="KNE79" s="66"/>
      <c r="KNF79" s="66"/>
      <c r="KNG79" s="66"/>
      <c r="KNH79" s="66"/>
      <c r="KNI79" s="66"/>
      <c r="KNJ79" s="66"/>
      <c r="KNK79" s="66"/>
      <c r="KNL79" s="66"/>
      <c r="KNM79" s="66"/>
      <c r="KNN79" s="66"/>
      <c r="KNO79" s="66"/>
      <c r="KNP79" s="66"/>
      <c r="KNQ79" s="66"/>
      <c r="KNR79" s="66"/>
      <c r="KNS79" s="66"/>
      <c r="KNT79" s="66"/>
      <c r="KNU79" s="66"/>
      <c r="KNV79" s="66"/>
      <c r="KNW79" s="66"/>
      <c r="KNX79" s="66"/>
      <c r="KNY79" s="66"/>
      <c r="KNZ79" s="66"/>
      <c r="KOA79" s="66"/>
      <c r="KOB79" s="66"/>
      <c r="KOC79" s="66"/>
      <c r="KOD79" s="66"/>
      <c r="KOE79" s="66"/>
      <c r="KOF79" s="66"/>
      <c r="KOG79" s="66"/>
      <c r="KOH79" s="66"/>
      <c r="KOI79" s="66"/>
      <c r="KOJ79" s="66"/>
      <c r="KOK79" s="66"/>
      <c r="KOL79" s="66"/>
      <c r="KOM79" s="66"/>
      <c r="KON79" s="66"/>
      <c r="KOO79" s="66"/>
      <c r="KOP79" s="66"/>
      <c r="KOQ79" s="66"/>
      <c r="KOR79" s="66"/>
      <c r="KOS79" s="66"/>
      <c r="KOT79" s="66"/>
      <c r="KOU79" s="66"/>
      <c r="KOV79" s="66"/>
      <c r="KOW79" s="66"/>
      <c r="KOX79" s="66"/>
      <c r="KOY79" s="66"/>
      <c r="KOZ79" s="66"/>
      <c r="KPA79" s="66"/>
      <c r="KPB79" s="66"/>
      <c r="KPC79" s="66"/>
      <c r="KPD79" s="66"/>
      <c r="KPE79" s="66"/>
      <c r="KPF79" s="66"/>
      <c r="KPG79" s="66"/>
      <c r="KPH79" s="66"/>
      <c r="KPI79" s="66"/>
      <c r="KPJ79" s="66"/>
      <c r="KPK79" s="66"/>
      <c r="KPL79" s="66"/>
      <c r="KPM79" s="66"/>
      <c r="KPN79" s="66"/>
      <c r="KPO79" s="66"/>
      <c r="KPP79" s="66"/>
      <c r="KPQ79" s="66"/>
      <c r="KPR79" s="66"/>
      <c r="KPS79" s="66"/>
      <c r="KPT79" s="66"/>
      <c r="KPU79" s="66"/>
      <c r="KPV79" s="66"/>
      <c r="KPW79" s="66"/>
      <c r="KPX79" s="66"/>
      <c r="KPY79" s="66"/>
      <c r="KPZ79" s="66"/>
      <c r="KQA79" s="66"/>
      <c r="KQB79" s="66"/>
      <c r="KQC79" s="66"/>
      <c r="KQD79" s="66"/>
      <c r="KQE79" s="66"/>
      <c r="KQF79" s="66"/>
      <c r="KQG79" s="66"/>
      <c r="KQH79" s="66"/>
      <c r="KQI79" s="66"/>
      <c r="KQJ79" s="66"/>
      <c r="KQK79" s="66"/>
      <c r="KQL79" s="66"/>
      <c r="KQM79" s="66"/>
      <c r="KQN79" s="66"/>
      <c r="KQO79" s="66"/>
      <c r="KQP79" s="66"/>
      <c r="KQQ79" s="66"/>
      <c r="KQR79" s="66"/>
      <c r="KQS79" s="66"/>
      <c r="KQT79" s="66"/>
      <c r="KQU79" s="66"/>
      <c r="KQV79" s="66"/>
      <c r="KQW79" s="66"/>
      <c r="KQX79" s="66"/>
      <c r="KQY79" s="66"/>
      <c r="KQZ79" s="66"/>
      <c r="KRA79" s="66"/>
      <c r="KRB79" s="66"/>
      <c r="KRC79" s="66"/>
      <c r="KRD79" s="66"/>
      <c r="KRE79" s="66"/>
      <c r="KRF79" s="66"/>
      <c r="KRG79" s="66"/>
      <c r="KRH79" s="66"/>
      <c r="KRI79" s="66"/>
      <c r="KRJ79" s="66"/>
      <c r="KRK79" s="66"/>
      <c r="KRL79" s="66"/>
      <c r="KRM79" s="66"/>
      <c r="KRN79" s="66"/>
      <c r="KRO79" s="66"/>
      <c r="KRP79" s="66"/>
      <c r="KRQ79" s="66"/>
      <c r="KRR79" s="66"/>
      <c r="KRS79" s="66"/>
      <c r="KRT79" s="66"/>
      <c r="KRU79" s="66"/>
      <c r="KRV79" s="66"/>
      <c r="KRW79" s="66"/>
      <c r="KRX79" s="66"/>
      <c r="KRY79" s="66"/>
      <c r="KRZ79" s="66"/>
      <c r="KSA79" s="66"/>
      <c r="KSB79" s="66"/>
      <c r="KSC79" s="66"/>
      <c r="KSD79" s="66"/>
      <c r="KSE79" s="66"/>
      <c r="KSF79" s="66"/>
      <c r="KSG79" s="66"/>
      <c r="KSH79" s="66"/>
      <c r="KSI79" s="66"/>
      <c r="KSJ79" s="66"/>
      <c r="KSK79" s="66"/>
      <c r="KSL79" s="66"/>
      <c r="KSM79" s="66"/>
      <c r="KSN79" s="66"/>
      <c r="KSO79" s="66"/>
      <c r="KSP79" s="66"/>
      <c r="KSQ79" s="66"/>
      <c r="KSR79" s="66"/>
      <c r="KSS79" s="66"/>
      <c r="KST79" s="66"/>
      <c r="KSU79" s="66"/>
      <c r="KSV79" s="66"/>
      <c r="KSW79" s="66"/>
      <c r="KSX79" s="66"/>
      <c r="KSY79" s="66"/>
      <c r="KSZ79" s="66"/>
      <c r="KTA79" s="66"/>
      <c r="KTB79" s="66"/>
      <c r="KTC79" s="66"/>
      <c r="KTD79" s="66"/>
      <c r="KTE79" s="66"/>
      <c r="KTF79" s="66"/>
      <c r="KTG79" s="66"/>
      <c r="KTH79" s="66"/>
      <c r="KTI79" s="66"/>
      <c r="KTJ79" s="66"/>
      <c r="KTK79" s="66"/>
      <c r="KTL79" s="66"/>
      <c r="KTM79" s="66"/>
      <c r="KTN79" s="66"/>
      <c r="KTO79" s="66"/>
      <c r="KTP79" s="66"/>
      <c r="KTQ79" s="66"/>
      <c r="KTR79" s="66"/>
      <c r="KTS79" s="66"/>
      <c r="KTT79" s="66"/>
      <c r="KTU79" s="66"/>
      <c r="KTV79" s="66"/>
      <c r="KTW79" s="66"/>
      <c r="KTX79" s="66"/>
      <c r="KTY79" s="66"/>
      <c r="KTZ79" s="66"/>
      <c r="KUA79" s="66"/>
      <c r="KUB79" s="66"/>
      <c r="KUC79" s="66"/>
      <c r="KUD79" s="66"/>
      <c r="KUE79" s="66"/>
      <c r="KUF79" s="66"/>
      <c r="KUG79" s="66"/>
      <c r="KUH79" s="66"/>
      <c r="KUI79" s="66"/>
      <c r="KUJ79" s="66"/>
      <c r="KUK79" s="66"/>
      <c r="KUL79" s="66"/>
      <c r="KUM79" s="66"/>
      <c r="KUN79" s="66"/>
      <c r="KUO79" s="66"/>
      <c r="KUP79" s="66"/>
      <c r="KUQ79" s="66"/>
      <c r="KUR79" s="66"/>
      <c r="KUS79" s="66"/>
      <c r="KUT79" s="66"/>
      <c r="KUU79" s="66"/>
      <c r="KUV79" s="66"/>
      <c r="KUW79" s="66"/>
      <c r="KUX79" s="66"/>
      <c r="KUY79" s="66"/>
      <c r="KUZ79" s="66"/>
      <c r="KVA79" s="66"/>
      <c r="KVB79" s="66"/>
      <c r="KVC79" s="66"/>
      <c r="KVD79" s="66"/>
      <c r="KVE79" s="66"/>
      <c r="KVF79" s="66"/>
      <c r="KVG79" s="66"/>
      <c r="KVH79" s="66"/>
      <c r="KVI79" s="66"/>
      <c r="KVJ79" s="66"/>
      <c r="KVK79" s="66"/>
      <c r="KVL79" s="66"/>
      <c r="KVM79" s="66"/>
      <c r="KVN79" s="66"/>
      <c r="KVO79" s="66"/>
      <c r="KVP79" s="66"/>
      <c r="KVQ79" s="66"/>
      <c r="KVR79" s="66"/>
      <c r="KVS79" s="66"/>
      <c r="KVT79" s="66"/>
      <c r="KVU79" s="66"/>
      <c r="KVV79" s="66"/>
      <c r="KVW79" s="66"/>
      <c r="KVX79" s="66"/>
      <c r="KVY79" s="66"/>
      <c r="KVZ79" s="66"/>
      <c r="KWA79" s="66"/>
      <c r="KWB79" s="66"/>
      <c r="KWC79" s="66"/>
      <c r="KWD79" s="66"/>
      <c r="KWE79" s="66"/>
      <c r="KWF79" s="66"/>
      <c r="KWG79" s="66"/>
      <c r="KWH79" s="66"/>
      <c r="KWI79" s="66"/>
      <c r="KWJ79" s="66"/>
      <c r="KWK79" s="66"/>
      <c r="KWL79" s="66"/>
      <c r="KWM79" s="66"/>
      <c r="KWN79" s="66"/>
      <c r="KWO79" s="66"/>
      <c r="KWP79" s="66"/>
      <c r="KWQ79" s="66"/>
      <c r="KWR79" s="66"/>
      <c r="KWS79" s="66"/>
      <c r="KWT79" s="66"/>
      <c r="KWU79" s="66"/>
      <c r="KWV79" s="66"/>
      <c r="KWW79" s="66"/>
      <c r="KWX79" s="66"/>
      <c r="KWY79" s="66"/>
      <c r="KWZ79" s="66"/>
      <c r="KXA79" s="66"/>
      <c r="KXB79" s="66"/>
      <c r="KXC79" s="66"/>
      <c r="KXD79" s="66"/>
      <c r="KXE79" s="66"/>
      <c r="KXF79" s="66"/>
      <c r="KXG79" s="66"/>
      <c r="KXH79" s="66"/>
      <c r="KXI79" s="66"/>
      <c r="KXJ79" s="66"/>
      <c r="KXK79" s="66"/>
      <c r="KXL79" s="66"/>
      <c r="KXM79" s="66"/>
      <c r="KXN79" s="66"/>
      <c r="KXO79" s="66"/>
      <c r="KXP79" s="66"/>
      <c r="KXQ79" s="66"/>
      <c r="KXR79" s="66"/>
      <c r="KXS79" s="66"/>
      <c r="KXT79" s="66"/>
      <c r="KXU79" s="66"/>
      <c r="KXV79" s="66"/>
      <c r="KXW79" s="66"/>
      <c r="KXX79" s="66"/>
      <c r="KXY79" s="66"/>
      <c r="KXZ79" s="66"/>
      <c r="KYA79" s="66"/>
      <c r="KYB79" s="66"/>
      <c r="KYC79" s="66"/>
      <c r="KYD79" s="66"/>
      <c r="KYE79" s="66"/>
      <c r="KYF79" s="66"/>
      <c r="KYG79" s="66"/>
      <c r="KYH79" s="66"/>
      <c r="KYI79" s="66"/>
      <c r="KYJ79" s="66"/>
      <c r="KYK79" s="66"/>
      <c r="KYL79" s="66"/>
      <c r="KYM79" s="66"/>
      <c r="KYN79" s="66"/>
      <c r="KYO79" s="66"/>
      <c r="KYP79" s="66"/>
      <c r="KYQ79" s="66"/>
      <c r="KYR79" s="66"/>
      <c r="KYS79" s="66"/>
      <c r="KYT79" s="66"/>
      <c r="KYU79" s="66"/>
      <c r="KYV79" s="66"/>
      <c r="KYW79" s="66"/>
      <c r="KYX79" s="66"/>
      <c r="KYY79" s="66"/>
      <c r="KYZ79" s="66"/>
      <c r="KZA79" s="66"/>
      <c r="KZB79" s="66"/>
      <c r="KZC79" s="66"/>
      <c r="KZD79" s="66"/>
      <c r="KZE79" s="66"/>
      <c r="KZF79" s="66"/>
      <c r="KZG79" s="66"/>
      <c r="KZH79" s="66"/>
      <c r="KZI79" s="66"/>
      <c r="KZJ79" s="66"/>
      <c r="KZK79" s="66"/>
      <c r="KZL79" s="66"/>
      <c r="KZM79" s="66"/>
      <c r="KZN79" s="66"/>
      <c r="KZO79" s="66"/>
      <c r="KZP79" s="66"/>
      <c r="KZQ79" s="66"/>
      <c r="KZR79" s="66"/>
      <c r="KZS79" s="66"/>
      <c r="KZT79" s="66"/>
      <c r="KZU79" s="66"/>
      <c r="KZV79" s="66"/>
      <c r="KZW79" s="66"/>
      <c r="KZX79" s="66"/>
      <c r="KZY79" s="66"/>
      <c r="KZZ79" s="66"/>
      <c r="LAA79" s="66"/>
      <c r="LAB79" s="66"/>
      <c r="LAC79" s="66"/>
      <c r="LAD79" s="66"/>
      <c r="LAE79" s="66"/>
      <c r="LAF79" s="66"/>
      <c r="LAG79" s="66"/>
      <c r="LAH79" s="66"/>
      <c r="LAI79" s="66"/>
      <c r="LAJ79" s="66"/>
      <c r="LAK79" s="66"/>
      <c r="LAL79" s="66"/>
      <c r="LAM79" s="66"/>
      <c r="LAN79" s="66"/>
      <c r="LAO79" s="66"/>
      <c r="LAP79" s="66"/>
      <c r="LAQ79" s="66"/>
      <c r="LAR79" s="66"/>
      <c r="LAS79" s="66"/>
      <c r="LAT79" s="66"/>
      <c r="LAU79" s="66"/>
      <c r="LAV79" s="66"/>
      <c r="LAW79" s="66"/>
      <c r="LAX79" s="66"/>
      <c r="LAY79" s="66"/>
      <c r="LAZ79" s="66"/>
      <c r="LBA79" s="66"/>
      <c r="LBB79" s="66"/>
      <c r="LBC79" s="66"/>
      <c r="LBD79" s="66"/>
      <c r="LBE79" s="66"/>
      <c r="LBF79" s="66"/>
      <c r="LBG79" s="66"/>
      <c r="LBH79" s="66"/>
      <c r="LBI79" s="66"/>
      <c r="LBJ79" s="66"/>
      <c r="LBK79" s="66"/>
      <c r="LBL79" s="66"/>
      <c r="LBM79" s="66"/>
      <c r="LBN79" s="66"/>
      <c r="LBO79" s="66"/>
      <c r="LBP79" s="66"/>
      <c r="LBQ79" s="66"/>
      <c r="LBR79" s="66"/>
      <c r="LBS79" s="66"/>
      <c r="LBT79" s="66"/>
      <c r="LBU79" s="66"/>
      <c r="LBV79" s="66"/>
      <c r="LBW79" s="66"/>
      <c r="LBX79" s="66"/>
      <c r="LBY79" s="66"/>
      <c r="LBZ79" s="66"/>
      <c r="LCA79" s="66"/>
      <c r="LCB79" s="66"/>
      <c r="LCC79" s="66"/>
      <c r="LCD79" s="66"/>
      <c r="LCE79" s="66"/>
      <c r="LCF79" s="66"/>
      <c r="LCG79" s="66"/>
      <c r="LCH79" s="66"/>
      <c r="LCI79" s="66"/>
      <c r="LCJ79" s="66"/>
      <c r="LCK79" s="66"/>
      <c r="LCL79" s="66"/>
      <c r="LCM79" s="66"/>
      <c r="LCN79" s="66"/>
      <c r="LCO79" s="66"/>
      <c r="LCP79" s="66"/>
      <c r="LCQ79" s="66"/>
      <c r="LCR79" s="66"/>
      <c r="LCS79" s="66"/>
      <c r="LCT79" s="66"/>
      <c r="LCU79" s="66"/>
      <c r="LCV79" s="66"/>
      <c r="LCW79" s="66"/>
      <c r="LCX79" s="66"/>
      <c r="LCY79" s="66"/>
      <c r="LCZ79" s="66"/>
      <c r="LDA79" s="66"/>
      <c r="LDB79" s="66"/>
      <c r="LDC79" s="66"/>
      <c r="LDD79" s="66"/>
      <c r="LDE79" s="66"/>
      <c r="LDF79" s="66"/>
      <c r="LDG79" s="66"/>
      <c r="LDH79" s="66"/>
      <c r="LDI79" s="66"/>
      <c r="LDJ79" s="66"/>
      <c r="LDK79" s="66"/>
      <c r="LDL79" s="66"/>
      <c r="LDM79" s="66"/>
      <c r="LDN79" s="66"/>
      <c r="LDO79" s="66"/>
      <c r="LDP79" s="66"/>
      <c r="LDQ79" s="66"/>
      <c r="LDR79" s="66"/>
      <c r="LDS79" s="66"/>
      <c r="LDT79" s="66"/>
      <c r="LDU79" s="66"/>
      <c r="LDV79" s="66"/>
      <c r="LDW79" s="66"/>
      <c r="LDX79" s="66"/>
      <c r="LDY79" s="66"/>
      <c r="LDZ79" s="66"/>
      <c r="LEA79" s="66"/>
      <c r="LEB79" s="66"/>
      <c r="LEC79" s="66"/>
      <c r="LED79" s="66"/>
      <c r="LEE79" s="66"/>
      <c r="LEF79" s="66"/>
      <c r="LEG79" s="66"/>
      <c r="LEH79" s="66"/>
      <c r="LEI79" s="66"/>
      <c r="LEJ79" s="66"/>
      <c r="LEK79" s="66"/>
      <c r="LEL79" s="66"/>
      <c r="LEM79" s="66"/>
      <c r="LEN79" s="66"/>
      <c r="LEO79" s="66"/>
      <c r="LEP79" s="66"/>
      <c r="LEQ79" s="66"/>
      <c r="LER79" s="66"/>
      <c r="LES79" s="66"/>
      <c r="LET79" s="66"/>
      <c r="LEU79" s="66"/>
      <c r="LEV79" s="66"/>
      <c r="LEW79" s="66"/>
      <c r="LEX79" s="66"/>
      <c r="LEY79" s="66"/>
      <c r="LEZ79" s="66"/>
      <c r="LFA79" s="66"/>
      <c r="LFB79" s="66"/>
      <c r="LFC79" s="66"/>
      <c r="LFD79" s="66"/>
      <c r="LFE79" s="66"/>
      <c r="LFF79" s="66"/>
      <c r="LFG79" s="66"/>
      <c r="LFH79" s="66"/>
      <c r="LFI79" s="66"/>
      <c r="LFJ79" s="66"/>
      <c r="LFK79" s="66"/>
      <c r="LFL79" s="66"/>
      <c r="LFM79" s="66"/>
      <c r="LFN79" s="66"/>
      <c r="LFO79" s="66"/>
      <c r="LFP79" s="66"/>
      <c r="LFQ79" s="66"/>
      <c r="LFR79" s="66"/>
      <c r="LFS79" s="66"/>
      <c r="LFT79" s="66"/>
      <c r="LFU79" s="66"/>
      <c r="LFV79" s="66"/>
      <c r="LFW79" s="66"/>
      <c r="LFX79" s="66"/>
      <c r="LFY79" s="66"/>
      <c r="LFZ79" s="66"/>
      <c r="LGA79" s="66"/>
      <c r="LGB79" s="66"/>
      <c r="LGC79" s="66"/>
      <c r="LGD79" s="66"/>
      <c r="LGE79" s="66"/>
      <c r="LGF79" s="66"/>
      <c r="LGG79" s="66"/>
      <c r="LGH79" s="66"/>
      <c r="LGI79" s="66"/>
      <c r="LGJ79" s="66"/>
      <c r="LGK79" s="66"/>
      <c r="LGL79" s="66"/>
      <c r="LGM79" s="66"/>
      <c r="LGN79" s="66"/>
      <c r="LGO79" s="66"/>
      <c r="LGP79" s="66"/>
      <c r="LGQ79" s="66"/>
      <c r="LGR79" s="66"/>
      <c r="LGS79" s="66"/>
      <c r="LGT79" s="66"/>
      <c r="LGU79" s="66"/>
      <c r="LGV79" s="66"/>
      <c r="LGW79" s="66"/>
      <c r="LGX79" s="66"/>
      <c r="LGY79" s="66"/>
      <c r="LGZ79" s="66"/>
      <c r="LHA79" s="66"/>
      <c r="LHB79" s="66"/>
      <c r="LHC79" s="66"/>
      <c r="LHD79" s="66"/>
      <c r="LHE79" s="66"/>
      <c r="LHF79" s="66"/>
      <c r="LHG79" s="66"/>
      <c r="LHH79" s="66"/>
      <c r="LHI79" s="66"/>
      <c r="LHJ79" s="66"/>
      <c r="LHK79" s="66"/>
      <c r="LHL79" s="66"/>
      <c r="LHM79" s="66"/>
      <c r="LHN79" s="66"/>
      <c r="LHO79" s="66"/>
      <c r="LHP79" s="66"/>
      <c r="LHQ79" s="66"/>
      <c r="LHR79" s="66"/>
      <c r="LHS79" s="66"/>
      <c r="LHT79" s="66"/>
      <c r="LHU79" s="66"/>
      <c r="LHV79" s="66"/>
      <c r="LHW79" s="66"/>
      <c r="LHX79" s="66"/>
      <c r="LHY79" s="66"/>
      <c r="LHZ79" s="66"/>
      <c r="LIA79" s="66"/>
      <c r="LIB79" s="66"/>
      <c r="LIC79" s="66"/>
      <c r="LID79" s="66"/>
      <c r="LIE79" s="66"/>
      <c r="LIF79" s="66"/>
      <c r="LIG79" s="66"/>
      <c r="LIH79" s="66"/>
      <c r="LII79" s="66"/>
      <c r="LIJ79" s="66"/>
      <c r="LIK79" s="66"/>
      <c r="LIL79" s="66"/>
      <c r="LIM79" s="66"/>
      <c r="LIN79" s="66"/>
      <c r="LIO79" s="66"/>
      <c r="LIP79" s="66"/>
      <c r="LIQ79" s="66"/>
      <c r="LIR79" s="66"/>
      <c r="LIS79" s="66"/>
      <c r="LIT79" s="66"/>
      <c r="LIU79" s="66"/>
      <c r="LIV79" s="66"/>
      <c r="LIW79" s="66"/>
      <c r="LIX79" s="66"/>
      <c r="LIY79" s="66"/>
      <c r="LIZ79" s="66"/>
      <c r="LJA79" s="66"/>
      <c r="LJB79" s="66"/>
      <c r="LJC79" s="66"/>
      <c r="LJD79" s="66"/>
      <c r="LJE79" s="66"/>
      <c r="LJF79" s="66"/>
      <c r="LJG79" s="66"/>
      <c r="LJH79" s="66"/>
      <c r="LJI79" s="66"/>
      <c r="LJJ79" s="66"/>
      <c r="LJK79" s="66"/>
      <c r="LJL79" s="66"/>
      <c r="LJM79" s="66"/>
      <c r="LJN79" s="66"/>
      <c r="LJO79" s="66"/>
      <c r="LJP79" s="66"/>
      <c r="LJQ79" s="66"/>
      <c r="LJR79" s="66"/>
      <c r="LJS79" s="66"/>
      <c r="LJT79" s="66"/>
      <c r="LJU79" s="66"/>
      <c r="LJV79" s="66"/>
      <c r="LJW79" s="66"/>
      <c r="LJX79" s="66"/>
      <c r="LJY79" s="66"/>
      <c r="LJZ79" s="66"/>
      <c r="LKA79" s="66"/>
      <c r="LKB79" s="66"/>
      <c r="LKC79" s="66"/>
      <c r="LKD79" s="66"/>
      <c r="LKE79" s="66"/>
      <c r="LKF79" s="66"/>
      <c r="LKG79" s="66"/>
      <c r="LKH79" s="66"/>
      <c r="LKI79" s="66"/>
      <c r="LKJ79" s="66"/>
      <c r="LKK79" s="66"/>
      <c r="LKL79" s="66"/>
      <c r="LKM79" s="66"/>
      <c r="LKN79" s="66"/>
      <c r="LKO79" s="66"/>
      <c r="LKP79" s="66"/>
      <c r="LKQ79" s="66"/>
      <c r="LKR79" s="66"/>
      <c r="LKS79" s="66"/>
      <c r="LKT79" s="66"/>
      <c r="LKU79" s="66"/>
      <c r="LKV79" s="66"/>
      <c r="LKW79" s="66"/>
      <c r="LKX79" s="66"/>
      <c r="LKY79" s="66"/>
      <c r="LKZ79" s="66"/>
      <c r="LLA79" s="66"/>
      <c r="LLB79" s="66"/>
      <c r="LLC79" s="66"/>
      <c r="LLD79" s="66"/>
      <c r="LLE79" s="66"/>
      <c r="LLF79" s="66"/>
      <c r="LLG79" s="66"/>
      <c r="LLH79" s="66"/>
      <c r="LLI79" s="66"/>
      <c r="LLJ79" s="66"/>
      <c r="LLK79" s="66"/>
      <c r="LLL79" s="66"/>
      <c r="LLM79" s="66"/>
      <c r="LLN79" s="66"/>
      <c r="LLO79" s="66"/>
      <c r="LLP79" s="66"/>
      <c r="LLQ79" s="66"/>
      <c r="LLR79" s="66"/>
      <c r="LLS79" s="66"/>
      <c r="LLT79" s="66"/>
      <c r="LLU79" s="66"/>
      <c r="LLV79" s="66"/>
      <c r="LLW79" s="66"/>
      <c r="LLX79" s="66"/>
      <c r="LLY79" s="66"/>
      <c r="LLZ79" s="66"/>
      <c r="LMA79" s="66"/>
      <c r="LMB79" s="66"/>
      <c r="LMC79" s="66"/>
      <c r="LMD79" s="66"/>
      <c r="LME79" s="66"/>
      <c r="LMF79" s="66"/>
      <c r="LMG79" s="66"/>
      <c r="LMH79" s="66"/>
      <c r="LMI79" s="66"/>
      <c r="LMJ79" s="66"/>
      <c r="LMK79" s="66"/>
      <c r="LML79" s="66"/>
      <c r="LMM79" s="66"/>
      <c r="LMN79" s="66"/>
      <c r="LMO79" s="66"/>
      <c r="LMP79" s="66"/>
      <c r="LMQ79" s="66"/>
      <c r="LMR79" s="66"/>
      <c r="LMS79" s="66"/>
      <c r="LMT79" s="66"/>
      <c r="LMU79" s="66"/>
      <c r="LMV79" s="66"/>
      <c r="LMW79" s="66"/>
      <c r="LMX79" s="66"/>
      <c r="LMY79" s="66"/>
      <c r="LMZ79" s="66"/>
      <c r="LNA79" s="66"/>
      <c r="LNB79" s="66"/>
      <c r="LNC79" s="66"/>
      <c r="LND79" s="66"/>
      <c r="LNE79" s="66"/>
      <c r="LNF79" s="66"/>
      <c r="LNG79" s="66"/>
      <c r="LNH79" s="66"/>
      <c r="LNI79" s="66"/>
      <c r="LNJ79" s="66"/>
      <c r="LNK79" s="66"/>
      <c r="LNL79" s="66"/>
      <c r="LNM79" s="66"/>
      <c r="LNN79" s="66"/>
      <c r="LNO79" s="66"/>
      <c r="LNP79" s="66"/>
      <c r="LNQ79" s="66"/>
      <c r="LNR79" s="66"/>
      <c r="LNS79" s="66"/>
      <c r="LNT79" s="66"/>
      <c r="LNU79" s="66"/>
      <c r="LNV79" s="66"/>
      <c r="LNW79" s="66"/>
      <c r="LNX79" s="66"/>
      <c r="LNY79" s="66"/>
      <c r="LNZ79" s="66"/>
      <c r="LOA79" s="66"/>
      <c r="LOB79" s="66"/>
      <c r="LOC79" s="66"/>
      <c r="LOD79" s="66"/>
      <c r="LOE79" s="66"/>
      <c r="LOF79" s="66"/>
      <c r="LOG79" s="66"/>
      <c r="LOH79" s="66"/>
      <c r="LOI79" s="66"/>
      <c r="LOJ79" s="66"/>
      <c r="LOK79" s="66"/>
      <c r="LOL79" s="66"/>
      <c r="LOM79" s="66"/>
      <c r="LON79" s="66"/>
      <c r="LOO79" s="66"/>
      <c r="LOP79" s="66"/>
      <c r="LOQ79" s="66"/>
      <c r="LOR79" s="66"/>
      <c r="LOS79" s="66"/>
      <c r="LOT79" s="66"/>
      <c r="LOU79" s="66"/>
      <c r="LOV79" s="66"/>
      <c r="LOW79" s="66"/>
      <c r="LOX79" s="66"/>
      <c r="LOY79" s="66"/>
      <c r="LOZ79" s="66"/>
      <c r="LPA79" s="66"/>
      <c r="LPB79" s="66"/>
      <c r="LPC79" s="66"/>
      <c r="LPD79" s="66"/>
      <c r="LPE79" s="66"/>
      <c r="LPF79" s="66"/>
      <c r="LPG79" s="66"/>
      <c r="LPH79" s="66"/>
      <c r="LPI79" s="66"/>
      <c r="LPJ79" s="66"/>
      <c r="LPK79" s="66"/>
      <c r="LPL79" s="66"/>
      <c r="LPM79" s="66"/>
      <c r="LPN79" s="66"/>
      <c r="LPO79" s="66"/>
      <c r="LPP79" s="66"/>
      <c r="LPQ79" s="66"/>
      <c r="LPR79" s="66"/>
      <c r="LPS79" s="66"/>
      <c r="LPT79" s="66"/>
      <c r="LPU79" s="66"/>
      <c r="LPV79" s="66"/>
      <c r="LPW79" s="66"/>
      <c r="LPX79" s="66"/>
      <c r="LPY79" s="66"/>
      <c r="LPZ79" s="66"/>
      <c r="LQA79" s="66"/>
      <c r="LQB79" s="66"/>
      <c r="LQC79" s="66"/>
      <c r="LQD79" s="66"/>
      <c r="LQE79" s="66"/>
      <c r="LQF79" s="66"/>
      <c r="LQG79" s="66"/>
      <c r="LQH79" s="66"/>
      <c r="LQI79" s="66"/>
      <c r="LQJ79" s="66"/>
      <c r="LQK79" s="66"/>
      <c r="LQL79" s="66"/>
      <c r="LQM79" s="66"/>
      <c r="LQN79" s="66"/>
      <c r="LQO79" s="66"/>
      <c r="LQP79" s="66"/>
      <c r="LQQ79" s="66"/>
      <c r="LQR79" s="66"/>
      <c r="LQS79" s="66"/>
      <c r="LQT79" s="66"/>
      <c r="LQU79" s="66"/>
      <c r="LQV79" s="66"/>
      <c r="LQW79" s="66"/>
      <c r="LQX79" s="66"/>
      <c r="LQY79" s="66"/>
      <c r="LQZ79" s="66"/>
      <c r="LRA79" s="66"/>
      <c r="LRB79" s="66"/>
      <c r="LRC79" s="66"/>
      <c r="LRD79" s="66"/>
      <c r="LRE79" s="66"/>
      <c r="LRF79" s="66"/>
      <c r="LRG79" s="66"/>
      <c r="LRH79" s="66"/>
      <c r="LRI79" s="66"/>
      <c r="LRJ79" s="66"/>
      <c r="LRK79" s="66"/>
      <c r="LRL79" s="66"/>
      <c r="LRM79" s="66"/>
      <c r="LRN79" s="66"/>
      <c r="LRO79" s="66"/>
      <c r="LRP79" s="66"/>
      <c r="LRQ79" s="66"/>
      <c r="LRR79" s="66"/>
      <c r="LRS79" s="66"/>
      <c r="LRT79" s="66"/>
      <c r="LRU79" s="66"/>
      <c r="LRV79" s="66"/>
      <c r="LRW79" s="66"/>
      <c r="LRX79" s="66"/>
      <c r="LRY79" s="66"/>
      <c r="LRZ79" s="66"/>
      <c r="LSA79" s="66"/>
      <c r="LSB79" s="66"/>
      <c r="LSC79" s="66"/>
      <c r="LSD79" s="66"/>
      <c r="LSE79" s="66"/>
      <c r="LSF79" s="66"/>
      <c r="LSG79" s="66"/>
      <c r="LSH79" s="66"/>
      <c r="LSI79" s="66"/>
      <c r="LSJ79" s="66"/>
      <c r="LSK79" s="66"/>
      <c r="LSL79" s="66"/>
      <c r="LSM79" s="66"/>
      <c r="LSN79" s="66"/>
      <c r="LSO79" s="66"/>
      <c r="LSP79" s="66"/>
      <c r="LSQ79" s="66"/>
      <c r="LSR79" s="66"/>
      <c r="LSS79" s="66"/>
      <c r="LST79" s="66"/>
      <c r="LSU79" s="66"/>
      <c r="LSV79" s="66"/>
      <c r="LSW79" s="66"/>
      <c r="LSX79" s="66"/>
      <c r="LSY79" s="66"/>
      <c r="LSZ79" s="66"/>
      <c r="LTA79" s="66"/>
      <c r="LTB79" s="66"/>
      <c r="LTC79" s="66"/>
      <c r="LTD79" s="66"/>
      <c r="LTE79" s="66"/>
      <c r="LTF79" s="66"/>
      <c r="LTG79" s="66"/>
      <c r="LTH79" s="66"/>
      <c r="LTI79" s="66"/>
      <c r="LTJ79" s="66"/>
      <c r="LTK79" s="66"/>
      <c r="LTL79" s="66"/>
      <c r="LTM79" s="66"/>
      <c r="LTN79" s="66"/>
      <c r="LTO79" s="66"/>
      <c r="LTP79" s="66"/>
      <c r="LTQ79" s="66"/>
      <c r="LTR79" s="66"/>
      <c r="LTS79" s="66"/>
      <c r="LTT79" s="66"/>
      <c r="LTU79" s="66"/>
      <c r="LTV79" s="66"/>
      <c r="LTW79" s="66"/>
      <c r="LTX79" s="66"/>
      <c r="LTY79" s="66"/>
      <c r="LTZ79" s="66"/>
      <c r="LUA79" s="66"/>
      <c r="LUB79" s="66"/>
      <c r="LUC79" s="66"/>
      <c r="LUD79" s="66"/>
      <c r="LUE79" s="66"/>
      <c r="LUF79" s="66"/>
      <c r="LUG79" s="66"/>
      <c r="LUH79" s="66"/>
      <c r="LUI79" s="66"/>
      <c r="LUJ79" s="66"/>
      <c r="LUK79" s="66"/>
      <c r="LUL79" s="66"/>
      <c r="LUM79" s="66"/>
      <c r="LUN79" s="66"/>
      <c r="LUO79" s="66"/>
      <c r="LUP79" s="66"/>
      <c r="LUQ79" s="66"/>
      <c r="LUR79" s="66"/>
      <c r="LUS79" s="66"/>
      <c r="LUT79" s="66"/>
      <c r="LUU79" s="66"/>
      <c r="LUV79" s="66"/>
      <c r="LUW79" s="66"/>
      <c r="LUX79" s="66"/>
      <c r="LUY79" s="66"/>
      <c r="LUZ79" s="66"/>
      <c r="LVA79" s="66"/>
      <c r="LVB79" s="66"/>
      <c r="LVC79" s="66"/>
      <c r="LVD79" s="66"/>
      <c r="LVE79" s="66"/>
      <c r="LVF79" s="66"/>
      <c r="LVG79" s="66"/>
      <c r="LVH79" s="66"/>
      <c r="LVI79" s="66"/>
      <c r="LVJ79" s="66"/>
      <c r="LVK79" s="66"/>
      <c r="LVL79" s="66"/>
      <c r="LVM79" s="66"/>
      <c r="LVN79" s="66"/>
      <c r="LVO79" s="66"/>
      <c r="LVP79" s="66"/>
      <c r="LVQ79" s="66"/>
      <c r="LVR79" s="66"/>
      <c r="LVS79" s="66"/>
      <c r="LVT79" s="66"/>
      <c r="LVU79" s="66"/>
      <c r="LVV79" s="66"/>
      <c r="LVW79" s="66"/>
      <c r="LVX79" s="66"/>
      <c r="LVY79" s="66"/>
      <c r="LVZ79" s="66"/>
      <c r="LWA79" s="66"/>
      <c r="LWB79" s="66"/>
      <c r="LWC79" s="66"/>
      <c r="LWD79" s="66"/>
      <c r="LWE79" s="66"/>
      <c r="LWF79" s="66"/>
      <c r="LWG79" s="66"/>
      <c r="LWH79" s="66"/>
      <c r="LWI79" s="66"/>
      <c r="LWJ79" s="66"/>
      <c r="LWK79" s="66"/>
      <c r="LWL79" s="66"/>
      <c r="LWM79" s="66"/>
      <c r="LWN79" s="66"/>
      <c r="LWO79" s="66"/>
      <c r="LWP79" s="66"/>
      <c r="LWQ79" s="66"/>
      <c r="LWR79" s="66"/>
      <c r="LWS79" s="66"/>
      <c r="LWT79" s="66"/>
      <c r="LWU79" s="66"/>
      <c r="LWV79" s="66"/>
      <c r="LWW79" s="66"/>
      <c r="LWX79" s="66"/>
      <c r="LWY79" s="66"/>
      <c r="LWZ79" s="66"/>
      <c r="LXA79" s="66"/>
      <c r="LXB79" s="66"/>
      <c r="LXC79" s="66"/>
      <c r="LXD79" s="66"/>
      <c r="LXE79" s="66"/>
      <c r="LXF79" s="66"/>
      <c r="LXG79" s="66"/>
      <c r="LXH79" s="66"/>
      <c r="LXI79" s="66"/>
      <c r="LXJ79" s="66"/>
      <c r="LXK79" s="66"/>
      <c r="LXL79" s="66"/>
      <c r="LXM79" s="66"/>
      <c r="LXN79" s="66"/>
      <c r="LXO79" s="66"/>
      <c r="LXP79" s="66"/>
      <c r="LXQ79" s="66"/>
      <c r="LXR79" s="66"/>
      <c r="LXS79" s="66"/>
      <c r="LXT79" s="66"/>
      <c r="LXU79" s="66"/>
      <c r="LXV79" s="66"/>
      <c r="LXW79" s="66"/>
      <c r="LXX79" s="66"/>
      <c r="LXY79" s="66"/>
      <c r="LXZ79" s="66"/>
      <c r="LYA79" s="66"/>
      <c r="LYB79" s="66"/>
      <c r="LYC79" s="66"/>
      <c r="LYD79" s="66"/>
      <c r="LYE79" s="66"/>
      <c r="LYF79" s="66"/>
      <c r="LYG79" s="66"/>
      <c r="LYH79" s="66"/>
      <c r="LYI79" s="66"/>
      <c r="LYJ79" s="66"/>
      <c r="LYK79" s="66"/>
      <c r="LYL79" s="66"/>
      <c r="LYM79" s="66"/>
      <c r="LYN79" s="66"/>
      <c r="LYO79" s="66"/>
      <c r="LYP79" s="66"/>
      <c r="LYQ79" s="66"/>
      <c r="LYR79" s="66"/>
      <c r="LYS79" s="66"/>
      <c r="LYT79" s="66"/>
      <c r="LYU79" s="66"/>
      <c r="LYV79" s="66"/>
      <c r="LYW79" s="66"/>
      <c r="LYX79" s="66"/>
      <c r="LYY79" s="66"/>
      <c r="LYZ79" s="66"/>
      <c r="LZA79" s="66"/>
      <c r="LZB79" s="66"/>
      <c r="LZC79" s="66"/>
      <c r="LZD79" s="66"/>
      <c r="LZE79" s="66"/>
      <c r="LZF79" s="66"/>
      <c r="LZG79" s="66"/>
      <c r="LZH79" s="66"/>
      <c r="LZI79" s="66"/>
      <c r="LZJ79" s="66"/>
      <c r="LZK79" s="66"/>
      <c r="LZL79" s="66"/>
      <c r="LZM79" s="66"/>
      <c r="LZN79" s="66"/>
      <c r="LZO79" s="66"/>
      <c r="LZP79" s="66"/>
      <c r="LZQ79" s="66"/>
      <c r="LZR79" s="66"/>
      <c r="LZS79" s="66"/>
      <c r="LZT79" s="66"/>
      <c r="LZU79" s="66"/>
      <c r="LZV79" s="66"/>
      <c r="LZW79" s="66"/>
      <c r="LZX79" s="66"/>
      <c r="LZY79" s="66"/>
      <c r="LZZ79" s="66"/>
      <c r="MAA79" s="66"/>
      <c r="MAB79" s="66"/>
      <c r="MAC79" s="66"/>
      <c r="MAD79" s="66"/>
      <c r="MAE79" s="66"/>
      <c r="MAF79" s="66"/>
      <c r="MAG79" s="66"/>
      <c r="MAH79" s="66"/>
      <c r="MAI79" s="66"/>
      <c r="MAJ79" s="66"/>
      <c r="MAK79" s="66"/>
      <c r="MAL79" s="66"/>
      <c r="MAM79" s="66"/>
      <c r="MAN79" s="66"/>
      <c r="MAO79" s="66"/>
      <c r="MAP79" s="66"/>
      <c r="MAQ79" s="66"/>
      <c r="MAR79" s="66"/>
      <c r="MAS79" s="66"/>
      <c r="MAT79" s="66"/>
      <c r="MAU79" s="66"/>
      <c r="MAV79" s="66"/>
      <c r="MAW79" s="66"/>
      <c r="MAX79" s="66"/>
      <c r="MAY79" s="66"/>
      <c r="MAZ79" s="66"/>
      <c r="MBA79" s="66"/>
      <c r="MBB79" s="66"/>
      <c r="MBC79" s="66"/>
      <c r="MBD79" s="66"/>
      <c r="MBE79" s="66"/>
      <c r="MBF79" s="66"/>
      <c r="MBG79" s="66"/>
      <c r="MBH79" s="66"/>
      <c r="MBI79" s="66"/>
      <c r="MBJ79" s="66"/>
      <c r="MBK79" s="66"/>
      <c r="MBL79" s="66"/>
      <c r="MBM79" s="66"/>
      <c r="MBN79" s="66"/>
      <c r="MBO79" s="66"/>
      <c r="MBP79" s="66"/>
      <c r="MBQ79" s="66"/>
      <c r="MBR79" s="66"/>
      <c r="MBS79" s="66"/>
      <c r="MBT79" s="66"/>
      <c r="MBU79" s="66"/>
      <c r="MBV79" s="66"/>
      <c r="MBW79" s="66"/>
      <c r="MBX79" s="66"/>
      <c r="MBY79" s="66"/>
      <c r="MBZ79" s="66"/>
      <c r="MCA79" s="66"/>
      <c r="MCB79" s="66"/>
      <c r="MCC79" s="66"/>
      <c r="MCD79" s="66"/>
      <c r="MCE79" s="66"/>
      <c r="MCF79" s="66"/>
      <c r="MCG79" s="66"/>
      <c r="MCH79" s="66"/>
      <c r="MCI79" s="66"/>
      <c r="MCJ79" s="66"/>
      <c r="MCK79" s="66"/>
      <c r="MCL79" s="66"/>
      <c r="MCM79" s="66"/>
      <c r="MCN79" s="66"/>
      <c r="MCO79" s="66"/>
      <c r="MCP79" s="66"/>
      <c r="MCQ79" s="66"/>
      <c r="MCR79" s="66"/>
      <c r="MCS79" s="66"/>
      <c r="MCT79" s="66"/>
      <c r="MCU79" s="66"/>
      <c r="MCV79" s="66"/>
      <c r="MCW79" s="66"/>
      <c r="MCX79" s="66"/>
      <c r="MCY79" s="66"/>
      <c r="MCZ79" s="66"/>
      <c r="MDA79" s="66"/>
      <c r="MDB79" s="66"/>
      <c r="MDC79" s="66"/>
      <c r="MDD79" s="66"/>
      <c r="MDE79" s="66"/>
      <c r="MDF79" s="66"/>
      <c r="MDG79" s="66"/>
      <c r="MDH79" s="66"/>
      <c r="MDI79" s="66"/>
      <c r="MDJ79" s="66"/>
      <c r="MDK79" s="66"/>
      <c r="MDL79" s="66"/>
      <c r="MDM79" s="66"/>
      <c r="MDN79" s="66"/>
      <c r="MDO79" s="66"/>
      <c r="MDP79" s="66"/>
      <c r="MDQ79" s="66"/>
      <c r="MDR79" s="66"/>
      <c r="MDS79" s="66"/>
      <c r="MDT79" s="66"/>
      <c r="MDU79" s="66"/>
      <c r="MDV79" s="66"/>
      <c r="MDW79" s="66"/>
      <c r="MDX79" s="66"/>
      <c r="MDY79" s="66"/>
      <c r="MDZ79" s="66"/>
      <c r="MEA79" s="66"/>
      <c r="MEB79" s="66"/>
      <c r="MEC79" s="66"/>
      <c r="MED79" s="66"/>
      <c r="MEE79" s="66"/>
      <c r="MEF79" s="66"/>
      <c r="MEG79" s="66"/>
      <c r="MEH79" s="66"/>
      <c r="MEI79" s="66"/>
      <c r="MEJ79" s="66"/>
      <c r="MEK79" s="66"/>
      <c r="MEL79" s="66"/>
      <c r="MEM79" s="66"/>
      <c r="MEN79" s="66"/>
      <c r="MEO79" s="66"/>
      <c r="MEP79" s="66"/>
      <c r="MEQ79" s="66"/>
      <c r="MER79" s="66"/>
      <c r="MES79" s="66"/>
      <c r="MET79" s="66"/>
      <c r="MEU79" s="66"/>
      <c r="MEV79" s="66"/>
      <c r="MEW79" s="66"/>
      <c r="MEX79" s="66"/>
      <c r="MEY79" s="66"/>
      <c r="MEZ79" s="66"/>
      <c r="MFA79" s="66"/>
      <c r="MFB79" s="66"/>
      <c r="MFC79" s="66"/>
      <c r="MFD79" s="66"/>
      <c r="MFE79" s="66"/>
      <c r="MFF79" s="66"/>
      <c r="MFG79" s="66"/>
      <c r="MFH79" s="66"/>
      <c r="MFI79" s="66"/>
      <c r="MFJ79" s="66"/>
      <c r="MFK79" s="66"/>
      <c r="MFL79" s="66"/>
      <c r="MFM79" s="66"/>
      <c r="MFN79" s="66"/>
      <c r="MFO79" s="66"/>
      <c r="MFP79" s="66"/>
      <c r="MFQ79" s="66"/>
      <c r="MFR79" s="66"/>
      <c r="MFS79" s="66"/>
      <c r="MFT79" s="66"/>
      <c r="MFU79" s="66"/>
      <c r="MFV79" s="66"/>
      <c r="MFW79" s="66"/>
      <c r="MFX79" s="66"/>
      <c r="MFY79" s="66"/>
      <c r="MFZ79" s="66"/>
      <c r="MGA79" s="66"/>
      <c r="MGB79" s="66"/>
      <c r="MGC79" s="66"/>
      <c r="MGD79" s="66"/>
      <c r="MGE79" s="66"/>
      <c r="MGF79" s="66"/>
      <c r="MGG79" s="66"/>
      <c r="MGH79" s="66"/>
      <c r="MGI79" s="66"/>
      <c r="MGJ79" s="66"/>
      <c r="MGK79" s="66"/>
      <c r="MGL79" s="66"/>
      <c r="MGM79" s="66"/>
      <c r="MGN79" s="66"/>
      <c r="MGO79" s="66"/>
      <c r="MGP79" s="66"/>
      <c r="MGQ79" s="66"/>
      <c r="MGR79" s="66"/>
      <c r="MGS79" s="66"/>
      <c r="MGT79" s="66"/>
      <c r="MGU79" s="66"/>
      <c r="MGV79" s="66"/>
      <c r="MGW79" s="66"/>
      <c r="MGX79" s="66"/>
      <c r="MGY79" s="66"/>
      <c r="MGZ79" s="66"/>
      <c r="MHA79" s="66"/>
      <c r="MHB79" s="66"/>
      <c r="MHC79" s="66"/>
      <c r="MHD79" s="66"/>
      <c r="MHE79" s="66"/>
      <c r="MHF79" s="66"/>
      <c r="MHG79" s="66"/>
      <c r="MHH79" s="66"/>
      <c r="MHI79" s="66"/>
      <c r="MHJ79" s="66"/>
      <c r="MHK79" s="66"/>
      <c r="MHL79" s="66"/>
      <c r="MHM79" s="66"/>
      <c r="MHN79" s="66"/>
      <c r="MHO79" s="66"/>
      <c r="MHP79" s="66"/>
      <c r="MHQ79" s="66"/>
      <c r="MHR79" s="66"/>
      <c r="MHS79" s="66"/>
      <c r="MHT79" s="66"/>
      <c r="MHU79" s="66"/>
      <c r="MHV79" s="66"/>
      <c r="MHW79" s="66"/>
      <c r="MHX79" s="66"/>
      <c r="MHY79" s="66"/>
      <c r="MHZ79" s="66"/>
      <c r="MIA79" s="66"/>
      <c r="MIB79" s="66"/>
      <c r="MIC79" s="66"/>
      <c r="MID79" s="66"/>
      <c r="MIE79" s="66"/>
      <c r="MIF79" s="66"/>
      <c r="MIG79" s="66"/>
      <c r="MIH79" s="66"/>
      <c r="MII79" s="66"/>
      <c r="MIJ79" s="66"/>
      <c r="MIK79" s="66"/>
      <c r="MIL79" s="66"/>
      <c r="MIM79" s="66"/>
      <c r="MIN79" s="66"/>
      <c r="MIO79" s="66"/>
      <c r="MIP79" s="66"/>
      <c r="MIQ79" s="66"/>
      <c r="MIR79" s="66"/>
      <c r="MIS79" s="66"/>
      <c r="MIT79" s="66"/>
      <c r="MIU79" s="66"/>
      <c r="MIV79" s="66"/>
      <c r="MIW79" s="66"/>
      <c r="MIX79" s="66"/>
      <c r="MIY79" s="66"/>
      <c r="MIZ79" s="66"/>
      <c r="MJA79" s="66"/>
      <c r="MJB79" s="66"/>
      <c r="MJC79" s="66"/>
      <c r="MJD79" s="66"/>
      <c r="MJE79" s="66"/>
      <c r="MJF79" s="66"/>
      <c r="MJG79" s="66"/>
      <c r="MJH79" s="66"/>
      <c r="MJI79" s="66"/>
      <c r="MJJ79" s="66"/>
      <c r="MJK79" s="66"/>
      <c r="MJL79" s="66"/>
      <c r="MJM79" s="66"/>
      <c r="MJN79" s="66"/>
      <c r="MJO79" s="66"/>
      <c r="MJP79" s="66"/>
      <c r="MJQ79" s="66"/>
      <c r="MJR79" s="66"/>
      <c r="MJS79" s="66"/>
      <c r="MJT79" s="66"/>
      <c r="MJU79" s="66"/>
      <c r="MJV79" s="66"/>
      <c r="MJW79" s="66"/>
      <c r="MJX79" s="66"/>
      <c r="MJY79" s="66"/>
      <c r="MJZ79" s="66"/>
      <c r="MKA79" s="66"/>
      <c r="MKB79" s="66"/>
      <c r="MKC79" s="66"/>
      <c r="MKD79" s="66"/>
      <c r="MKE79" s="66"/>
      <c r="MKF79" s="66"/>
      <c r="MKG79" s="66"/>
      <c r="MKH79" s="66"/>
      <c r="MKI79" s="66"/>
      <c r="MKJ79" s="66"/>
      <c r="MKK79" s="66"/>
      <c r="MKL79" s="66"/>
      <c r="MKM79" s="66"/>
      <c r="MKN79" s="66"/>
      <c r="MKO79" s="66"/>
      <c r="MKP79" s="66"/>
      <c r="MKQ79" s="66"/>
      <c r="MKR79" s="66"/>
      <c r="MKS79" s="66"/>
      <c r="MKT79" s="66"/>
      <c r="MKU79" s="66"/>
      <c r="MKV79" s="66"/>
      <c r="MKW79" s="66"/>
      <c r="MKX79" s="66"/>
      <c r="MKY79" s="66"/>
      <c r="MKZ79" s="66"/>
      <c r="MLA79" s="66"/>
      <c r="MLB79" s="66"/>
      <c r="MLC79" s="66"/>
      <c r="MLD79" s="66"/>
      <c r="MLE79" s="66"/>
      <c r="MLF79" s="66"/>
      <c r="MLG79" s="66"/>
      <c r="MLH79" s="66"/>
      <c r="MLI79" s="66"/>
      <c r="MLJ79" s="66"/>
      <c r="MLK79" s="66"/>
      <c r="MLL79" s="66"/>
      <c r="MLM79" s="66"/>
      <c r="MLN79" s="66"/>
      <c r="MLO79" s="66"/>
      <c r="MLP79" s="66"/>
      <c r="MLQ79" s="66"/>
      <c r="MLR79" s="66"/>
      <c r="MLS79" s="66"/>
      <c r="MLT79" s="66"/>
      <c r="MLU79" s="66"/>
      <c r="MLV79" s="66"/>
      <c r="MLW79" s="66"/>
      <c r="MLX79" s="66"/>
      <c r="MLY79" s="66"/>
      <c r="MLZ79" s="66"/>
      <c r="MMA79" s="66"/>
      <c r="MMB79" s="66"/>
      <c r="MMC79" s="66"/>
      <c r="MMD79" s="66"/>
      <c r="MME79" s="66"/>
      <c r="MMF79" s="66"/>
      <c r="MMG79" s="66"/>
      <c r="MMH79" s="66"/>
      <c r="MMI79" s="66"/>
      <c r="MMJ79" s="66"/>
      <c r="MMK79" s="66"/>
      <c r="MML79" s="66"/>
      <c r="MMM79" s="66"/>
      <c r="MMN79" s="66"/>
      <c r="MMO79" s="66"/>
      <c r="MMP79" s="66"/>
      <c r="MMQ79" s="66"/>
      <c r="MMR79" s="66"/>
      <c r="MMS79" s="66"/>
      <c r="MMT79" s="66"/>
      <c r="MMU79" s="66"/>
      <c r="MMV79" s="66"/>
      <c r="MMW79" s="66"/>
      <c r="MMX79" s="66"/>
      <c r="MMY79" s="66"/>
      <c r="MMZ79" s="66"/>
      <c r="MNA79" s="66"/>
      <c r="MNB79" s="66"/>
      <c r="MNC79" s="66"/>
      <c r="MND79" s="66"/>
      <c r="MNE79" s="66"/>
      <c r="MNF79" s="66"/>
      <c r="MNG79" s="66"/>
      <c r="MNH79" s="66"/>
      <c r="MNI79" s="66"/>
      <c r="MNJ79" s="66"/>
      <c r="MNK79" s="66"/>
      <c r="MNL79" s="66"/>
      <c r="MNM79" s="66"/>
      <c r="MNN79" s="66"/>
      <c r="MNO79" s="66"/>
      <c r="MNP79" s="66"/>
      <c r="MNQ79" s="66"/>
      <c r="MNR79" s="66"/>
      <c r="MNS79" s="66"/>
      <c r="MNT79" s="66"/>
      <c r="MNU79" s="66"/>
      <c r="MNV79" s="66"/>
      <c r="MNW79" s="66"/>
      <c r="MNX79" s="66"/>
      <c r="MNY79" s="66"/>
      <c r="MNZ79" s="66"/>
      <c r="MOA79" s="66"/>
      <c r="MOB79" s="66"/>
      <c r="MOC79" s="66"/>
      <c r="MOD79" s="66"/>
      <c r="MOE79" s="66"/>
      <c r="MOF79" s="66"/>
      <c r="MOG79" s="66"/>
      <c r="MOH79" s="66"/>
      <c r="MOI79" s="66"/>
      <c r="MOJ79" s="66"/>
      <c r="MOK79" s="66"/>
      <c r="MOL79" s="66"/>
      <c r="MOM79" s="66"/>
      <c r="MON79" s="66"/>
      <c r="MOO79" s="66"/>
      <c r="MOP79" s="66"/>
      <c r="MOQ79" s="66"/>
      <c r="MOR79" s="66"/>
      <c r="MOS79" s="66"/>
      <c r="MOT79" s="66"/>
      <c r="MOU79" s="66"/>
      <c r="MOV79" s="66"/>
      <c r="MOW79" s="66"/>
      <c r="MOX79" s="66"/>
      <c r="MOY79" s="66"/>
      <c r="MOZ79" s="66"/>
      <c r="MPA79" s="66"/>
      <c r="MPB79" s="66"/>
      <c r="MPC79" s="66"/>
      <c r="MPD79" s="66"/>
      <c r="MPE79" s="66"/>
      <c r="MPF79" s="66"/>
      <c r="MPG79" s="66"/>
      <c r="MPH79" s="66"/>
      <c r="MPI79" s="66"/>
      <c r="MPJ79" s="66"/>
      <c r="MPK79" s="66"/>
      <c r="MPL79" s="66"/>
      <c r="MPM79" s="66"/>
      <c r="MPN79" s="66"/>
      <c r="MPO79" s="66"/>
      <c r="MPP79" s="66"/>
      <c r="MPQ79" s="66"/>
      <c r="MPR79" s="66"/>
      <c r="MPS79" s="66"/>
      <c r="MPT79" s="66"/>
      <c r="MPU79" s="66"/>
      <c r="MPV79" s="66"/>
      <c r="MPW79" s="66"/>
      <c r="MPX79" s="66"/>
      <c r="MPY79" s="66"/>
      <c r="MPZ79" s="66"/>
      <c r="MQA79" s="66"/>
      <c r="MQB79" s="66"/>
      <c r="MQC79" s="66"/>
      <c r="MQD79" s="66"/>
      <c r="MQE79" s="66"/>
      <c r="MQF79" s="66"/>
      <c r="MQG79" s="66"/>
      <c r="MQH79" s="66"/>
      <c r="MQI79" s="66"/>
      <c r="MQJ79" s="66"/>
      <c r="MQK79" s="66"/>
      <c r="MQL79" s="66"/>
      <c r="MQM79" s="66"/>
      <c r="MQN79" s="66"/>
      <c r="MQO79" s="66"/>
      <c r="MQP79" s="66"/>
      <c r="MQQ79" s="66"/>
      <c r="MQR79" s="66"/>
      <c r="MQS79" s="66"/>
      <c r="MQT79" s="66"/>
      <c r="MQU79" s="66"/>
      <c r="MQV79" s="66"/>
      <c r="MQW79" s="66"/>
      <c r="MQX79" s="66"/>
      <c r="MQY79" s="66"/>
      <c r="MQZ79" s="66"/>
      <c r="MRA79" s="66"/>
      <c r="MRB79" s="66"/>
      <c r="MRC79" s="66"/>
      <c r="MRD79" s="66"/>
      <c r="MRE79" s="66"/>
      <c r="MRF79" s="66"/>
      <c r="MRG79" s="66"/>
      <c r="MRH79" s="66"/>
      <c r="MRI79" s="66"/>
      <c r="MRJ79" s="66"/>
      <c r="MRK79" s="66"/>
      <c r="MRL79" s="66"/>
      <c r="MRM79" s="66"/>
      <c r="MRN79" s="66"/>
      <c r="MRO79" s="66"/>
      <c r="MRP79" s="66"/>
      <c r="MRQ79" s="66"/>
      <c r="MRR79" s="66"/>
      <c r="MRS79" s="66"/>
      <c r="MRT79" s="66"/>
      <c r="MRU79" s="66"/>
      <c r="MRV79" s="66"/>
      <c r="MRW79" s="66"/>
      <c r="MRX79" s="66"/>
      <c r="MRY79" s="66"/>
      <c r="MRZ79" s="66"/>
      <c r="MSA79" s="66"/>
      <c r="MSB79" s="66"/>
      <c r="MSC79" s="66"/>
      <c r="MSD79" s="66"/>
      <c r="MSE79" s="66"/>
      <c r="MSF79" s="66"/>
      <c r="MSG79" s="66"/>
      <c r="MSH79" s="66"/>
      <c r="MSI79" s="66"/>
      <c r="MSJ79" s="66"/>
      <c r="MSK79" s="66"/>
      <c r="MSL79" s="66"/>
      <c r="MSM79" s="66"/>
      <c r="MSN79" s="66"/>
      <c r="MSO79" s="66"/>
      <c r="MSP79" s="66"/>
      <c r="MSQ79" s="66"/>
      <c r="MSR79" s="66"/>
      <c r="MSS79" s="66"/>
      <c r="MST79" s="66"/>
      <c r="MSU79" s="66"/>
      <c r="MSV79" s="66"/>
      <c r="MSW79" s="66"/>
      <c r="MSX79" s="66"/>
      <c r="MSY79" s="66"/>
      <c r="MSZ79" s="66"/>
      <c r="MTA79" s="66"/>
      <c r="MTB79" s="66"/>
      <c r="MTC79" s="66"/>
      <c r="MTD79" s="66"/>
      <c r="MTE79" s="66"/>
      <c r="MTF79" s="66"/>
      <c r="MTG79" s="66"/>
      <c r="MTH79" s="66"/>
      <c r="MTI79" s="66"/>
      <c r="MTJ79" s="66"/>
      <c r="MTK79" s="66"/>
      <c r="MTL79" s="66"/>
      <c r="MTM79" s="66"/>
      <c r="MTN79" s="66"/>
      <c r="MTO79" s="66"/>
      <c r="MTP79" s="66"/>
      <c r="MTQ79" s="66"/>
      <c r="MTR79" s="66"/>
      <c r="MTS79" s="66"/>
      <c r="MTT79" s="66"/>
      <c r="MTU79" s="66"/>
      <c r="MTV79" s="66"/>
      <c r="MTW79" s="66"/>
      <c r="MTX79" s="66"/>
      <c r="MTY79" s="66"/>
      <c r="MTZ79" s="66"/>
      <c r="MUA79" s="66"/>
      <c r="MUB79" s="66"/>
      <c r="MUC79" s="66"/>
      <c r="MUD79" s="66"/>
      <c r="MUE79" s="66"/>
      <c r="MUF79" s="66"/>
      <c r="MUG79" s="66"/>
      <c r="MUH79" s="66"/>
      <c r="MUI79" s="66"/>
      <c r="MUJ79" s="66"/>
      <c r="MUK79" s="66"/>
      <c r="MUL79" s="66"/>
      <c r="MUM79" s="66"/>
      <c r="MUN79" s="66"/>
      <c r="MUO79" s="66"/>
      <c r="MUP79" s="66"/>
      <c r="MUQ79" s="66"/>
      <c r="MUR79" s="66"/>
      <c r="MUS79" s="66"/>
      <c r="MUT79" s="66"/>
      <c r="MUU79" s="66"/>
      <c r="MUV79" s="66"/>
      <c r="MUW79" s="66"/>
      <c r="MUX79" s="66"/>
      <c r="MUY79" s="66"/>
      <c r="MUZ79" s="66"/>
      <c r="MVA79" s="66"/>
      <c r="MVB79" s="66"/>
      <c r="MVC79" s="66"/>
      <c r="MVD79" s="66"/>
      <c r="MVE79" s="66"/>
      <c r="MVF79" s="66"/>
      <c r="MVG79" s="66"/>
      <c r="MVH79" s="66"/>
      <c r="MVI79" s="66"/>
      <c r="MVJ79" s="66"/>
      <c r="MVK79" s="66"/>
      <c r="MVL79" s="66"/>
      <c r="MVM79" s="66"/>
      <c r="MVN79" s="66"/>
      <c r="MVO79" s="66"/>
      <c r="MVP79" s="66"/>
      <c r="MVQ79" s="66"/>
      <c r="MVR79" s="66"/>
      <c r="MVS79" s="66"/>
      <c r="MVT79" s="66"/>
      <c r="MVU79" s="66"/>
      <c r="MVV79" s="66"/>
      <c r="MVW79" s="66"/>
      <c r="MVX79" s="66"/>
      <c r="MVY79" s="66"/>
      <c r="MVZ79" s="66"/>
      <c r="MWA79" s="66"/>
      <c r="MWB79" s="66"/>
      <c r="MWC79" s="66"/>
      <c r="MWD79" s="66"/>
      <c r="MWE79" s="66"/>
      <c r="MWF79" s="66"/>
      <c r="MWG79" s="66"/>
      <c r="MWH79" s="66"/>
      <c r="MWI79" s="66"/>
      <c r="MWJ79" s="66"/>
      <c r="MWK79" s="66"/>
      <c r="MWL79" s="66"/>
      <c r="MWM79" s="66"/>
      <c r="MWN79" s="66"/>
      <c r="MWO79" s="66"/>
      <c r="MWP79" s="66"/>
      <c r="MWQ79" s="66"/>
      <c r="MWR79" s="66"/>
      <c r="MWS79" s="66"/>
      <c r="MWT79" s="66"/>
      <c r="MWU79" s="66"/>
      <c r="MWV79" s="66"/>
      <c r="MWW79" s="66"/>
      <c r="MWX79" s="66"/>
      <c r="MWY79" s="66"/>
      <c r="MWZ79" s="66"/>
      <c r="MXA79" s="66"/>
      <c r="MXB79" s="66"/>
      <c r="MXC79" s="66"/>
      <c r="MXD79" s="66"/>
      <c r="MXE79" s="66"/>
      <c r="MXF79" s="66"/>
      <c r="MXG79" s="66"/>
      <c r="MXH79" s="66"/>
      <c r="MXI79" s="66"/>
      <c r="MXJ79" s="66"/>
      <c r="MXK79" s="66"/>
      <c r="MXL79" s="66"/>
      <c r="MXM79" s="66"/>
      <c r="MXN79" s="66"/>
      <c r="MXO79" s="66"/>
      <c r="MXP79" s="66"/>
      <c r="MXQ79" s="66"/>
      <c r="MXR79" s="66"/>
      <c r="MXS79" s="66"/>
      <c r="MXT79" s="66"/>
      <c r="MXU79" s="66"/>
      <c r="MXV79" s="66"/>
      <c r="MXW79" s="66"/>
      <c r="MXX79" s="66"/>
      <c r="MXY79" s="66"/>
      <c r="MXZ79" s="66"/>
      <c r="MYA79" s="66"/>
      <c r="MYB79" s="66"/>
      <c r="MYC79" s="66"/>
      <c r="MYD79" s="66"/>
      <c r="MYE79" s="66"/>
      <c r="MYF79" s="66"/>
      <c r="MYG79" s="66"/>
      <c r="MYH79" s="66"/>
      <c r="MYI79" s="66"/>
      <c r="MYJ79" s="66"/>
      <c r="MYK79" s="66"/>
      <c r="MYL79" s="66"/>
      <c r="MYM79" s="66"/>
      <c r="MYN79" s="66"/>
      <c r="MYO79" s="66"/>
      <c r="MYP79" s="66"/>
      <c r="MYQ79" s="66"/>
      <c r="MYR79" s="66"/>
      <c r="MYS79" s="66"/>
      <c r="MYT79" s="66"/>
      <c r="MYU79" s="66"/>
      <c r="MYV79" s="66"/>
      <c r="MYW79" s="66"/>
      <c r="MYX79" s="66"/>
      <c r="MYY79" s="66"/>
      <c r="MYZ79" s="66"/>
      <c r="MZA79" s="66"/>
      <c r="MZB79" s="66"/>
      <c r="MZC79" s="66"/>
      <c r="MZD79" s="66"/>
      <c r="MZE79" s="66"/>
      <c r="MZF79" s="66"/>
      <c r="MZG79" s="66"/>
      <c r="MZH79" s="66"/>
      <c r="MZI79" s="66"/>
      <c r="MZJ79" s="66"/>
      <c r="MZK79" s="66"/>
      <c r="MZL79" s="66"/>
      <c r="MZM79" s="66"/>
      <c r="MZN79" s="66"/>
      <c r="MZO79" s="66"/>
      <c r="MZP79" s="66"/>
      <c r="MZQ79" s="66"/>
      <c r="MZR79" s="66"/>
      <c r="MZS79" s="66"/>
      <c r="MZT79" s="66"/>
      <c r="MZU79" s="66"/>
      <c r="MZV79" s="66"/>
      <c r="MZW79" s="66"/>
      <c r="MZX79" s="66"/>
      <c r="MZY79" s="66"/>
      <c r="MZZ79" s="66"/>
      <c r="NAA79" s="66"/>
      <c r="NAB79" s="66"/>
      <c r="NAC79" s="66"/>
      <c r="NAD79" s="66"/>
      <c r="NAE79" s="66"/>
      <c r="NAF79" s="66"/>
      <c r="NAG79" s="66"/>
      <c r="NAH79" s="66"/>
      <c r="NAI79" s="66"/>
      <c r="NAJ79" s="66"/>
      <c r="NAK79" s="66"/>
      <c r="NAL79" s="66"/>
      <c r="NAM79" s="66"/>
      <c r="NAN79" s="66"/>
      <c r="NAO79" s="66"/>
      <c r="NAP79" s="66"/>
      <c r="NAQ79" s="66"/>
      <c r="NAR79" s="66"/>
      <c r="NAS79" s="66"/>
      <c r="NAT79" s="66"/>
      <c r="NAU79" s="66"/>
      <c r="NAV79" s="66"/>
      <c r="NAW79" s="66"/>
      <c r="NAX79" s="66"/>
      <c r="NAY79" s="66"/>
      <c r="NAZ79" s="66"/>
      <c r="NBA79" s="66"/>
      <c r="NBB79" s="66"/>
      <c r="NBC79" s="66"/>
      <c r="NBD79" s="66"/>
      <c r="NBE79" s="66"/>
      <c r="NBF79" s="66"/>
      <c r="NBG79" s="66"/>
      <c r="NBH79" s="66"/>
      <c r="NBI79" s="66"/>
      <c r="NBJ79" s="66"/>
      <c r="NBK79" s="66"/>
      <c r="NBL79" s="66"/>
      <c r="NBM79" s="66"/>
      <c r="NBN79" s="66"/>
      <c r="NBO79" s="66"/>
      <c r="NBP79" s="66"/>
      <c r="NBQ79" s="66"/>
      <c r="NBR79" s="66"/>
      <c r="NBS79" s="66"/>
      <c r="NBT79" s="66"/>
      <c r="NBU79" s="66"/>
      <c r="NBV79" s="66"/>
      <c r="NBW79" s="66"/>
      <c r="NBX79" s="66"/>
      <c r="NBY79" s="66"/>
      <c r="NBZ79" s="66"/>
      <c r="NCA79" s="66"/>
      <c r="NCB79" s="66"/>
      <c r="NCC79" s="66"/>
      <c r="NCD79" s="66"/>
      <c r="NCE79" s="66"/>
      <c r="NCF79" s="66"/>
      <c r="NCG79" s="66"/>
      <c r="NCH79" s="66"/>
      <c r="NCI79" s="66"/>
      <c r="NCJ79" s="66"/>
      <c r="NCK79" s="66"/>
      <c r="NCL79" s="66"/>
      <c r="NCM79" s="66"/>
      <c r="NCN79" s="66"/>
      <c r="NCO79" s="66"/>
      <c r="NCP79" s="66"/>
      <c r="NCQ79" s="66"/>
      <c r="NCR79" s="66"/>
      <c r="NCS79" s="66"/>
      <c r="NCT79" s="66"/>
      <c r="NCU79" s="66"/>
      <c r="NCV79" s="66"/>
      <c r="NCW79" s="66"/>
      <c r="NCX79" s="66"/>
      <c r="NCY79" s="66"/>
      <c r="NCZ79" s="66"/>
      <c r="NDA79" s="66"/>
      <c r="NDB79" s="66"/>
      <c r="NDC79" s="66"/>
      <c r="NDD79" s="66"/>
      <c r="NDE79" s="66"/>
      <c r="NDF79" s="66"/>
      <c r="NDG79" s="66"/>
      <c r="NDH79" s="66"/>
      <c r="NDI79" s="66"/>
      <c r="NDJ79" s="66"/>
      <c r="NDK79" s="66"/>
      <c r="NDL79" s="66"/>
      <c r="NDM79" s="66"/>
      <c r="NDN79" s="66"/>
      <c r="NDO79" s="66"/>
      <c r="NDP79" s="66"/>
      <c r="NDQ79" s="66"/>
      <c r="NDR79" s="66"/>
      <c r="NDS79" s="66"/>
      <c r="NDT79" s="66"/>
      <c r="NDU79" s="66"/>
      <c r="NDV79" s="66"/>
      <c r="NDW79" s="66"/>
      <c r="NDX79" s="66"/>
      <c r="NDY79" s="66"/>
      <c r="NDZ79" s="66"/>
      <c r="NEA79" s="66"/>
      <c r="NEB79" s="66"/>
      <c r="NEC79" s="66"/>
      <c r="NED79" s="66"/>
      <c r="NEE79" s="66"/>
      <c r="NEF79" s="66"/>
      <c r="NEG79" s="66"/>
      <c r="NEH79" s="66"/>
      <c r="NEI79" s="66"/>
      <c r="NEJ79" s="66"/>
      <c r="NEK79" s="66"/>
      <c r="NEL79" s="66"/>
      <c r="NEM79" s="66"/>
      <c r="NEN79" s="66"/>
      <c r="NEO79" s="66"/>
      <c r="NEP79" s="66"/>
      <c r="NEQ79" s="66"/>
      <c r="NER79" s="66"/>
      <c r="NES79" s="66"/>
      <c r="NET79" s="66"/>
      <c r="NEU79" s="66"/>
      <c r="NEV79" s="66"/>
      <c r="NEW79" s="66"/>
      <c r="NEX79" s="66"/>
      <c r="NEY79" s="66"/>
      <c r="NEZ79" s="66"/>
      <c r="NFA79" s="66"/>
      <c r="NFB79" s="66"/>
      <c r="NFC79" s="66"/>
      <c r="NFD79" s="66"/>
      <c r="NFE79" s="66"/>
      <c r="NFF79" s="66"/>
      <c r="NFG79" s="66"/>
      <c r="NFH79" s="66"/>
      <c r="NFI79" s="66"/>
      <c r="NFJ79" s="66"/>
      <c r="NFK79" s="66"/>
      <c r="NFL79" s="66"/>
      <c r="NFM79" s="66"/>
      <c r="NFN79" s="66"/>
      <c r="NFO79" s="66"/>
      <c r="NFP79" s="66"/>
      <c r="NFQ79" s="66"/>
      <c r="NFR79" s="66"/>
      <c r="NFS79" s="66"/>
      <c r="NFT79" s="66"/>
      <c r="NFU79" s="66"/>
      <c r="NFV79" s="66"/>
      <c r="NFW79" s="66"/>
      <c r="NFX79" s="66"/>
      <c r="NFY79" s="66"/>
      <c r="NFZ79" s="66"/>
      <c r="NGA79" s="66"/>
      <c r="NGB79" s="66"/>
      <c r="NGC79" s="66"/>
      <c r="NGD79" s="66"/>
      <c r="NGE79" s="66"/>
      <c r="NGF79" s="66"/>
      <c r="NGG79" s="66"/>
      <c r="NGH79" s="66"/>
      <c r="NGI79" s="66"/>
      <c r="NGJ79" s="66"/>
      <c r="NGK79" s="66"/>
      <c r="NGL79" s="66"/>
      <c r="NGM79" s="66"/>
      <c r="NGN79" s="66"/>
      <c r="NGO79" s="66"/>
      <c r="NGP79" s="66"/>
      <c r="NGQ79" s="66"/>
      <c r="NGR79" s="66"/>
      <c r="NGS79" s="66"/>
      <c r="NGT79" s="66"/>
      <c r="NGU79" s="66"/>
      <c r="NGV79" s="66"/>
      <c r="NGW79" s="66"/>
      <c r="NGX79" s="66"/>
      <c r="NGY79" s="66"/>
      <c r="NGZ79" s="66"/>
      <c r="NHA79" s="66"/>
      <c r="NHB79" s="66"/>
      <c r="NHC79" s="66"/>
      <c r="NHD79" s="66"/>
      <c r="NHE79" s="66"/>
      <c r="NHF79" s="66"/>
      <c r="NHG79" s="66"/>
      <c r="NHH79" s="66"/>
      <c r="NHI79" s="66"/>
      <c r="NHJ79" s="66"/>
      <c r="NHK79" s="66"/>
      <c r="NHL79" s="66"/>
      <c r="NHM79" s="66"/>
      <c r="NHN79" s="66"/>
      <c r="NHO79" s="66"/>
      <c r="NHP79" s="66"/>
      <c r="NHQ79" s="66"/>
      <c r="NHR79" s="66"/>
      <c r="NHS79" s="66"/>
      <c r="NHT79" s="66"/>
      <c r="NHU79" s="66"/>
      <c r="NHV79" s="66"/>
      <c r="NHW79" s="66"/>
      <c r="NHX79" s="66"/>
      <c r="NHY79" s="66"/>
      <c r="NHZ79" s="66"/>
      <c r="NIA79" s="66"/>
      <c r="NIB79" s="66"/>
      <c r="NIC79" s="66"/>
      <c r="NID79" s="66"/>
      <c r="NIE79" s="66"/>
      <c r="NIF79" s="66"/>
      <c r="NIG79" s="66"/>
      <c r="NIH79" s="66"/>
      <c r="NII79" s="66"/>
      <c r="NIJ79" s="66"/>
      <c r="NIK79" s="66"/>
      <c r="NIL79" s="66"/>
      <c r="NIM79" s="66"/>
      <c r="NIN79" s="66"/>
      <c r="NIO79" s="66"/>
      <c r="NIP79" s="66"/>
      <c r="NIQ79" s="66"/>
      <c r="NIR79" s="66"/>
      <c r="NIS79" s="66"/>
      <c r="NIT79" s="66"/>
      <c r="NIU79" s="66"/>
      <c r="NIV79" s="66"/>
      <c r="NIW79" s="66"/>
      <c r="NIX79" s="66"/>
      <c r="NIY79" s="66"/>
      <c r="NIZ79" s="66"/>
      <c r="NJA79" s="66"/>
      <c r="NJB79" s="66"/>
      <c r="NJC79" s="66"/>
      <c r="NJD79" s="66"/>
      <c r="NJE79" s="66"/>
      <c r="NJF79" s="66"/>
      <c r="NJG79" s="66"/>
      <c r="NJH79" s="66"/>
      <c r="NJI79" s="66"/>
      <c r="NJJ79" s="66"/>
      <c r="NJK79" s="66"/>
      <c r="NJL79" s="66"/>
      <c r="NJM79" s="66"/>
      <c r="NJN79" s="66"/>
      <c r="NJO79" s="66"/>
      <c r="NJP79" s="66"/>
      <c r="NJQ79" s="66"/>
      <c r="NJR79" s="66"/>
      <c r="NJS79" s="66"/>
      <c r="NJT79" s="66"/>
      <c r="NJU79" s="66"/>
      <c r="NJV79" s="66"/>
      <c r="NJW79" s="66"/>
      <c r="NJX79" s="66"/>
      <c r="NJY79" s="66"/>
      <c r="NJZ79" s="66"/>
      <c r="NKA79" s="66"/>
      <c r="NKB79" s="66"/>
      <c r="NKC79" s="66"/>
      <c r="NKD79" s="66"/>
      <c r="NKE79" s="66"/>
      <c r="NKF79" s="66"/>
      <c r="NKG79" s="66"/>
      <c r="NKH79" s="66"/>
      <c r="NKI79" s="66"/>
      <c r="NKJ79" s="66"/>
      <c r="NKK79" s="66"/>
      <c r="NKL79" s="66"/>
      <c r="NKM79" s="66"/>
      <c r="NKN79" s="66"/>
      <c r="NKO79" s="66"/>
      <c r="NKP79" s="66"/>
      <c r="NKQ79" s="66"/>
      <c r="NKR79" s="66"/>
      <c r="NKS79" s="66"/>
      <c r="NKT79" s="66"/>
      <c r="NKU79" s="66"/>
      <c r="NKV79" s="66"/>
      <c r="NKW79" s="66"/>
      <c r="NKX79" s="66"/>
      <c r="NKY79" s="66"/>
      <c r="NKZ79" s="66"/>
      <c r="NLA79" s="66"/>
      <c r="NLB79" s="66"/>
      <c r="NLC79" s="66"/>
      <c r="NLD79" s="66"/>
      <c r="NLE79" s="66"/>
      <c r="NLF79" s="66"/>
      <c r="NLG79" s="66"/>
      <c r="NLH79" s="66"/>
      <c r="NLI79" s="66"/>
      <c r="NLJ79" s="66"/>
      <c r="NLK79" s="66"/>
      <c r="NLL79" s="66"/>
      <c r="NLM79" s="66"/>
      <c r="NLN79" s="66"/>
      <c r="NLO79" s="66"/>
      <c r="NLP79" s="66"/>
      <c r="NLQ79" s="66"/>
      <c r="NLR79" s="66"/>
      <c r="NLS79" s="66"/>
      <c r="NLT79" s="66"/>
      <c r="NLU79" s="66"/>
      <c r="NLV79" s="66"/>
      <c r="NLW79" s="66"/>
      <c r="NLX79" s="66"/>
      <c r="NLY79" s="66"/>
      <c r="NLZ79" s="66"/>
      <c r="NMA79" s="66"/>
      <c r="NMB79" s="66"/>
      <c r="NMC79" s="66"/>
      <c r="NMD79" s="66"/>
      <c r="NME79" s="66"/>
      <c r="NMF79" s="66"/>
      <c r="NMG79" s="66"/>
      <c r="NMH79" s="66"/>
      <c r="NMI79" s="66"/>
      <c r="NMJ79" s="66"/>
      <c r="NMK79" s="66"/>
      <c r="NML79" s="66"/>
      <c r="NMM79" s="66"/>
      <c r="NMN79" s="66"/>
      <c r="NMO79" s="66"/>
      <c r="NMP79" s="66"/>
      <c r="NMQ79" s="66"/>
      <c r="NMR79" s="66"/>
      <c r="NMS79" s="66"/>
      <c r="NMT79" s="66"/>
      <c r="NMU79" s="66"/>
      <c r="NMV79" s="66"/>
      <c r="NMW79" s="66"/>
      <c r="NMX79" s="66"/>
      <c r="NMY79" s="66"/>
      <c r="NMZ79" s="66"/>
      <c r="NNA79" s="66"/>
      <c r="NNB79" s="66"/>
      <c r="NNC79" s="66"/>
      <c r="NND79" s="66"/>
      <c r="NNE79" s="66"/>
      <c r="NNF79" s="66"/>
      <c r="NNG79" s="66"/>
      <c r="NNH79" s="66"/>
      <c r="NNI79" s="66"/>
      <c r="NNJ79" s="66"/>
      <c r="NNK79" s="66"/>
      <c r="NNL79" s="66"/>
      <c r="NNM79" s="66"/>
      <c r="NNN79" s="66"/>
      <c r="NNO79" s="66"/>
      <c r="NNP79" s="66"/>
      <c r="NNQ79" s="66"/>
      <c r="NNR79" s="66"/>
      <c r="NNS79" s="66"/>
      <c r="NNT79" s="66"/>
      <c r="NNU79" s="66"/>
      <c r="NNV79" s="66"/>
      <c r="NNW79" s="66"/>
      <c r="NNX79" s="66"/>
      <c r="NNY79" s="66"/>
      <c r="NNZ79" s="66"/>
      <c r="NOA79" s="66"/>
      <c r="NOB79" s="66"/>
      <c r="NOC79" s="66"/>
      <c r="NOD79" s="66"/>
      <c r="NOE79" s="66"/>
      <c r="NOF79" s="66"/>
      <c r="NOG79" s="66"/>
      <c r="NOH79" s="66"/>
      <c r="NOI79" s="66"/>
      <c r="NOJ79" s="66"/>
      <c r="NOK79" s="66"/>
      <c r="NOL79" s="66"/>
      <c r="NOM79" s="66"/>
      <c r="NON79" s="66"/>
      <c r="NOO79" s="66"/>
      <c r="NOP79" s="66"/>
      <c r="NOQ79" s="66"/>
      <c r="NOR79" s="66"/>
      <c r="NOS79" s="66"/>
      <c r="NOT79" s="66"/>
      <c r="NOU79" s="66"/>
      <c r="NOV79" s="66"/>
      <c r="NOW79" s="66"/>
      <c r="NOX79" s="66"/>
      <c r="NOY79" s="66"/>
      <c r="NOZ79" s="66"/>
      <c r="NPA79" s="66"/>
      <c r="NPB79" s="66"/>
      <c r="NPC79" s="66"/>
      <c r="NPD79" s="66"/>
      <c r="NPE79" s="66"/>
      <c r="NPF79" s="66"/>
      <c r="NPG79" s="66"/>
      <c r="NPH79" s="66"/>
      <c r="NPI79" s="66"/>
      <c r="NPJ79" s="66"/>
      <c r="NPK79" s="66"/>
      <c r="NPL79" s="66"/>
      <c r="NPM79" s="66"/>
      <c r="NPN79" s="66"/>
      <c r="NPO79" s="66"/>
      <c r="NPP79" s="66"/>
      <c r="NPQ79" s="66"/>
      <c r="NPR79" s="66"/>
      <c r="NPS79" s="66"/>
      <c r="NPT79" s="66"/>
      <c r="NPU79" s="66"/>
      <c r="NPV79" s="66"/>
      <c r="NPW79" s="66"/>
      <c r="NPX79" s="66"/>
      <c r="NPY79" s="66"/>
      <c r="NPZ79" s="66"/>
      <c r="NQA79" s="66"/>
      <c r="NQB79" s="66"/>
      <c r="NQC79" s="66"/>
      <c r="NQD79" s="66"/>
      <c r="NQE79" s="66"/>
      <c r="NQF79" s="66"/>
      <c r="NQG79" s="66"/>
      <c r="NQH79" s="66"/>
      <c r="NQI79" s="66"/>
      <c r="NQJ79" s="66"/>
      <c r="NQK79" s="66"/>
      <c r="NQL79" s="66"/>
      <c r="NQM79" s="66"/>
      <c r="NQN79" s="66"/>
      <c r="NQO79" s="66"/>
      <c r="NQP79" s="66"/>
      <c r="NQQ79" s="66"/>
      <c r="NQR79" s="66"/>
      <c r="NQS79" s="66"/>
      <c r="NQT79" s="66"/>
      <c r="NQU79" s="66"/>
      <c r="NQV79" s="66"/>
      <c r="NQW79" s="66"/>
      <c r="NQX79" s="66"/>
      <c r="NQY79" s="66"/>
      <c r="NQZ79" s="66"/>
      <c r="NRA79" s="66"/>
      <c r="NRB79" s="66"/>
      <c r="NRC79" s="66"/>
      <c r="NRD79" s="66"/>
      <c r="NRE79" s="66"/>
      <c r="NRF79" s="66"/>
      <c r="NRG79" s="66"/>
      <c r="NRH79" s="66"/>
      <c r="NRI79" s="66"/>
      <c r="NRJ79" s="66"/>
      <c r="NRK79" s="66"/>
      <c r="NRL79" s="66"/>
      <c r="NRM79" s="66"/>
      <c r="NRN79" s="66"/>
      <c r="NRO79" s="66"/>
      <c r="NRP79" s="66"/>
      <c r="NRQ79" s="66"/>
      <c r="NRR79" s="66"/>
      <c r="NRS79" s="66"/>
      <c r="NRT79" s="66"/>
      <c r="NRU79" s="66"/>
      <c r="NRV79" s="66"/>
      <c r="NRW79" s="66"/>
      <c r="NRX79" s="66"/>
      <c r="NRY79" s="66"/>
      <c r="NRZ79" s="66"/>
      <c r="NSA79" s="66"/>
      <c r="NSB79" s="66"/>
      <c r="NSC79" s="66"/>
      <c r="NSD79" s="66"/>
      <c r="NSE79" s="66"/>
      <c r="NSF79" s="66"/>
      <c r="NSG79" s="66"/>
      <c r="NSH79" s="66"/>
      <c r="NSI79" s="66"/>
      <c r="NSJ79" s="66"/>
      <c r="NSK79" s="66"/>
      <c r="NSL79" s="66"/>
      <c r="NSM79" s="66"/>
      <c r="NSN79" s="66"/>
      <c r="NSO79" s="66"/>
      <c r="NSP79" s="66"/>
      <c r="NSQ79" s="66"/>
      <c r="NSR79" s="66"/>
      <c r="NSS79" s="66"/>
      <c r="NST79" s="66"/>
      <c r="NSU79" s="66"/>
      <c r="NSV79" s="66"/>
      <c r="NSW79" s="66"/>
      <c r="NSX79" s="66"/>
      <c r="NSY79" s="66"/>
      <c r="NSZ79" s="66"/>
      <c r="NTA79" s="66"/>
      <c r="NTB79" s="66"/>
      <c r="NTC79" s="66"/>
      <c r="NTD79" s="66"/>
      <c r="NTE79" s="66"/>
      <c r="NTF79" s="66"/>
      <c r="NTG79" s="66"/>
      <c r="NTH79" s="66"/>
      <c r="NTI79" s="66"/>
      <c r="NTJ79" s="66"/>
      <c r="NTK79" s="66"/>
      <c r="NTL79" s="66"/>
      <c r="NTM79" s="66"/>
      <c r="NTN79" s="66"/>
      <c r="NTO79" s="66"/>
      <c r="NTP79" s="66"/>
      <c r="NTQ79" s="66"/>
      <c r="NTR79" s="66"/>
      <c r="NTS79" s="66"/>
      <c r="NTT79" s="66"/>
      <c r="NTU79" s="66"/>
      <c r="NTV79" s="66"/>
      <c r="NTW79" s="66"/>
      <c r="NTX79" s="66"/>
      <c r="NTY79" s="66"/>
      <c r="NTZ79" s="66"/>
      <c r="NUA79" s="66"/>
      <c r="NUB79" s="66"/>
      <c r="NUC79" s="66"/>
      <c r="NUD79" s="66"/>
      <c r="NUE79" s="66"/>
      <c r="NUF79" s="66"/>
      <c r="NUG79" s="66"/>
      <c r="NUH79" s="66"/>
      <c r="NUI79" s="66"/>
      <c r="NUJ79" s="66"/>
      <c r="NUK79" s="66"/>
      <c r="NUL79" s="66"/>
      <c r="NUM79" s="66"/>
      <c r="NUN79" s="66"/>
      <c r="NUO79" s="66"/>
      <c r="NUP79" s="66"/>
      <c r="NUQ79" s="66"/>
      <c r="NUR79" s="66"/>
      <c r="NUS79" s="66"/>
      <c r="NUT79" s="66"/>
      <c r="NUU79" s="66"/>
      <c r="NUV79" s="66"/>
      <c r="NUW79" s="66"/>
      <c r="NUX79" s="66"/>
      <c r="NUY79" s="66"/>
      <c r="NUZ79" s="66"/>
      <c r="NVA79" s="66"/>
      <c r="NVB79" s="66"/>
      <c r="NVC79" s="66"/>
      <c r="NVD79" s="66"/>
      <c r="NVE79" s="66"/>
      <c r="NVF79" s="66"/>
      <c r="NVG79" s="66"/>
      <c r="NVH79" s="66"/>
      <c r="NVI79" s="66"/>
      <c r="NVJ79" s="66"/>
      <c r="NVK79" s="66"/>
      <c r="NVL79" s="66"/>
      <c r="NVM79" s="66"/>
      <c r="NVN79" s="66"/>
      <c r="NVO79" s="66"/>
      <c r="NVP79" s="66"/>
      <c r="NVQ79" s="66"/>
      <c r="NVR79" s="66"/>
      <c r="NVS79" s="66"/>
      <c r="NVT79" s="66"/>
      <c r="NVU79" s="66"/>
      <c r="NVV79" s="66"/>
      <c r="NVW79" s="66"/>
      <c r="NVX79" s="66"/>
      <c r="NVY79" s="66"/>
      <c r="NVZ79" s="66"/>
      <c r="NWA79" s="66"/>
      <c r="NWB79" s="66"/>
      <c r="NWC79" s="66"/>
      <c r="NWD79" s="66"/>
      <c r="NWE79" s="66"/>
      <c r="NWF79" s="66"/>
      <c r="NWG79" s="66"/>
      <c r="NWH79" s="66"/>
      <c r="NWI79" s="66"/>
      <c r="NWJ79" s="66"/>
      <c r="NWK79" s="66"/>
      <c r="NWL79" s="66"/>
      <c r="NWM79" s="66"/>
      <c r="NWN79" s="66"/>
      <c r="NWO79" s="66"/>
      <c r="NWP79" s="66"/>
      <c r="NWQ79" s="66"/>
      <c r="NWR79" s="66"/>
      <c r="NWS79" s="66"/>
      <c r="NWT79" s="66"/>
      <c r="NWU79" s="66"/>
      <c r="NWV79" s="66"/>
      <c r="NWW79" s="66"/>
      <c r="NWX79" s="66"/>
      <c r="NWY79" s="66"/>
      <c r="NWZ79" s="66"/>
      <c r="NXA79" s="66"/>
      <c r="NXB79" s="66"/>
      <c r="NXC79" s="66"/>
      <c r="NXD79" s="66"/>
      <c r="NXE79" s="66"/>
      <c r="NXF79" s="66"/>
      <c r="NXG79" s="66"/>
      <c r="NXH79" s="66"/>
      <c r="NXI79" s="66"/>
      <c r="NXJ79" s="66"/>
      <c r="NXK79" s="66"/>
      <c r="NXL79" s="66"/>
      <c r="NXM79" s="66"/>
      <c r="NXN79" s="66"/>
      <c r="NXO79" s="66"/>
      <c r="NXP79" s="66"/>
      <c r="NXQ79" s="66"/>
      <c r="NXR79" s="66"/>
      <c r="NXS79" s="66"/>
      <c r="NXT79" s="66"/>
      <c r="NXU79" s="66"/>
      <c r="NXV79" s="66"/>
      <c r="NXW79" s="66"/>
      <c r="NXX79" s="66"/>
      <c r="NXY79" s="66"/>
      <c r="NXZ79" s="66"/>
      <c r="NYA79" s="66"/>
      <c r="NYB79" s="66"/>
      <c r="NYC79" s="66"/>
      <c r="NYD79" s="66"/>
      <c r="NYE79" s="66"/>
      <c r="NYF79" s="66"/>
      <c r="NYG79" s="66"/>
      <c r="NYH79" s="66"/>
      <c r="NYI79" s="66"/>
      <c r="NYJ79" s="66"/>
      <c r="NYK79" s="66"/>
      <c r="NYL79" s="66"/>
      <c r="NYM79" s="66"/>
      <c r="NYN79" s="66"/>
      <c r="NYO79" s="66"/>
      <c r="NYP79" s="66"/>
      <c r="NYQ79" s="66"/>
      <c r="NYR79" s="66"/>
      <c r="NYS79" s="66"/>
      <c r="NYT79" s="66"/>
      <c r="NYU79" s="66"/>
      <c r="NYV79" s="66"/>
      <c r="NYW79" s="66"/>
      <c r="NYX79" s="66"/>
      <c r="NYY79" s="66"/>
      <c r="NYZ79" s="66"/>
      <c r="NZA79" s="66"/>
      <c r="NZB79" s="66"/>
      <c r="NZC79" s="66"/>
      <c r="NZD79" s="66"/>
      <c r="NZE79" s="66"/>
      <c r="NZF79" s="66"/>
      <c r="NZG79" s="66"/>
      <c r="NZH79" s="66"/>
      <c r="NZI79" s="66"/>
      <c r="NZJ79" s="66"/>
      <c r="NZK79" s="66"/>
      <c r="NZL79" s="66"/>
      <c r="NZM79" s="66"/>
      <c r="NZN79" s="66"/>
      <c r="NZO79" s="66"/>
      <c r="NZP79" s="66"/>
      <c r="NZQ79" s="66"/>
      <c r="NZR79" s="66"/>
      <c r="NZS79" s="66"/>
      <c r="NZT79" s="66"/>
      <c r="NZU79" s="66"/>
      <c r="NZV79" s="66"/>
      <c r="NZW79" s="66"/>
      <c r="NZX79" s="66"/>
      <c r="NZY79" s="66"/>
      <c r="NZZ79" s="66"/>
      <c r="OAA79" s="66"/>
      <c r="OAB79" s="66"/>
      <c r="OAC79" s="66"/>
      <c r="OAD79" s="66"/>
      <c r="OAE79" s="66"/>
      <c r="OAF79" s="66"/>
      <c r="OAG79" s="66"/>
      <c r="OAH79" s="66"/>
      <c r="OAI79" s="66"/>
      <c r="OAJ79" s="66"/>
      <c r="OAK79" s="66"/>
      <c r="OAL79" s="66"/>
      <c r="OAM79" s="66"/>
      <c r="OAN79" s="66"/>
      <c r="OAO79" s="66"/>
      <c r="OAP79" s="66"/>
      <c r="OAQ79" s="66"/>
      <c r="OAR79" s="66"/>
      <c r="OAS79" s="66"/>
      <c r="OAT79" s="66"/>
      <c r="OAU79" s="66"/>
      <c r="OAV79" s="66"/>
      <c r="OAW79" s="66"/>
      <c r="OAX79" s="66"/>
      <c r="OAY79" s="66"/>
      <c r="OAZ79" s="66"/>
      <c r="OBA79" s="66"/>
      <c r="OBB79" s="66"/>
      <c r="OBC79" s="66"/>
      <c r="OBD79" s="66"/>
      <c r="OBE79" s="66"/>
      <c r="OBF79" s="66"/>
      <c r="OBG79" s="66"/>
      <c r="OBH79" s="66"/>
      <c r="OBI79" s="66"/>
      <c r="OBJ79" s="66"/>
      <c r="OBK79" s="66"/>
      <c r="OBL79" s="66"/>
      <c r="OBM79" s="66"/>
      <c r="OBN79" s="66"/>
      <c r="OBO79" s="66"/>
      <c r="OBP79" s="66"/>
      <c r="OBQ79" s="66"/>
      <c r="OBR79" s="66"/>
      <c r="OBS79" s="66"/>
      <c r="OBT79" s="66"/>
      <c r="OBU79" s="66"/>
      <c r="OBV79" s="66"/>
      <c r="OBW79" s="66"/>
      <c r="OBX79" s="66"/>
      <c r="OBY79" s="66"/>
      <c r="OBZ79" s="66"/>
      <c r="OCA79" s="66"/>
      <c r="OCB79" s="66"/>
      <c r="OCC79" s="66"/>
      <c r="OCD79" s="66"/>
      <c r="OCE79" s="66"/>
      <c r="OCF79" s="66"/>
      <c r="OCG79" s="66"/>
      <c r="OCH79" s="66"/>
      <c r="OCI79" s="66"/>
      <c r="OCJ79" s="66"/>
      <c r="OCK79" s="66"/>
      <c r="OCL79" s="66"/>
      <c r="OCM79" s="66"/>
      <c r="OCN79" s="66"/>
      <c r="OCO79" s="66"/>
      <c r="OCP79" s="66"/>
      <c r="OCQ79" s="66"/>
      <c r="OCR79" s="66"/>
      <c r="OCS79" s="66"/>
      <c r="OCT79" s="66"/>
      <c r="OCU79" s="66"/>
      <c r="OCV79" s="66"/>
      <c r="OCW79" s="66"/>
      <c r="OCX79" s="66"/>
      <c r="OCY79" s="66"/>
      <c r="OCZ79" s="66"/>
      <c r="ODA79" s="66"/>
      <c r="ODB79" s="66"/>
      <c r="ODC79" s="66"/>
      <c r="ODD79" s="66"/>
      <c r="ODE79" s="66"/>
      <c r="ODF79" s="66"/>
      <c r="ODG79" s="66"/>
      <c r="ODH79" s="66"/>
      <c r="ODI79" s="66"/>
      <c r="ODJ79" s="66"/>
      <c r="ODK79" s="66"/>
      <c r="ODL79" s="66"/>
      <c r="ODM79" s="66"/>
      <c r="ODN79" s="66"/>
      <c r="ODO79" s="66"/>
      <c r="ODP79" s="66"/>
      <c r="ODQ79" s="66"/>
      <c r="ODR79" s="66"/>
      <c r="ODS79" s="66"/>
      <c r="ODT79" s="66"/>
      <c r="ODU79" s="66"/>
      <c r="ODV79" s="66"/>
      <c r="ODW79" s="66"/>
      <c r="ODX79" s="66"/>
      <c r="ODY79" s="66"/>
      <c r="ODZ79" s="66"/>
      <c r="OEA79" s="66"/>
      <c r="OEB79" s="66"/>
      <c r="OEC79" s="66"/>
      <c r="OED79" s="66"/>
      <c r="OEE79" s="66"/>
      <c r="OEF79" s="66"/>
      <c r="OEG79" s="66"/>
      <c r="OEH79" s="66"/>
      <c r="OEI79" s="66"/>
      <c r="OEJ79" s="66"/>
      <c r="OEK79" s="66"/>
      <c r="OEL79" s="66"/>
      <c r="OEM79" s="66"/>
      <c r="OEN79" s="66"/>
      <c r="OEO79" s="66"/>
      <c r="OEP79" s="66"/>
      <c r="OEQ79" s="66"/>
      <c r="OER79" s="66"/>
      <c r="OES79" s="66"/>
      <c r="OET79" s="66"/>
      <c r="OEU79" s="66"/>
      <c r="OEV79" s="66"/>
      <c r="OEW79" s="66"/>
      <c r="OEX79" s="66"/>
      <c r="OEY79" s="66"/>
      <c r="OEZ79" s="66"/>
      <c r="OFA79" s="66"/>
      <c r="OFB79" s="66"/>
      <c r="OFC79" s="66"/>
      <c r="OFD79" s="66"/>
      <c r="OFE79" s="66"/>
      <c r="OFF79" s="66"/>
      <c r="OFG79" s="66"/>
      <c r="OFH79" s="66"/>
      <c r="OFI79" s="66"/>
      <c r="OFJ79" s="66"/>
      <c r="OFK79" s="66"/>
      <c r="OFL79" s="66"/>
      <c r="OFM79" s="66"/>
      <c r="OFN79" s="66"/>
      <c r="OFO79" s="66"/>
      <c r="OFP79" s="66"/>
      <c r="OFQ79" s="66"/>
      <c r="OFR79" s="66"/>
      <c r="OFS79" s="66"/>
      <c r="OFT79" s="66"/>
      <c r="OFU79" s="66"/>
      <c r="OFV79" s="66"/>
      <c r="OFW79" s="66"/>
      <c r="OFX79" s="66"/>
      <c r="OFY79" s="66"/>
      <c r="OFZ79" s="66"/>
      <c r="OGA79" s="66"/>
      <c r="OGB79" s="66"/>
      <c r="OGC79" s="66"/>
      <c r="OGD79" s="66"/>
      <c r="OGE79" s="66"/>
      <c r="OGF79" s="66"/>
      <c r="OGG79" s="66"/>
      <c r="OGH79" s="66"/>
      <c r="OGI79" s="66"/>
      <c r="OGJ79" s="66"/>
      <c r="OGK79" s="66"/>
      <c r="OGL79" s="66"/>
      <c r="OGM79" s="66"/>
      <c r="OGN79" s="66"/>
      <c r="OGO79" s="66"/>
      <c r="OGP79" s="66"/>
      <c r="OGQ79" s="66"/>
      <c r="OGR79" s="66"/>
      <c r="OGS79" s="66"/>
      <c r="OGT79" s="66"/>
      <c r="OGU79" s="66"/>
      <c r="OGV79" s="66"/>
      <c r="OGW79" s="66"/>
      <c r="OGX79" s="66"/>
      <c r="OGY79" s="66"/>
      <c r="OGZ79" s="66"/>
      <c r="OHA79" s="66"/>
      <c r="OHB79" s="66"/>
      <c r="OHC79" s="66"/>
      <c r="OHD79" s="66"/>
      <c r="OHE79" s="66"/>
      <c r="OHF79" s="66"/>
      <c r="OHG79" s="66"/>
      <c r="OHH79" s="66"/>
      <c r="OHI79" s="66"/>
      <c r="OHJ79" s="66"/>
      <c r="OHK79" s="66"/>
      <c r="OHL79" s="66"/>
      <c r="OHM79" s="66"/>
      <c r="OHN79" s="66"/>
      <c r="OHO79" s="66"/>
      <c r="OHP79" s="66"/>
      <c r="OHQ79" s="66"/>
      <c r="OHR79" s="66"/>
      <c r="OHS79" s="66"/>
      <c r="OHT79" s="66"/>
      <c r="OHU79" s="66"/>
      <c r="OHV79" s="66"/>
      <c r="OHW79" s="66"/>
      <c r="OHX79" s="66"/>
      <c r="OHY79" s="66"/>
      <c r="OHZ79" s="66"/>
      <c r="OIA79" s="66"/>
      <c r="OIB79" s="66"/>
      <c r="OIC79" s="66"/>
      <c r="OID79" s="66"/>
      <c r="OIE79" s="66"/>
      <c r="OIF79" s="66"/>
      <c r="OIG79" s="66"/>
      <c r="OIH79" s="66"/>
      <c r="OII79" s="66"/>
      <c r="OIJ79" s="66"/>
      <c r="OIK79" s="66"/>
      <c r="OIL79" s="66"/>
      <c r="OIM79" s="66"/>
      <c r="OIN79" s="66"/>
      <c r="OIO79" s="66"/>
      <c r="OIP79" s="66"/>
      <c r="OIQ79" s="66"/>
      <c r="OIR79" s="66"/>
      <c r="OIS79" s="66"/>
      <c r="OIT79" s="66"/>
      <c r="OIU79" s="66"/>
      <c r="OIV79" s="66"/>
      <c r="OIW79" s="66"/>
      <c r="OIX79" s="66"/>
      <c r="OIY79" s="66"/>
      <c r="OIZ79" s="66"/>
      <c r="OJA79" s="66"/>
      <c r="OJB79" s="66"/>
      <c r="OJC79" s="66"/>
      <c r="OJD79" s="66"/>
      <c r="OJE79" s="66"/>
      <c r="OJF79" s="66"/>
      <c r="OJG79" s="66"/>
      <c r="OJH79" s="66"/>
      <c r="OJI79" s="66"/>
      <c r="OJJ79" s="66"/>
      <c r="OJK79" s="66"/>
      <c r="OJL79" s="66"/>
      <c r="OJM79" s="66"/>
      <c r="OJN79" s="66"/>
      <c r="OJO79" s="66"/>
      <c r="OJP79" s="66"/>
      <c r="OJQ79" s="66"/>
      <c r="OJR79" s="66"/>
      <c r="OJS79" s="66"/>
      <c r="OJT79" s="66"/>
      <c r="OJU79" s="66"/>
      <c r="OJV79" s="66"/>
      <c r="OJW79" s="66"/>
      <c r="OJX79" s="66"/>
      <c r="OJY79" s="66"/>
      <c r="OJZ79" s="66"/>
      <c r="OKA79" s="66"/>
      <c r="OKB79" s="66"/>
      <c r="OKC79" s="66"/>
      <c r="OKD79" s="66"/>
      <c r="OKE79" s="66"/>
      <c r="OKF79" s="66"/>
      <c r="OKG79" s="66"/>
      <c r="OKH79" s="66"/>
      <c r="OKI79" s="66"/>
      <c r="OKJ79" s="66"/>
      <c r="OKK79" s="66"/>
      <c r="OKL79" s="66"/>
      <c r="OKM79" s="66"/>
      <c r="OKN79" s="66"/>
      <c r="OKO79" s="66"/>
      <c r="OKP79" s="66"/>
      <c r="OKQ79" s="66"/>
      <c r="OKR79" s="66"/>
      <c r="OKS79" s="66"/>
      <c r="OKT79" s="66"/>
      <c r="OKU79" s="66"/>
      <c r="OKV79" s="66"/>
      <c r="OKW79" s="66"/>
      <c r="OKX79" s="66"/>
      <c r="OKY79" s="66"/>
      <c r="OKZ79" s="66"/>
      <c r="OLA79" s="66"/>
      <c r="OLB79" s="66"/>
      <c r="OLC79" s="66"/>
      <c r="OLD79" s="66"/>
      <c r="OLE79" s="66"/>
      <c r="OLF79" s="66"/>
      <c r="OLG79" s="66"/>
      <c r="OLH79" s="66"/>
      <c r="OLI79" s="66"/>
      <c r="OLJ79" s="66"/>
      <c r="OLK79" s="66"/>
      <c r="OLL79" s="66"/>
      <c r="OLM79" s="66"/>
      <c r="OLN79" s="66"/>
      <c r="OLO79" s="66"/>
      <c r="OLP79" s="66"/>
      <c r="OLQ79" s="66"/>
      <c r="OLR79" s="66"/>
      <c r="OLS79" s="66"/>
      <c r="OLT79" s="66"/>
      <c r="OLU79" s="66"/>
      <c r="OLV79" s="66"/>
      <c r="OLW79" s="66"/>
      <c r="OLX79" s="66"/>
      <c r="OLY79" s="66"/>
      <c r="OLZ79" s="66"/>
      <c r="OMA79" s="66"/>
      <c r="OMB79" s="66"/>
      <c r="OMC79" s="66"/>
      <c r="OMD79" s="66"/>
      <c r="OME79" s="66"/>
      <c r="OMF79" s="66"/>
      <c r="OMG79" s="66"/>
      <c r="OMH79" s="66"/>
      <c r="OMI79" s="66"/>
      <c r="OMJ79" s="66"/>
      <c r="OMK79" s="66"/>
      <c r="OML79" s="66"/>
      <c r="OMM79" s="66"/>
      <c r="OMN79" s="66"/>
      <c r="OMO79" s="66"/>
      <c r="OMP79" s="66"/>
      <c r="OMQ79" s="66"/>
      <c r="OMR79" s="66"/>
      <c r="OMS79" s="66"/>
      <c r="OMT79" s="66"/>
      <c r="OMU79" s="66"/>
      <c r="OMV79" s="66"/>
      <c r="OMW79" s="66"/>
      <c r="OMX79" s="66"/>
      <c r="OMY79" s="66"/>
      <c r="OMZ79" s="66"/>
      <c r="ONA79" s="66"/>
      <c r="ONB79" s="66"/>
      <c r="ONC79" s="66"/>
      <c r="OND79" s="66"/>
      <c r="ONE79" s="66"/>
      <c r="ONF79" s="66"/>
      <c r="ONG79" s="66"/>
      <c r="ONH79" s="66"/>
      <c r="ONI79" s="66"/>
      <c r="ONJ79" s="66"/>
      <c r="ONK79" s="66"/>
      <c r="ONL79" s="66"/>
      <c r="ONM79" s="66"/>
      <c r="ONN79" s="66"/>
      <c r="ONO79" s="66"/>
      <c r="ONP79" s="66"/>
      <c r="ONQ79" s="66"/>
      <c r="ONR79" s="66"/>
      <c r="ONS79" s="66"/>
      <c r="ONT79" s="66"/>
      <c r="ONU79" s="66"/>
      <c r="ONV79" s="66"/>
      <c r="ONW79" s="66"/>
      <c r="ONX79" s="66"/>
      <c r="ONY79" s="66"/>
      <c r="ONZ79" s="66"/>
      <c r="OOA79" s="66"/>
      <c r="OOB79" s="66"/>
      <c r="OOC79" s="66"/>
      <c r="OOD79" s="66"/>
      <c r="OOE79" s="66"/>
      <c r="OOF79" s="66"/>
      <c r="OOG79" s="66"/>
      <c r="OOH79" s="66"/>
      <c r="OOI79" s="66"/>
      <c r="OOJ79" s="66"/>
      <c r="OOK79" s="66"/>
      <c r="OOL79" s="66"/>
      <c r="OOM79" s="66"/>
      <c r="OON79" s="66"/>
      <c r="OOO79" s="66"/>
      <c r="OOP79" s="66"/>
      <c r="OOQ79" s="66"/>
      <c r="OOR79" s="66"/>
      <c r="OOS79" s="66"/>
      <c r="OOT79" s="66"/>
      <c r="OOU79" s="66"/>
      <c r="OOV79" s="66"/>
      <c r="OOW79" s="66"/>
      <c r="OOX79" s="66"/>
      <c r="OOY79" s="66"/>
      <c r="OOZ79" s="66"/>
      <c r="OPA79" s="66"/>
      <c r="OPB79" s="66"/>
      <c r="OPC79" s="66"/>
      <c r="OPD79" s="66"/>
      <c r="OPE79" s="66"/>
      <c r="OPF79" s="66"/>
      <c r="OPG79" s="66"/>
      <c r="OPH79" s="66"/>
      <c r="OPI79" s="66"/>
      <c r="OPJ79" s="66"/>
      <c r="OPK79" s="66"/>
      <c r="OPL79" s="66"/>
      <c r="OPM79" s="66"/>
      <c r="OPN79" s="66"/>
      <c r="OPO79" s="66"/>
      <c r="OPP79" s="66"/>
      <c r="OPQ79" s="66"/>
      <c r="OPR79" s="66"/>
      <c r="OPS79" s="66"/>
      <c r="OPT79" s="66"/>
      <c r="OPU79" s="66"/>
      <c r="OPV79" s="66"/>
      <c r="OPW79" s="66"/>
      <c r="OPX79" s="66"/>
      <c r="OPY79" s="66"/>
      <c r="OPZ79" s="66"/>
      <c r="OQA79" s="66"/>
      <c r="OQB79" s="66"/>
      <c r="OQC79" s="66"/>
      <c r="OQD79" s="66"/>
      <c r="OQE79" s="66"/>
      <c r="OQF79" s="66"/>
      <c r="OQG79" s="66"/>
      <c r="OQH79" s="66"/>
      <c r="OQI79" s="66"/>
      <c r="OQJ79" s="66"/>
      <c r="OQK79" s="66"/>
      <c r="OQL79" s="66"/>
      <c r="OQM79" s="66"/>
      <c r="OQN79" s="66"/>
      <c r="OQO79" s="66"/>
      <c r="OQP79" s="66"/>
      <c r="OQQ79" s="66"/>
      <c r="OQR79" s="66"/>
      <c r="OQS79" s="66"/>
      <c r="OQT79" s="66"/>
      <c r="OQU79" s="66"/>
      <c r="OQV79" s="66"/>
      <c r="OQW79" s="66"/>
      <c r="OQX79" s="66"/>
      <c r="OQY79" s="66"/>
      <c r="OQZ79" s="66"/>
      <c r="ORA79" s="66"/>
      <c r="ORB79" s="66"/>
      <c r="ORC79" s="66"/>
      <c r="ORD79" s="66"/>
      <c r="ORE79" s="66"/>
      <c r="ORF79" s="66"/>
      <c r="ORG79" s="66"/>
      <c r="ORH79" s="66"/>
      <c r="ORI79" s="66"/>
      <c r="ORJ79" s="66"/>
      <c r="ORK79" s="66"/>
      <c r="ORL79" s="66"/>
      <c r="ORM79" s="66"/>
      <c r="ORN79" s="66"/>
      <c r="ORO79" s="66"/>
      <c r="ORP79" s="66"/>
      <c r="ORQ79" s="66"/>
      <c r="ORR79" s="66"/>
      <c r="ORS79" s="66"/>
      <c r="ORT79" s="66"/>
      <c r="ORU79" s="66"/>
      <c r="ORV79" s="66"/>
      <c r="ORW79" s="66"/>
      <c r="ORX79" s="66"/>
      <c r="ORY79" s="66"/>
      <c r="ORZ79" s="66"/>
      <c r="OSA79" s="66"/>
      <c r="OSB79" s="66"/>
      <c r="OSC79" s="66"/>
      <c r="OSD79" s="66"/>
      <c r="OSE79" s="66"/>
      <c r="OSF79" s="66"/>
      <c r="OSG79" s="66"/>
      <c r="OSH79" s="66"/>
      <c r="OSI79" s="66"/>
      <c r="OSJ79" s="66"/>
      <c r="OSK79" s="66"/>
      <c r="OSL79" s="66"/>
      <c r="OSM79" s="66"/>
      <c r="OSN79" s="66"/>
      <c r="OSO79" s="66"/>
      <c r="OSP79" s="66"/>
      <c r="OSQ79" s="66"/>
      <c r="OSR79" s="66"/>
      <c r="OSS79" s="66"/>
      <c r="OST79" s="66"/>
      <c r="OSU79" s="66"/>
      <c r="OSV79" s="66"/>
      <c r="OSW79" s="66"/>
      <c r="OSX79" s="66"/>
      <c r="OSY79" s="66"/>
      <c r="OSZ79" s="66"/>
      <c r="OTA79" s="66"/>
      <c r="OTB79" s="66"/>
      <c r="OTC79" s="66"/>
      <c r="OTD79" s="66"/>
      <c r="OTE79" s="66"/>
      <c r="OTF79" s="66"/>
      <c r="OTG79" s="66"/>
      <c r="OTH79" s="66"/>
      <c r="OTI79" s="66"/>
      <c r="OTJ79" s="66"/>
      <c r="OTK79" s="66"/>
      <c r="OTL79" s="66"/>
      <c r="OTM79" s="66"/>
      <c r="OTN79" s="66"/>
      <c r="OTO79" s="66"/>
      <c r="OTP79" s="66"/>
      <c r="OTQ79" s="66"/>
      <c r="OTR79" s="66"/>
      <c r="OTS79" s="66"/>
      <c r="OTT79" s="66"/>
      <c r="OTU79" s="66"/>
      <c r="OTV79" s="66"/>
      <c r="OTW79" s="66"/>
      <c r="OTX79" s="66"/>
      <c r="OTY79" s="66"/>
      <c r="OTZ79" s="66"/>
      <c r="OUA79" s="66"/>
      <c r="OUB79" s="66"/>
      <c r="OUC79" s="66"/>
      <c r="OUD79" s="66"/>
      <c r="OUE79" s="66"/>
      <c r="OUF79" s="66"/>
      <c r="OUG79" s="66"/>
      <c r="OUH79" s="66"/>
      <c r="OUI79" s="66"/>
      <c r="OUJ79" s="66"/>
      <c r="OUK79" s="66"/>
      <c r="OUL79" s="66"/>
      <c r="OUM79" s="66"/>
      <c r="OUN79" s="66"/>
      <c r="OUO79" s="66"/>
      <c r="OUP79" s="66"/>
      <c r="OUQ79" s="66"/>
      <c r="OUR79" s="66"/>
      <c r="OUS79" s="66"/>
      <c r="OUT79" s="66"/>
      <c r="OUU79" s="66"/>
      <c r="OUV79" s="66"/>
      <c r="OUW79" s="66"/>
      <c r="OUX79" s="66"/>
      <c r="OUY79" s="66"/>
      <c r="OUZ79" s="66"/>
      <c r="OVA79" s="66"/>
      <c r="OVB79" s="66"/>
      <c r="OVC79" s="66"/>
      <c r="OVD79" s="66"/>
      <c r="OVE79" s="66"/>
      <c r="OVF79" s="66"/>
      <c r="OVG79" s="66"/>
      <c r="OVH79" s="66"/>
      <c r="OVI79" s="66"/>
      <c r="OVJ79" s="66"/>
      <c r="OVK79" s="66"/>
      <c r="OVL79" s="66"/>
      <c r="OVM79" s="66"/>
      <c r="OVN79" s="66"/>
      <c r="OVO79" s="66"/>
      <c r="OVP79" s="66"/>
      <c r="OVQ79" s="66"/>
      <c r="OVR79" s="66"/>
      <c r="OVS79" s="66"/>
      <c r="OVT79" s="66"/>
      <c r="OVU79" s="66"/>
      <c r="OVV79" s="66"/>
      <c r="OVW79" s="66"/>
      <c r="OVX79" s="66"/>
      <c r="OVY79" s="66"/>
      <c r="OVZ79" s="66"/>
      <c r="OWA79" s="66"/>
      <c r="OWB79" s="66"/>
      <c r="OWC79" s="66"/>
      <c r="OWD79" s="66"/>
      <c r="OWE79" s="66"/>
      <c r="OWF79" s="66"/>
      <c r="OWG79" s="66"/>
      <c r="OWH79" s="66"/>
      <c r="OWI79" s="66"/>
      <c r="OWJ79" s="66"/>
      <c r="OWK79" s="66"/>
      <c r="OWL79" s="66"/>
      <c r="OWM79" s="66"/>
      <c r="OWN79" s="66"/>
      <c r="OWO79" s="66"/>
      <c r="OWP79" s="66"/>
      <c r="OWQ79" s="66"/>
      <c r="OWR79" s="66"/>
      <c r="OWS79" s="66"/>
      <c r="OWT79" s="66"/>
      <c r="OWU79" s="66"/>
      <c r="OWV79" s="66"/>
      <c r="OWW79" s="66"/>
      <c r="OWX79" s="66"/>
      <c r="OWY79" s="66"/>
      <c r="OWZ79" s="66"/>
      <c r="OXA79" s="66"/>
      <c r="OXB79" s="66"/>
      <c r="OXC79" s="66"/>
      <c r="OXD79" s="66"/>
      <c r="OXE79" s="66"/>
      <c r="OXF79" s="66"/>
      <c r="OXG79" s="66"/>
      <c r="OXH79" s="66"/>
      <c r="OXI79" s="66"/>
      <c r="OXJ79" s="66"/>
      <c r="OXK79" s="66"/>
      <c r="OXL79" s="66"/>
      <c r="OXM79" s="66"/>
      <c r="OXN79" s="66"/>
      <c r="OXO79" s="66"/>
      <c r="OXP79" s="66"/>
      <c r="OXQ79" s="66"/>
      <c r="OXR79" s="66"/>
      <c r="OXS79" s="66"/>
      <c r="OXT79" s="66"/>
      <c r="OXU79" s="66"/>
      <c r="OXV79" s="66"/>
      <c r="OXW79" s="66"/>
      <c r="OXX79" s="66"/>
      <c r="OXY79" s="66"/>
      <c r="OXZ79" s="66"/>
      <c r="OYA79" s="66"/>
      <c r="OYB79" s="66"/>
      <c r="OYC79" s="66"/>
      <c r="OYD79" s="66"/>
      <c r="OYE79" s="66"/>
      <c r="OYF79" s="66"/>
      <c r="OYG79" s="66"/>
      <c r="OYH79" s="66"/>
      <c r="OYI79" s="66"/>
      <c r="OYJ79" s="66"/>
      <c r="OYK79" s="66"/>
      <c r="OYL79" s="66"/>
      <c r="OYM79" s="66"/>
      <c r="OYN79" s="66"/>
      <c r="OYO79" s="66"/>
      <c r="OYP79" s="66"/>
      <c r="OYQ79" s="66"/>
      <c r="OYR79" s="66"/>
      <c r="OYS79" s="66"/>
      <c r="OYT79" s="66"/>
      <c r="OYU79" s="66"/>
      <c r="OYV79" s="66"/>
      <c r="OYW79" s="66"/>
      <c r="OYX79" s="66"/>
      <c r="OYY79" s="66"/>
      <c r="OYZ79" s="66"/>
      <c r="OZA79" s="66"/>
      <c r="OZB79" s="66"/>
      <c r="OZC79" s="66"/>
      <c r="OZD79" s="66"/>
      <c r="OZE79" s="66"/>
      <c r="OZF79" s="66"/>
      <c r="OZG79" s="66"/>
      <c r="OZH79" s="66"/>
      <c r="OZI79" s="66"/>
      <c r="OZJ79" s="66"/>
      <c r="OZK79" s="66"/>
      <c r="OZL79" s="66"/>
      <c r="OZM79" s="66"/>
      <c r="OZN79" s="66"/>
      <c r="OZO79" s="66"/>
      <c r="OZP79" s="66"/>
      <c r="OZQ79" s="66"/>
      <c r="OZR79" s="66"/>
      <c r="OZS79" s="66"/>
      <c r="OZT79" s="66"/>
      <c r="OZU79" s="66"/>
      <c r="OZV79" s="66"/>
      <c r="OZW79" s="66"/>
      <c r="OZX79" s="66"/>
      <c r="OZY79" s="66"/>
      <c r="OZZ79" s="66"/>
      <c r="PAA79" s="66"/>
      <c r="PAB79" s="66"/>
      <c r="PAC79" s="66"/>
      <c r="PAD79" s="66"/>
      <c r="PAE79" s="66"/>
      <c r="PAF79" s="66"/>
      <c r="PAG79" s="66"/>
      <c r="PAH79" s="66"/>
      <c r="PAI79" s="66"/>
      <c r="PAJ79" s="66"/>
      <c r="PAK79" s="66"/>
      <c r="PAL79" s="66"/>
      <c r="PAM79" s="66"/>
      <c r="PAN79" s="66"/>
      <c r="PAO79" s="66"/>
      <c r="PAP79" s="66"/>
      <c r="PAQ79" s="66"/>
      <c r="PAR79" s="66"/>
      <c r="PAS79" s="66"/>
      <c r="PAT79" s="66"/>
      <c r="PAU79" s="66"/>
      <c r="PAV79" s="66"/>
      <c r="PAW79" s="66"/>
      <c r="PAX79" s="66"/>
      <c r="PAY79" s="66"/>
      <c r="PAZ79" s="66"/>
      <c r="PBA79" s="66"/>
      <c r="PBB79" s="66"/>
      <c r="PBC79" s="66"/>
      <c r="PBD79" s="66"/>
      <c r="PBE79" s="66"/>
      <c r="PBF79" s="66"/>
      <c r="PBG79" s="66"/>
      <c r="PBH79" s="66"/>
      <c r="PBI79" s="66"/>
      <c r="PBJ79" s="66"/>
      <c r="PBK79" s="66"/>
      <c r="PBL79" s="66"/>
      <c r="PBM79" s="66"/>
      <c r="PBN79" s="66"/>
      <c r="PBO79" s="66"/>
      <c r="PBP79" s="66"/>
      <c r="PBQ79" s="66"/>
      <c r="PBR79" s="66"/>
      <c r="PBS79" s="66"/>
      <c r="PBT79" s="66"/>
      <c r="PBU79" s="66"/>
      <c r="PBV79" s="66"/>
      <c r="PBW79" s="66"/>
      <c r="PBX79" s="66"/>
      <c r="PBY79" s="66"/>
      <c r="PBZ79" s="66"/>
      <c r="PCA79" s="66"/>
      <c r="PCB79" s="66"/>
      <c r="PCC79" s="66"/>
      <c r="PCD79" s="66"/>
      <c r="PCE79" s="66"/>
      <c r="PCF79" s="66"/>
      <c r="PCG79" s="66"/>
      <c r="PCH79" s="66"/>
      <c r="PCI79" s="66"/>
      <c r="PCJ79" s="66"/>
      <c r="PCK79" s="66"/>
      <c r="PCL79" s="66"/>
      <c r="PCM79" s="66"/>
      <c r="PCN79" s="66"/>
      <c r="PCO79" s="66"/>
      <c r="PCP79" s="66"/>
      <c r="PCQ79" s="66"/>
      <c r="PCR79" s="66"/>
      <c r="PCS79" s="66"/>
      <c r="PCT79" s="66"/>
      <c r="PCU79" s="66"/>
      <c r="PCV79" s="66"/>
      <c r="PCW79" s="66"/>
      <c r="PCX79" s="66"/>
      <c r="PCY79" s="66"/>
      <c r="PCZ79" s="66"/>
      <c r="PDA79" s="66"/>
      <c r="PDB79" s="66"/>
      <c r="PDC79" s="66"/>
      <c r="PDD79" s="66"/>
      <c r="PDE79" s="66"/>
      <c r="PDF79" s="66"/>
      <c r="PDG79" s="66"/>
      <c r="PDH79" s="66"/>
      <c r="PDI79" s="66"/>
      <c r="PDJ79" s="66"/>
      <c r="PDK79" s="66"/>
      <c r="PDL79" s="66"/>
      <c r="PDM79" s="66"/>
      <c r="PDN79" s="66"/>
      <c r="PDO79" s="66"/>
      <c r="PDP79" s="66"/>
      <c r="PDQ79" s="66"/>
      <c r="PDR79" s="66"/>
      <c r="PDS79" s="66"/>
      <c r="PDT79" s="66"/>
      <c r="PDU79" s="66"/>
      <c r="PDV79" s="66"/>
      <c r="PDW79" s="66"/>
      <c r="PDX79" s="66"/>
      <c r="PDY79" s="66"/>
      <c r="PDZ79" s="66"/>
      <c r="PEA79" s="66"/>
      <c r="PEB79" s="66"/>
      <c r="PEC79" s="66"/>
      <c r="PED79" s="66"/>
      <c r="PEE79" s="66"/>
      <c r="PEF79" s="66"/>
      <c r="PEG79" s="66"/>
      <c r="PEH79" s="66"/>
      <c r="PEI79" s="66"/>
      <c r="PEJ79" s="66"/>
      <c r="PEK79" s="66"/>
      <c r="PEL79" s="66"/>
      <c r="PEM79" s="66"/>
      <c r="PEN79" s="66"/>
      <c r="PEO79" s="66"/>
      <c r="PEP79" s="66"/>
      <c r="PEQ79" s="66"/>
      <c r="PER79" s="66"/>
      <c r="PES79" s="66"/>
      <c r="PET79" s="66"/>
      <c r="PEU79" s="66"/>
      <c r="PEV79" s="66"/>
      <c r="PEW79" s="66"/>
      <c r="PEX79" s="66"/>
      <c r="PEY79" s="66"/>
      <c r="PEZ79" s="66"/>
      <c r="PFA79" s="66"/>
      <c r="PFB79" s="66"/>
      <c r="PFC79" s="66"/>
      <c r="PFD79" s="66"/>
      <c r="PFE79" s="66"/>
      <c r="PFF79" s="66"/>
      <c r="PFG79" s="66"/>
      <c r="PFH79" s="66"/>
      <c r="PFI79" s="66"/>
      <c r="PFJ79" s="66"/>
      <c r="PFK79" s="66"/>
      <c r="PFL79" s="66"/>
      <c r="PFM79" s="66"/>
      <c r="PFN79" s="66"/>
      <c r="PFO79" s="66"/>
      <c r="PFP79" s="66"/>
      <c r="PFQ79" s="66"/>
      <c r="PFR79" s="66"/>
      <c r="PFS79" s="66"/>
      <c r="PFT79" s="66"/>
      <c r="PFU79" s="66"/>
      <c r="PFV79" s="66"/>
      <c r="PFW79" s="66"/>
      <c r="PFX79" s="66"/>
      <c r="PFY79" s="66"/>
      <c r="PFZ79" s="66"/>
      <c r="PGA79" s="66"/>
      <c r="PGB79" s="66"/>
      <c r="PGC79" s="66"/>
      <c r="PGD79" s="66"/>
      <c r="PGE79" s="66"/>
      <c r="PGF79" s="66"/>
      <c r="PGG79" s="66"/>
      <c r="PGH79" s="66"/>
      <c r="PGI79" s="66"/>
      <c r="PGJ79" s="66"/>
      <c r="PGK79" s="66"/>
      <c r="PGL79" s="66"/>
      <c r="PGM79" s="66"/>
      <c r="PGN79" s="66"/>
      <c r="PGO79" s="66"/>
      <c r="PGP79" s="66"/>
      <c r="PGQ79" s="66"/>
      <c r="PGR79" s="66"/>
      <c r="PGS79" s="66"/>
      <c r="PGT79" s="66"/>
      <c r="PGU79" s="66"/>
      <c r="PGV79" s="66"/>
      <c r="PGW79" s="66"/>
      <c r="PGX79" s="66"/>
      <c r="PGY79" s="66"/>
      <c r="PGZ79" s="66"/>
      <c r="PHA79" s="66"/>
      <c r="PHB79" s="66"/>
      <c r="PHC79" s="66"/>
      <c r="PHD79" s="66"/>
      <c r="PHE79" s="66"/>
      <c r="PHF79" s="66"/>
      <c r="PHG79" s="66"/>
      <c r="PHH79" s="66"/>
      <c r="PHI79" s="66"/>
      <c r="PHJ79" s="66"/>
      <c r="PHK79" s="66"/>
      <c r="PHL79" s="66"/>
      <c r="PHM79" s="66"/>
      <c r="PHN79" s="66"/>
      <c r="PHO79" s="66"/>
      <c r="PHP79" s="66"/>
      <c r="PHQ79" s="66"/>
      <c r="PHR79" s="66"/>
      <c r="PHS79" s="66"/>
      <c r="PHT79" s="66"/>
      <c r="PHU79" s="66"/>
      <c r="PHV79" s="66"/>
      <c r="PHW79" s="66"/>
      <c r="PHX79" s="66"/>
      <c r="PHY79" s="66"/>
      <c r="PHZ79" s="66"/>
      <c r="PIA79" s="66"/>
      <c r="PIB79" s="66"/>
      <c r="PIC79" s="66"/>
      <c r="PID79" s="66"/>
      <c r="PIE79" s="66"/>
      <c r="PIF79" s="66"/>
      <c r="PIG79" s="66"/>
      <c r="PIH79" s="66"/>
      <c r="PII79" s="66"/>
      <c r="PIJ79" s="66"/>
      <c r="PIK79" s="66"/>
      <c r="PIL79" s="66"/>
      <c r="PIM79" s="66"/>
      <c r="PIN79" s="66"/>
      <c r="PIO79" s="66"/>
      <c r="PIP79" s="66"/>
      <c r="PIQ79" s="66"/>
      <c r="PIR79" s="66"/>
      <c r="PIS79" s="66"/>
      <c r="PIT79" s="66"/>
      <c r="PIU79" s="66"/>
      <c r="PIV79" s="66"/>
      <c r="PIW79" s="66"/>
      <c r="PIX79" s="66"/>
      <c r="PIY79" s="66"/>
      <c r="PIZ79" s="66"/>
      <c r="PJA79" s="66"/>
      <c r="PJB79" s="66"/>
      <c r="PJC79" s="66"/>
      <c r="PJD79" s="66"/>
      <c r="PJE79" s="66"/>
      <c r="PJF79" s="66"/>
      <c r="PJG79" s="66"/>
      <c r="PJH79" s="66"/>
      <c r="PJI79" s="66"/>
      <c r="PJJ79" s="66"/>
      <c r="PJK79" s="66"/>
      <c r="PJL79" s="66"/>
      <c r="PJM79" s="66"/>
      <c r="PJN79" s="66"/>
      <c r="PJO79" s="66"/>
      <c r="PJP79" s="66"/>
      <c r="PJQ79" s="66"/>
      <c r="PJR79" s="66"/>
      <c r="PJS79" s="66"/>
      <c r="PJT79" s="66"/>
      <c r="PJU79" s="66"/>
      <c r="PJV79" s="66"/>
      <c r="PJW79" s="66"/>
      <c r="PJX79" s="66"/>
      <c r="PJY79" s="66"/>
      <c r="PJZ79" s="66"/>
      <c r="PKA79" s="66"/>
      <c r="PKB79" s="66"/>
      <c r="PKC79" s="66"/>
      <c r="PKD79" s="66"/>
      <c r="PKE79" s="66"/>
      <c r="PKF79" s="66"/>
      <c r="PKG79" s="66"/>
      <c r="PKH79" s="66"/>
      <c r="PKI79" s="66"/>
      <c r="PKJ79" s="66"/>
      <c r="PKK79" s="66"/>
      <c r="PKL79" s="66"/>
      <c r="PKM79" s="66"/>
      <c r="PKN79" s="66"/>
      <c r="PKO79" s="66"/>
      <c r="PKP79" s="66"/>
      <c r="PKQ79" s="66"/>
      <c r="PKR79" s="66"/>
      <c r="PKS79" s="66"/>
      <c r="PKT79" s="66"/>
      <c r="PKU79" s="66"/>
      <c r="PKV79" s="66"/>
      <c r="PKW79" s="66"/>
      <c r="PKX79" s="66"/>
      <c r="PKY79" s="66"/>
      <c r="PKZ79" s="66"/>
      <c r="PLA79" s="66"/>
      <c r="PLB79" s="66"/>
      <c r="PLC79" s="66"/>
      <c r="PLD79" s="66"/>
      <c r="PLE79" s="66"/>
      <c r="PLF79" s="66"/>
      <c r="PLG79" s="66"/>
      <c r="PLH79" s="66"/>
      <c r="PLI79" s="66"/>
      <c r="PLJ79" s="66"/>
      <c r="PLK79" s="66"/>
      <c r="PLL79" s="66"/>
      <c r="PLM79" s="66"/>
      <c r="PLN79" s="66"/>
      <c r="PLO79" s="66"/>
      <c r="PLP79" s="66"/>
      <c r="PLQ79" s="66"/>
      <c r="PLR79" s="66"/>
      <c r="PLS79" s="66"/>
      <c r="PLT79" s="66"/>
      <c r="PLU79" s="66"/>
      <c r="PLV79" s="66"/>
      <c r="PLW79" s="66"/>
      <c r="PLX79" s="66"/>
      <c r="PLY79" s="66"/>
      <c r="PLZ79" s="66"/>
      <c r="PMA79" s="66"/>
      <c r="PMB79" s="66"/>
      <c r="PMC79" s="66"/>
      <c r="PMD79" s="66"/>
      <c r="PME79" s="66"/>
      <c r="PMF79" s="66"/>
      <c r="PMG79" s="66"/>
      <c r="PMH79" s="66"/>
      <c r="PMI79" s="66"/>
      <c r="PMJ79" s="66"/>
      <c r="PMK79" s="66"/>
      <c r="PML79" s="66"/>
      <c r="PMM79" s="66"/>
      <c r="PMN79" s="66"/>
      <c r="PMO79" s="66"/>
      <c r="PMP79" s="66"/>
      <c r="PMQ79" s="66"/>
      <c r="PMR79" s="66"/>
      <c r="PMS79" s="66"/>
      <c r="PMT79" s="66"/>
      <c r="PMU79" s="66"/>
      <c r="PMV79" s="66"/>
      <c r="PMW79" s="66"/>
      <c r="PMX79" s="66"/>
      <c r="PMY79" s="66"/>
      <c r="PMZ79" s="66"/>
      <c r="PNA79" s="66"/>
      <c r="PNB79" s="66"/>
      <c r="PNC79" s="66"/>
      <c r="PND79" s="66"/>
      <c r="PNE79" s="66"/>
      <c r="PNF79" s="66"/>
      <c r="PNG79" s="66"/>
      <c r="PNH79" s="66"/>
      <c r="PNI79" s="66"/>
      <c r="PNJ79" s="66"/>
      <c r="PNK79" s="66"/>
      <c r="PNL79" s="66"/>
      <c r="PNM79" s="66"/>
      <c r="PNN79" s="66"/>
      <c r="PNO79" s="66"/>
      <c r="PNP79" s="66"/>
      <c r="PNQ79" s="66"/>
      <c r="PNR79" s="66"/>
      <c r="PNS79" s="66"/>
      <c r="PNT79" s="66"/>
      <c r="PNU79" s="66"/>
      <c r="PNV79" s="66"/>
      <c r="PNW79" s="66"/>
      <c r="PNX79" s="66"/>
      <c r="PNY79" s="66"/>
      <c r="PNZ79" s="66"/>
      <c r="POA79" s="66"/>
      <c r="POB79" s="66"/>
      <c r="POC79" s="66"/>
      <c r="POD79" s="66"/>
      <c r="POE79" s="66"/>
      <c r="POF79" s="66"/>
      <c r="POG79" s="66"/>
      <c r="POH79" s="66"/>
      <c r="POI79" s="66"/>
      <c r="POJ79" s="66"/>
      <c r="POK79" s="66"/>
      <c r="POL79" s="66"/>
      <c r="POM79" s="66"/>
      <c r="PON79" s="66"/>
      <c r="POO79" s="66"/>
      <c r="POP79" s="66"/>
      <c r="POQ79" s="66"/>
      <c r="POR79" s="66"/>
      <c r="POS79" s="66"/>
      <c r="POT79" s="66"/>
      <c r="POU79" s="66"/>
      <c r="POV79" s="66"/>
      <c r="POW79" s="66"/>
      <c r="POX79" s="66"/>
      <c r="POY79" s="66"/>
      <c r="POZ79" s="66"/>
      <c r="PPA79" s="66"/>
      <c r="PPB79" s="66"/>
      <c r="PPC79" s="66"/>
      <c r="PPD79" s="66"/>
      <c r="PPE79" s="66"/>
      <c r="PPF79" s="66"/>
      <c r="PPG79" s="66"/>
      <c r="PPH79" s="66"/>
      <c r="PPI79" s="66"/>
      <c r="PPJ79" s="66"/>
      <c r="PPK79" s="66"/>
      <c r="PPL79" s="66"/>
      <c r="PPM79" s="66"/>
      <c r="PPN79" s="66"/>
      <c r="PPO79" s="66"/>
      <c r="PPP79" s="66"/>
      <c r="PPQ79" s="66"/>
      <c r="PPR79" s="66"/>
      <c r="PPS79" s="66"/>
      <c r="PPT79" s="66"/>
      <c r="PPU79" s="66"/>
      <c r="PPV79" s="66"/>
      <c r="PPW79" s="66"/>
      <c r="PPX79" s="66"/>
      <c r="PPY79" s="66"/>
      <c r="PPZ79" s="66"/>
      <c r="PQA79" s="66"/>
      <c r="PQB79" s="66"/>
      <c r="PQC79" s="66"/>
      <c r="PQD79" s="66"/>
      <c r="PQE79" s="66"/>
      <c r="PQF79" s="66"/>
      <c r="PQG79" s="66"/>
      <c r="PQH79" s="66"/>
      <c r="PQI79" s="66"/>
      <c r="PQJ79" s="66"/>
      <c r="PQK79" s="66"/>
      <c r="PQL79" s="66"/>
      <c r="PQM79" s="66"/>
      <c r="PQN79" s="66"/>
      <c r="PQO79" s="66"/>
      <c r="PQP79" s="66"/>
      <c r="PQQ79" s="66"/>
      <c r="PQR79" s="66"/>
      <c r="PQS79" s="66"/>
      <c r="PQT79" s="66"/>
      <c r="PQU79" s="66"/>
      <c r="PQV79" s="66"/>
      <c r="PQW79" s="66"/>
      <c r="PQX79" s="66"/>
      <c r="PQY79" s="66"/>
      <c r="PQZ79" s="66"/>
      <c r="PRA79" s="66"/>
      <c r="PRB79" s="66"/>
      <c r="PRC79" s="66"/>
      <c r="PRD79" s="66"/>
      <c r="PRE79" s="66"/>
      <c r="PRF79" s="66"/>
      <c r="PRG79" s="66"/>
      <c r="PRH79" s="66"/>
      <c r="PRI79" s="66"/>
      <c r="PRJ79" s="66"/>
      <c r="PRK79" s="66"/>
      <c r="PRL79" s="66"/>
      <c r="PRM79" s="66"/>
      <c r="PRN79" s="66"/>
      <c r="PRO79" s="66"/>
      <c r="PRP79" s="66"/>
      <c r="PRQ79" s="66"/>
      <c r="PRR79" s="66"/>
      <c r="PRS79" s="66"/>
      <c r="PRT79" s="66"/>
      <c r="PRU79" s="66"/>
      <c r="PRV79" s="66"/>
      <c r="PRW79" s="66"/>
      <c r="PRX79" s="66"/>
      <c r="PRY79" s="66"/>
      <c r="PRZ79" s="66"/>
      <c r="PSA79" s="66"/>
      <c r="PSB79" s="66"/>
      <c r="PSC79" s="66"/>
      <c r="PSD79" s="66"/>
      <c r="PSE79" s="66"/>
      <c r="PSF79" s="66"/>
      <c r="PSG79" s="66"/>
      <c r="PSH79" s="66"/>
      <c r="PSI79" s="66"/>
      <c r="PSJ79" s="66"/>
      <c r="PSK79" s="66"/>
      <c r="PSL79" s="66"/>
      <c r="PSM79" s="66"/>
      <c r="PSN79" s="66"/>
      <c r="PSO79" s="66"/>
      <c r="PSP79" s="66"/>
      <c r="PSQ79" s="66"/>
      <c r="PSR79" s="66"/>
      <c r="PSS79" s="66"/>
      <c r="PST79" s="66"/>
      <c r="PSU79" s="66"/>
      <c r="PSV79" s="66"/>
      <c r="PSW79" s="66"/>
      <c r="PSX79" s="66"/>
      <c r="PSY79" s="66"/>
      <c r="PSZ79" s="66"/>
      <c r="PTA79" s="66"/>
      <c r="PTB79" s="66"/>
      <c r="PTC79" s="66"/>
      <c r="PTD79" s="66"/>
      <c r="PTE79" s="66"/>
      <c r="PTF79" s="66"/>
      <c r="PTG79" s="66"/>
      <c r="PTH79" s="66"/>
      <c r="PTI79" s="66"/>
      <c r="PTJ79" s="66"/>
      <c r="PTK79" s="66"/>
      <c r="PTL79" s="66"/>
      <c r="PTM79" s="66"/>
      <c r="PTN79" s="66"/>
      <c r="PTO79" s="66"/>
      <c r="PTP79" s="66"/>
      <c r="PTQ79" s="66"/>
      <c r="PTR79" s="66"/>
      <c r="PTS79" s="66"/>
      <c r="PTT79" s="66"/>
      <c r="PTU79" s="66"/>
      <c r="PTV79" s="66"/>
      <c r="PTW79" s="66"/>
      <c r="PTX79" s="66"/>
      <c r="PTY79" s="66"/>
      <c r="PTZ79" s="66"/>
      <c r="PUA79" s="66"/>
      <c r="PUB79" s="66"/>
      <c r="PUC79" s="66"/>
      <c r="PUD79" s="66"/>
      <c r="PUE79" s="66"/>
      <c r="PUF79" s="66"/>
      <c r="PUG79" s="66"/>
      <c r="PUH79" s="66"/>
      <c r="PUI79" s="66"/>
      <c r="PUJ79" s="66"/>
      <c r="PUK79" s="66"/>
      <c r="PUL79" s="66"/>
      <c r="PUM79" s="66"/>
      <c r="PUN79" s="66"/>
      <c r="PUO79" s="66"/>
      <c r="PUP79" s="66"/>
      <c r="PUQ79" s="66"/>
      <c r="PUR79" s="66"/>
      <c r="PUS79" s="66"/>
      <c r="PUT79" s="66"/>
      <c r="PUU79" s="66"/>
      <c r="PUV79" s="66"/>
      <c r="PUW79" s="66"/>
      <c r="PUX79" s="66"/>
      <c r="PUY79" s="66"/>
      <c r="PUZ79" s="66"/>
      <c r="PVA79" s="66"/>
      <c r="PVB79" s="66"/>
      <c r="PVC79" s="66"/>
      <c r="PVD79" s="66"/>
      <c r="PVE79" s="66"/>
      <c r="PVF79" s="66"/>
      <c r="PVG79" s="66"/>
      <c r="PVH79" s="66"/>
      <c r="PVI79" s="66"/>
      <c r="PVJ79" s="66"/>
      <c r="PVK79" s="66"/>
      <c r="PVL79" s="66"/>
      <c r="PVM79" s="66"/>
      <c r="PVN79" s="66"/>
      <c r="PVO79" s="66"/>
      <c r="PVP79" s="66"/>
      <c r="PVQ79" s="66"/>
      <c r="PVR79" s="66"/>
      <c r="PVS79" s="66"/>
      <c r="PVT79" s="66"/>
      <c r="PVU79" s="66"/>
      <c r="PVV79" s="66"/>
      <c r="PVW79" s="66"/>
      <c r="PVX79" s="66"/>
      <c r="PVY79" s="66"/>
      <c r="PVZ79" s="66"/>
      <c r="PWA79" s="66"/>
      <c r="PWB79" s="66"/>
      <c r="PWC79" s="66"/>
      <c r="PWD79" s="66"/>
      <c r="PWE79" s="66"/>
      <c r="PWF79" s="66"/>
      <c r="PWG79" s="66"/>
      <c r="PWH79" s="66"/>
      <c r="PWI79" s="66"/>
      <c r="PWJ79" s="66"/>
      <c r="PWK79" s="66"/>
      <c r="PWL79" s="66"/>
      <c r="PWM79" s="66"/>
      <c r="PWN79" s="66"/>
      <c r="PWO79" s="66"/>
      <c r="PWP79" s="66"/>
      <c r="PWQ79" s="66"/>
      <c r="PWR79" s="66"/>
      <c r="PWS79" s="66"/>
      <c r="PWT79" s="66"/>
      <c r="PWU79" s="66"/>
      <c r="PWV79" s="66"/>
      <c r="PWW79" s="66"/>
      <c r="PWX79" s="66"/>
      <c r="PWY79" s="66"/>
      <c r="PWZ79" s="66"/>
      <c r="PXA79" s="66"/>
      <c r="PXB79" s="66"/>
      <c r="PXC79" s="66"/>
      <c r="PXD79" s="66"/>
      <c r="PXE79" s="66"/>
      <c r="PXF79" s="66"/>
      <c r="PXG79" s="66"/>
      <c r="PXH79" s="66"/>
      <c r="PXI79" s="66"/>
      <c r="PXJ79" s="66"/>
      <c r="PXK79" s="66"/>
      <c r="PXL79" s="66"/>
      <c r="PXM79" s="66"/>
      <c r="PXN79" s="66"/>
      <c r="PXO79" s="66"/>
      <c r="PXP79" s="66"/>
      <c r="PXQ79" s="66"/>
      <c r="PXR79" s="66"/>
      <c r="PXS79" s="66"/>
      <c r="PXT79" s="66"/>
      <c r="PXU79" s="66"/>
      <c r="PXV79" s="66"/>
      <c r="PXW79" s="66"/>
      <c r="PXX79" s="66"/>
      <c r="PXY79" s="66"/>
      <c r="PXZ79" s="66"/>
      <c r="PYA79" s="66"/>
      <c r="PYB79" s="66"/>
      <c r="PYC79" s="66"/>
      <c r="PYD79" s="66"/>
      <c r="PYE79" s="66"/>
      <c r="PYF79" s="66"/>
      <c r="PYG79" s="66"/>
      <c r="PYH79" s="66"/>
      <c r="PYI79" s="66"/>
      <c r="PYJ79" s="66"/>
      <c r="PYK79" s="66"/>
      <c r="PYL79" s="66"/>
      <c r="PYM79" s="66"/>
      <c r="PYN79" s="66"/>
      <c r="PYO79" s="66"/>
      <c r="PYP79" s="66"/>
      <c r="PYQ79" s="66"/>
      <c r="PYR79" s="66"/>
      <c r="PYS79" s="66"/>
      <c r="PYT79" s="66"/>
      <c r="PYU79" s="66"/>
      <c r="PYV79" s="66"/>
      <c r="PYW79" s="66"/>
      <c r="PYX79" s="66"/>
      <c r="PYY79" s="66"/>
      <c r="PYZ79" s="66"/>
      <c r="PZA79" s="66"/>
      <c r="PZB79" s="66"/>
      <c r="PZC79" s="66"/>
      <c r="PZD79" s="66"/>
      <c r="PZE79" s="66"/>
      <c r="PZF79" s="66"/>
      <c r="PZG79" s="66"/>
      <c r="PZH79" s="66"/>
      <c r="PZI79" s="66"/>
      <c r="PZJ79" s="66"/>
      <c r="PZK79" s="66"/>
      <c r="PZL79" s="66"/>
      <c r="PZM79" s="66"/>
      <c r="PZN79" s="66"/>
      <c r="PZO79" s="66"/>
      <c r="PZP79" s="66"/>
      <c r="PZQ79" s="66"/>
      <c r="PZR79" s="66"/>
      <c r="PZS79" s="66"/>
      <c r="PZT79" s="66"/>
      <c r="PZU79" s="66"/>
      <c r="PZV79" s="66"/>
      <c r="PZW79" s="66"/>
      <c r="PZX79" s="66"/>
      <c r="PZY79" s="66"/>
      <c r="PZZ79" s="66"/>
      <c r="QAA79" s="66"/>
      <c r="QAB79" s="66"/>
      <c r="QAC79" s="66"/>
      <c r="QAD79" s="66"/>
      <c r="QAE79" s="66"/>
      <c r="QAF79" s="66"/>
      <c r="QAG79" s="66"/>
      <c r="QAH79" s="66"/>
      <c r="QAI79" s="66"/>
      <c r="QAJ79" s="66"/>
      <c r="QAK79" s="66"/>
      <c r="QAL79" s="66"/>
      <c r="QAM79" s="66"/>
      <c r="QAN79" s="66"/>
      <c r="QAO79" s="66"/>
      <c r="QAP79" s="66"/>
      <c r="QAQ79" s="66"/>
      <c r="QAR79" s="66"/>
      <c r="QAS79" s="66"/>
      <c r="QAT79" s="66"/>
      <c r="QAU79" s="66"/>
      <c r="QAV79" s="66"/>
      <c r="QAW79" s="66"/>
      <c r="QAX79" s="66"/>
      <c r="QAY79" s="66"/>
      <c r="QAZ79" s="66"/>
      <c r="QBA79" s="66"/>
      <c r="QBB79" s="66"/>
      <c r="QBC79" s="66"/>
      <c r="QBD79" s="66"/>
      <c r="QBE79" s="66"/>
      <c r="QBF79" s="66"/>
      <c r="QBG79" s="66"/>
      <c r="QBH79" s="66"/>
      <c r="QBI79" s="66"/>
      <c r="QBJ79" s="66"/>
      <c r="QBK79" s="66"/>
      <c r="QBL79" s="66"/>
      <c r="QBM79" s="66"/>
      <c r="QBN79" s="66"/>
      <c r="QBO79" s="66"/>
      <c r="QBP79" s="66"/>
      <c r="QBQ79" s="66"/>
      <c r="QBR79" s="66"/>
      <c r="QBS79" s="66"/>
      <c r="QBT79" s="66"/>
      <c r="QBU79" s="66"/>
      <c r="QBV79" s="66"/>
      <c r="QBW79" s="66"/>
      <c r="QBX79" s="66"/>
      <c r="QBY79" s="66"/>
      <c r="QBZ79" s="66"/>
      <c r="QCA79" s="66"/>
      <c r="QCB79" s="66"/>
      <c r="QCC79" s="66"/>
      <c r="QCD79" s="66"/>
      <c r="QCE79" s="66"/>
      <c r="QCF79" s="66"/>
      <c r="QCG79" s="66"/>
      <c r="QCH79" s="66"/>
      <c r="QCI79" s="66"/>
      <c r="QCJ79" s="66"/>
      <c r="QCK79" s="66"/>
      <c r="QCL79" s="66"/>
      <c r="QCM79" s="66"/>
      <c r="QCN79" s="66"/>
      <c r="QCO79" s="66"/>
      <c r="QCP79" s="66"/>
      <c r="QCQ79" s="66"/>
      <c r="QCR79" s="66"/>
      <c r="QCS79" s="66"/>
      <c r="QCT79" s="66"/>
      <c r="QCU79" s="66"/>
      <c r="QCV79" s="66"/>
      <c r="QCW79" s="66"/>
      <c r="QCX79" s="66"/>
      <c r="QCY79" s="66"/>
      <c r="QCZ79" s="66"/>
      <c r="QDA79" s="66"/>
      <c r="QDB79" s="66"/>
      <c r="QDC79" s="66"/>
      <c r="QDD79" s="66"/>
      <c r="QDE79" s="66"/>
      <c r="QDF79" s="66"/>
      <c r="QDG79" s="66"/>
      <c r="QDH79" s="66"/>
      <c r="QDI79" s="66"/>
      <c r="QDJ79" s="66"/>
      <c r="QDK79" s="66"/>
      <c r="QDL79" s="66"/>
      <c r="QDM79" s="66"/>
      <c r="QDN79" s="66"/>
      <c r="QDO79" s="66"/>
      <c r="QDP79" s="66"/>
      <c r="QDQ79" s="66"/>
      <c r="QDR79" s="66"/>
      <c r="QDS79" s="66"/>
      <c r="QDT79" s="66"/>
      <c r="QDU79" s="66"/>
      <c r="QDV79" s="66"/>
      <c r="QDW79" s="66"/>
      <c r="QDX79" s="66"/>
      <c r="QDY79" s="66"/>
      <c r="QDZ79" s="66"/>
      <c r="QEA79" s="66"/>
      <c r="QEB79" s="66"/>
      <c r="QEC79" s="66"/>
      <c r="QED79" s="66"/>
      <c r="QEE79" s="66"/>
      <c r="QEF79" s="66"/>
      <c r="QEG79" s="66"/>
      <c r="QEH79" s="66"/>
      <c r="QEI79" s="66"/>
      <c r="QEJ79" s="66"/>
      <c r="QEK79" s="66"/>
      <c r="QEL79" s="66"/>
      <c r="QEM79" s="66"/>
      <c r="QEN79" s="66"/>
      <c r="QEO79" s="66"/>
      <c r="QEP79" s="66"/>
      <c r="QEQ79" s="66"/>
      <c r="QER79" s="66"/>
      <c r="QES79" s="66"/>
      <c r="QET79" s="66"/>
      <c r="QEU79" s="66"/>
      <c r="QEV79" s="66"/>
      <c r="QEW79" s="66"/>
      <c r="QEX79" s="66"/>
      <c r="QEY79" s="66"/>
      <c r="QEZ79" s="66"/>
      <c r="QFA79" s="66"/>
      <c r="QFB79" s="66"/>
      <c r="QFC79" s="66"/>
      <c r="QFD79" s="66"/>
      <c r="QFE79" s="66"/>
      <c r="QFF79" s="66"/>
      <c r="QFG79" s="66"/>
      <c r="QFH79" s="66"/>
      <c r="QFI79" s="66"/>
      <c r="QFJ79" s="66"/>
      <c r="QFK79" s="66"/>
      <c r="QFL79" s="66"/>
      <c r="QFM79" s="66"/>
      <c r="QFN79" s="66"/>
      <c r="QFO79" s="66"/>
      <c r="QFP79" s="66"/>
      <c r="QFQ79" s="66"/>
      <c r="QFR79" s="66"/>
      <c r="QFS79" s="66"/>
      <c r="QFT79" s="66"/>
      <c r="QFU79" s="66"/>
      <c r="QFV79" s="66"/>
      <c r="QFW79" s="66"/>
      <c r="QFX79" s="66"/>
      <c r="QFY79" s="66"/>
      <c r="QFZ79" s="66"/>
      <c r="QGA79" s="66"/>
      <c r="QGB79" s="66"/>
      <c r="QGC79" s="66"/>
      <c r="QGD79" s="66"/>
      <c r="QGE79" s="66"/>
      <c r="QGF79" s="66"/>
      <c r="QGG79" s="66"/>
      <c r="QGH79" s="66"/>
      <c r="QGI79" s="66"/>
      <c r="QGJ79" s="66"/>
      <c r="QGK79" s="66"/>
      <c r="QGL79" s="66"/>
      <c r="QGM79" s="66"/>
      <c r="QGN79" s="66"/>
      <c r="QGO79" s="66"/>
      <c r="QGP79" s="66"/>
      <c r="QGQ79" s="66"/>
      <c r="QGR79" s="66"/>
      <c r="QGS79" s="66"/>
      <c r="QGT79" s="66"/>
      <c r="QGU79" s="66"/>
      <c r="QGV79" s="66"/>
      <c r="QGW79" s="66"/>
      <c r="QGX79" s="66"/>
      <c r="QGY79" s="66"/>
      <c r="QGZ79" s="66"/>
      <c r="QHA79" s="66"/>
      <c r="QHB79" s="66"/>
      <c r="QHC79" s="66"/>
      <c r="QHD79" s="66"/>
      <c r="QHE79" s="66"/>
      <c r="QHF79" s="66"/>
      <c r="QHG79" s="66"/>
      <c r="QHH79" s="66"/>
      <c r="QHI79" s="66"/>
      <c r="QHJ79" s="66"/>
      <c r="QHK79" s="66"/>
      <c r="QHL79" s="66"/>
      <c r="QHM79" s="66"/>
      <c r="QHN79" s="66"/>
      <c r="QHO79" s="66"/>
      <c r="QHP79" s="66"/>
      <c r="QHQ79" s="66"/>
      <c r="QHR79" s="66"/>
      <c r="QHS79" s="66"/>
      <c r="QHT79" s="66"/>
      <c r="QHU79" s="66"/>
      <c r="QHV79" s="66"/>
      <c r="QHW79" s="66"/>
      <c r="QHX79" s="66"/>
      <c r="QHY79" s="66"/>
      <c r="QHZ79" s="66"/>
      <c r="QIA79" s="66"/>
      <c r="QIB79" s="66"/>
      <c r="QIC79" s="66"/>
      <c r="QID79" s="66"/>
      <c r="QIE79" s="66"/>
      <c r="QIF79" s="66"/>
      <c r="QIG79" s="66"/>
      <c r="QIH79" s="66"/>
      <c r="QII79" s="66"/>
      <c r="QIJ79" s="66"/>
      <c r="QIK79" s="66"/>
      <c r="QIL79" s="66"/>
      <c r="QIM79" s="66"/>
      <c r="QIN79" s="66"/>
      <c r="QIO79" s="66"/>
      <c r="QIP79" s="66"/>
      <c r="QIQ79" s="66"/>
      <c r="QIR79" s="66"/>
      <c r="QIS79" s="66"/>
      <c r="QIT79" s="66"/>
      <c r="QIU79" s="66"/>
      <c r="QIV79" s="66"/>
      <c r="QIW79" s="66"/>
      <c r="QIX79" s="66"/>
      <c r="QIY79" s="66"/>
      <c r="QIZ79" s="66"/>
      <c r="QJA79" s="66"/>
      <c r="QJB79" s="66"/>
      <c r="QJC79" s="66"/>
      <c r="QJD79" s="66"/>
      <c r="QJE79" s="66"/>
      <c r="QJF79" s="66"/>
      <c r="QJG79" s="66"/>
      <c r="QJH79" s="66"/>
      <c r="QJI79" s="66"/>
      <c r="QJJ79" s="66"/>
      <c r="QJK79" s="66"/>
      <c r="QJL79" s="66"/>
      <c r="QJM79" s="66"/>
      <c r="QJN79" s="66"/>
      <c r="QJO79" s="66"/>
      <c r="QJP79" s="66"/>
      <c r="QJQ79" s="66"/>
      <c r="QJR79" s="66"/>
      <c r="QJS79" s="66"/>
      <c r="QJT79" s="66"/>
      <c r="QJU79" s="66"/>
      <c r="QJV79" s="66"/>
      <c r="QJW79" s="66"/>
      <c r="QJX79" s="66"/>
      <c r="QJY79" s="66"/>
      <c r="QJZ79" s="66"/>
      <c r="QKA79" s="66"/>
      <c r="QKB79" s="66"/>
      <c r="QKC79" s="66"/>
      <c r="QKD79" s="66"/>
      <c r="QKE79" s="66"/>
      <c r="QKF79" s="66"/>
      <c r="QKG79" s="66"/>
      <c r="QKH79" s="66"/>
      <c r="QKI79" s="66"/>
      <c r="QKJ79" s="66"/>
      <c r="QKK79" s="66"/>
      <c r="QKL79" s="66"/>
      <c r="QKM79" s="66"/>
      <c r="QKN79" s="66"/>
      <c r="QKO79" s="66"/>
      <c r="QKP79" s="66"/>
      <c r="QKQ79" s="66"/>
      <c r="QKR79" s="66"/>
      <c r="QKS79" s="66"/>
      <c r="QKT79" s="66"/>
      <c r="QKU79" s="66"/>
      <c r="QKV79" s="66"/>
      <c r="QKW79" s="66"/>
      <c r="QKX79" s="66"/>
      <c r="QKY79" s="66"/>
      <c r="QKZ79" s="66"/>
      <c r="QLA79" s="66"/>
      <c r="QLB79" s="66"/>
      <c r="QLC79" s="66"/>
      <c r="QLD79" s="66"/>
      <c r="QLE79" s="66"/>
      <c r="QLF79" s="66"/>
      <c r="QLG79" s="66"/>
      <c r="QLH79" s="66"/>
      <c r="QLI79" s="66"/>
      <c r="QLJ79" s="66"/>
      <c r="QLK79" s="66"/>
      <c r="QLL79" s="66"/>
      <c r="QLM79" s="66"/>
      <c r="QLN79" s="66"/>
      <c r="QLO79" s="66"/>
      <c r="QLP79" s="66"/>
      <c r="QLQ79" s="66"/>
      <c r="QLR79" s="66"/>
      <c r="QLS79" s="66"/>
      <c r="QLT79" s="66"/>
      <c r="QLU79" s="66"/>
      <c r="QLV79" s="66"/>
      <c r="QLW79" s="66"/>
      <c r="QLX79" s="66"/>
      <c r="QLY79" s="66"/>
      <c r="QLZ79" s="66"/>
      <c r="QMA79" s="66"/>
      <c r="QMB79" s="66"/>
      <c r="QMC79" s="66"/>
      <c r="QMD79" s="66"/>
      <c r="QME79" s="66"/>
      <c r="QMF79" s="66"/>
      <c r="QMG79" s="66"/>
      <c r="QMH79" s="66"/>
      <c r="QMI79" s="66"/>
      <c r="QMJ79" s="66"/>
      <c r="QMK79" s="66"/>
      <c r="QML79" s="66"/>
      <c r="QMM79" s="66"/>
      <c r="QMN79" s="66"/>
      <c r="QMO79" s="66"/>
      <c r="QMP79" s="66"/>
      <c r="QMQ79" s="66"/>
      <c r="QMR79" s="66"/>
      <c r="QMS79" s="66"/>
      <c r="QMT79" s="66"/>
      <c r="QMU79" s="66"/>
      <c r="QMV79" s="66"/>
      <c r="QMW79" s="66"/>
      <c r="QMX79" s="66"/>
      <c r="QMY79" s="66"/>
      <c r="QMZ79" s="66"/>
      <c r="QNA79" s="66"/>
      <c r="QNB79" s="66"/>
      <c r="QNC79" s="66"/>
      <c r="QND79" s="66"/>
      <c r="QNE79" s="66"/>
      <c r="QNF79" s="66"/>
      <c r="QNG79" s="66"/>
      <c r="QNH79" s="66"/>
      <c r="QNI79" s="66"/>
      <c r="QNJ79" s="66"/>
      <c r="QNK79" s="66"/>
      <c r="QNL79" s="66"/>
      <c r="QNM79" s="66"/>
      <c r="QNN79" s="66"/>
      <c r="QNO79" s="66"/>
      <c r="QNP79" s="66"/>
      <c r="QNQ79" s="66"/>
      <c r="QNR79" s="66"/>
      <c r="QNS79" s="66"/>
      <c r="QNT79" s="66"/>
      <c r="QNU79" s="66"/>
      <c r="QNV79" s="66"/>
      <c r="QNW79" s="66"/>
      <c r="QNX79" s="66"/>
      <c r="QNY79" s="66"/>
      <c r="QNZ79" s="66"/>
      <c r="QOA79" s="66"/>
      <c r="QOB79" s="66"/>
      <c r="QOC79" s="66"/>
      <c r="QOD79" s="66"/>
      <c r="QOE79" s="66"/>
      <c r="QOF79" s="66"/>
      <c r="QOG79" s="66"/>
      <c r="QOH79" s="66"/>
      <c r="QOI79" s="66"/>
      <c r="QOJ79" s="66"/>
      <c r="QOK79" s="66"/>
      <c r="QOL79" s="66"/>
      <c r="QOM79" s="66"/>
      <c r="QON79" s="66"/>
      <c r="QOO79" s="66"/>
      <c r="QOP79" s="66"/>
      <c r="QOQ79" s="66"/>
      <c r="QOR79" s="66"/>
      <c r="QOS79" s="66"/>
      <c r="QOT79" s="66"/>
      <c r="QOU79" s="66"/>
      <c r="QOV79" s="66"/>
      <c r="QOW79" s="66"/>
      <c r="QOX79" s="66"/>
      <c r="QOY79" s="66"/>
      <c r="QOZ79" s="66"/>
      <c r="QPA79" s="66"/>
      <c r="QPB79" s="66"/>
      <c r="QPC79" s="66"/>
      <c r="QPD79" s="66"/>
      <c r="QPE79" s="66"/>
      <c r="QPF79" s="66"/>
      <c r="QPG79" s="66"/>
      <c r="QPH79" s="66"/>
      <c r="QPI79" s="66"/>
      <c r="QPJ79" s="66"/>
      <c r="QPK79" s="66"/>
      <c r="QPL79" s="66"/>
      <c r="QPM79" s="66"/>
      <c r="QPN79" s="66"/>
      <c r="QPO79" s="66"/>
      <c r="QPP79" s="66"/>
      <c r="QPQ79" s="66"/>
      <c r="QPR79" s="66"/>
      <c r="QPS79" s="66"/>
      <c r="QPT79" s="66"/>
      <c r="QPU79" s="66"/>
      <c r="QPV79" s="66"/>
      <c r="QPW79" s="66"/>
      <c r="QPX79" s="66"/>
      <c r="QPY79" s="66"/>
      <c r="QPZ79" s="66"/>
      <c r="QQA79" s="66"/>
      <c r="QQB79" s="66"/>
      <c r="QQC79" s="66"/>
      <c r="QQD79" s="66"/>
      <c r="QQE79" s="66"/>
      <c r="QQF79" s="66"/>
      <c r="QQG79" s="66"/>
      <c r="QQH79" s="66"/>
      <c r="QQI79" s="66"/>
      <c r="QQJ79" s="66"/>
      <c r="QQK79" s="66"/>
      <c r="QQL79" s="66"/>
      <c r="QQM79" s="66"/>
      <c r="QQN79" s="66"/>
      <c r="QQO79" s="66"/>
      <c r="QQP79" s="66"/>
      <c r="QQQ79" s="66"/>
      <c r="QQR79" s="66"/>
      <c r="QQS79" s="66"/>
      <c r="QQT79" s="66"/>
      <c r="QQU79" s="66"/>
      <c r="QQV79" s="66"/>
      <c r="QQW79" s="66"/>
      <c r="QQX79" s="66"/>
      <c r="QQY79" s="66"/>
      <c r="QQZ79" s="66"/>
      <c r="QRA79" s="66"/>
      <c r="QRB79" s="66"/>
      <c r="QRC79" s="66"/>
      <c r="QRD79" s="66"/>
      <c r="QRE79" s="66"/>
      <c r="QRF79" s="66"/>
      <c r="QRG79" s="66"/>
      <c r="QRH79" s="66"/>
      <c r="QRI79" s="66"/>
      <c r="QRJ79" s="66"/>
      <c r="QRK79" s="66"/>
      <c r="QRL79" s="66"/>
      <c r="QRM79" s="66"/>
      <c r="QRN79" s="66"/>
      <c r="QRO79" s="66"/>
      <c r="QRP79" s="66"/>
      <c r="QRQ79" s="66"/>
      <c r="QRR79" s="66"/>
      <c r="QRS79" s="66"/>
      <c r="QRT79" s="66"/>
      <c r="QRU79" s="66"/>
      <c r="QRV79" s="66"/>
      <c r="QRW79" s="66"/>
      <c r="QRX79" s="66"/>
      <c r="QRY79" s="66"/>
      <c r="QRZ79" s="66"/>
      <c r="QSA79" s="66"/>
      <c r="QSB79" s="66"/>
      <c r="QSC79" s="66"/>
      <c r="QSD79" s="66"/>
      <c r="QSE79" s="66"/>
      <c r="QSF79" s="66"/>
      <c r="QSG79" s="66"/>
      <c r="QSH79" s="66"/>
      <c r="QSI79" s="66"/>
      <c r="QSJ79" s="66"/>
      <c r="QSK79" s="66"/>
      <c r="QSL79" s="66"/>
      <c r="QSM79" s="66"/>
      <c r="QSN79" s="66"/>
      <c r="QSO79" s="66"/>
      <c r="QSP79" s="66"/>
      <c r="QSQ79" s="66"/>
      <c r="QSR79" s="66"/>
      <c r="QSS79" s="66"/>
      <c r="QST79" s="66"/>
      <c r="QSU79" s="66"/>
      <c r="QSV79" s="66"/>
      <c r="QSW79" s="66"/>
      <c r="QSX79" s="66"/>
      <c r="QSY79" s="66"/>
      <c r="QSZ79" s="66"/>
      <c r="QTA79" s="66"/>
      <c r="QTB79" s="66"/>
      <c r="QTC79" s="66"/>
      <c r="QTD79" s="66"/>
      <c r="QTE79" s="66"/>
      <c r="QTF79" s="66"/>
      <c r="QTG79" s="66"/>
      <c r="QTH79" s="66"/>
      <c r="QTI79" s="66"/>
      <c r="QTJ79" s="66"/>
      <c r="QTK79" s="66"/>
      <c r="QTL79" s="66"/>
      <c r="QTM79" s="66"/>
      <c r="QTN79" s="66"/>
      <c r="QTO79" s="66"/>
      <c r="QTP79" s="66"/>
      <c r="QTQ79" s="66"/>
      <c r="QTR79" s="66"/>
      <c r="QTS79" s="66"/>
      <c r="QTT79" s="66"/>
      <c r="QTU79" s="66"/>
      <c r="QTV79" s="66"/>
      <c r="QTW79" s="66"/>
      <c r="QTX79" s="66"/>
      <c r="QTY79" s="66"/>
      <c r="QTZ79" s="66"/>
      <c r="QUA79" s="66"/>
      <c r="QUB79" s="66"/>
      <c r="QUC79" s="66"/>
      <c r="QUD79" s="66"/>
      <c r="QUE79" s="66"/>
      <c r="QUF79" s="66"/>
      <c r="QUG79" s="66"/>
      <c r="QUH79" s="66"/>
      <c r="QUI79" s="66"/>
      <c r="QUJ79" s="66"/>
      <c r="QUK79" s="66"/>
      <c r="QUL79" s="66"/>
      <c r="QUM79" s="66"/>
      <c r="QUN79" s="66"/>
      <c r="QUO79" s="66"/>
      <c r="QUP79" s="66"/>
      <c r="QUQ79" s="66"/>
      <c r="QUR79" s="66"/>
      <c r="QUS79" s="66"/>
      <c r="QUT79" s="66"/>
      <c r="QUU79" s="66"/>
      <c r="QUV79" s="66"/>
      <c r="QUW79" s="66"/>
      <c r="QUX79" s="66"/>
      <c r="QUY79" s="66"/>
      <c r="QUZ79" s="66"/>
      <c r="QVA79" s="66"/>
      <c r="QVB79" s="66"/>
      <c r="QVC79" s="66"/>
      <c r="QVD79" s="66"/>
      <c r="QVE79" s="66"/>
      <c r="QVF79" s="66"/>
      <c r="QVG79" s="66"/>
      <c r="QVH79" s="66"/>
      <c r="QVI79" s="66"/>
      <c r="QVJ79" s="66"/>
      <c r="QVK79" s="66"/>
      <c r="QVL79" s="66"/>
      <c r="QVM79" s="66"/>
      <c r="QVN79" s="66"/>
      <c r="QVO79" s="66"/>
      <c r="QVP79" s="66"/>
      <c r="QVQ79" s="66"/>
      <c r="QVR79" s="66"/>
      <c r="QVS79" s="66"/>
      <c r="QVT79" s="66"/>
      <c r="QVU79" s="66"/>
      <c r="QVV79" s="66"/>
      <c r="QVW79" s="66"/>
      <c r="QVX79" s="66"/>
      <c r="QVY79" s="66"/>
      <c r="QVZ79" s="66"/>
      <c r="QWA79" s="66"/>
      <c r="QWB79" s="66"/>
      <c r="QWC79" s="66"/>
      <c r="QWD79" s="66"/>
      <c r="QWE79" s="66"/>
      <c r="QWF79" s="66"/>
      <c r="QWG79" s="66"/>
      <c r="QWH79" s="66"/>
      <c r="QWI79" s="66"/>
      <c r="QWJ79" s="66"/>
      <c r="QWK79" s="66"/>
      <c r="QWL79" s="66"/>
      <c r="QWM79" s="66"/>
      <c r="QWN79" s="66"/>
      <c r="QWO79" s="66"/>
      <c r="QWP79" s="66"/>
      <c r="QWQ79" s="66"/>
      <c r="QWR79" s="66"/>
      <c r="QWS79" s="66"/>
      <c r="QWT79" s="66"/>
      <c r="QWU79" s="66"/>
      <c r="QWV79" s="66"/>
      <c r="QWW79" s="66"/>
      <c r="QWX79" s="66"/>
      <c r="QWY79" s="66"/>
      <c r="QWZ79" s="66"/>
      <c r="QXA79" s="66"/>
      <c r="QXB79" s="66"/>
      <c r="QXC79" s="66"/>
      <c r="QXD79" s="66"/>
      <c r="QXE79" s="66"/>
      <c r="QXF79" s="66"/>
      <c r="QXG79" s="66"/>
      <c r="QXH79" s="66"/>
      <c r="QXI79" s="66"/>
      <c r="QXJ79" s="66"/>
      <c r="QXK79" s="66"/>
      <c r="QXL79" s="66"/>
      <c r="QXM79" s="66"/>
      <c r="QXN79" s="66"/>
      <c r="QXO79" s="66"/>
      <c r="QXP79" s="66"/>
      <c r="QXQ79" s="66"/>
      <c r="QXR79" s="66"/>
      <c r="QXS79" s="66"/>
      <c r="QXT79" s="66"/>
      <c r="QXU79" s="66"/>
      <c r="QXV79" s="66"/>
      <c r="QXW79" s="66"/>
      <c r="QXX79" s="66"/>
      <c r="QXY79" s="66"/>
      <c r="QXZ79" s="66"/>
      <c r="QYA79" s="66"/>
      <c r="QYB79" s="66"/>
      <c r="QYC79" s="66"/>
      <c r="QYD79" s="66"/>
      <c r="QYE79" s="66"/>
      <c r="QYF79" s="66"/>
      <c r="QYG79" s="66"/>
      <c r="QYH79" s="66"/>
      <c r="QYI79" s="66"/>
      <c r="QYJ79" s="66"/>
      <c r="QYK79" s="66"/>
      <c r="QYL79" s="66"/>
      <c r="QYM79" s="66"/>
      <c r="QYN79" s="66"/>
      <c r="QYO79" s="66"/>
      <c r="QYP79" s="66"/>
      <c r="QYQ79" s="66"/>
      <c r="QYR79" s="66"/>
      <c r="QYS79" s="66"/>
      <c r="QYT79" s="66"/>
      <c r="QYU79" s="66"/>
      <c r="QYV79" s="66"/>
      <c r="QYW79" s="66"/>
      <c r="QYX79" s="66"/>
      <c r="QYY79" s="66"/>
      <c r="QYZ79" s="66"/>
      <c r="QZA79" s="66"/>
      <c r="QZB79" s="66"/>
      <c r="QZC79" s="66"/>
      <c r="QZD79" s="66"/>
      <c r="QZE79" s="66"/>
      <c r="QZF79" s="66"/>
      <c r="QZG79" s="66"/>
      <c r="QZH79" s="66"/>
      <c r="QZI79" s="66"/>
      <c r="QZJ79" s="66"/>
      <c r="QZK79" s="66"/>
      <c r="QZL79" s="66"/>
      <c r="QZM79" s="66"/>
      <c r="QZN79" s="66"/>
      <c r="QZO79" s="66"/>
      <c r="QZP79" s="66"/>
      <c r="QZQ79" s="66"/>
      <c r="QZR79" s="66"/>
      <c r="QZS79" s="66"/>
      <c r="QZT79" s="66"/>
      <c r="QZU79" s="66"/>
      <c r="QZV79" s="66"/>
      <c r="QZW79" s="66"/>
      <c r="QZX79" s="66"/>
      <c r="QZY79" s="66"/>
      <c r="QZZ79" s="66"/>
      <c r="RAA79" s="66"/>
      <c r="RAB79" s="66"/>
      <c r="RAC79" s="66"/>
      <c r="RAD79" s="66"/>
      <c r="RAE79" s="66"/>
      <c r="RAF79" s="66"/>
      <c r="RAG79" s="66"/>
      <c r="RAH79" s="66"/>
      <c r="RAI79" s="66"/>
      <c r="RAJ79" s="66"/>
      <c r="RAK79" s="66"/>
      <c r="RAL79" s="66"/>
      <c r="RAM79" s="66"/>
      <c r="RAN79" s="66"/>
      <c r="RAO79" s="66"/>
      <c r="RAP79" s="66"/>
      <c r="RAQ79" s="66"/>
      <c r="RAR79" s="66"/>
      <c r="RAS79" s="66"/>
      <c r="RAT79" s="66"/>
      <c r="RAU79" s="66"/>
      <c r="RAV79" s="66"/>
      <c r="RAW79" s="66"/>
      <c r="RAX79" s="66"/>
      <c r="RAY79" s="66"/>
      <c r="RAZ79" s="66"/>
      <c r="RBA79" s="66"/>
      <c r="RBB79" s="66"/>
      <c r="RBC79" s="66"/>
      <c r="RBD79" s="66"/>
      <c r="RBE79" s="66"/>
      <c r="RBF79" s="66"/>
      <c r="RBG79" s="66"/>
      <c r="RBH79" s="66"/>
      <c r="RBI79" s="66"/>
      <c r="RBJ79" s="66"/>
      <c r="RBK79" s="66"/>
      <c r="RBL79" s="66"/>
      <c r="RBM79" s="66"/>
      <c r="RBN79" s="66"/>
      <c r="RBO79" s="66"/>
      <c r="RBP79" s="66"/>
      <c r="RBQ79" s="66"/>
      <c r="RBR79" s="66"/>
      <c r="RBS79" s="66"/>
      <c r="RBT79" s="66"/>
      <c r="RBU79" s="66"/>
      <c r="RBV79" s="66"/>
      <c r="RBW79" s="66"/>
      <c r="RBX79" s="66"/>
      <c r="RBY79" s="66"/>
      <c r="RBZ79" s="66"/>
      <c r="RCA79" s="66"/>
      <c r="RCB79" s="66"/>
      <c r="RCC79" s="66"/>
      <c r="RCD79" s="66"/>
      <c r="RCE79" s="66"/>
      <c r="RCF79" s="66"/>
      <c r="RCG79" s="66"/>
      <c r="RCH79" s="66"/>
      <c r="RCI79" s="66"/>
      <c r="RCJ79" s="66"/>
      <c r="RCK79" s="66"/>
      <c r="RCL79" s="66"/>
      <c r="RCM79" s="66"/>
      <c r="RCN79" s="66"/>
      <c r="RCO79" s="66"/>
      <c r="RCP79" s="66"/>
      <c r="RCQ79" s="66"/>
      <c r="RCR79" s="66"/>
      <c r="RCS79" s="66"/>
      <c r="RCT79" s="66"/>
      <c r="RCU79" s="66"/>
      <c r="RCV79" s="66"/>
      <c r="RCW79" s="66"/>
      <c r="RCX79" s="66"/>
      <c r="RCY79" s="66"/>
      <c r="RCZ79" s="66"/>
      <c r="RDA79" s="66"/>
      <c r="RDB79" s="66"/>
      <c r="RDC79" s="66"/>
      <c r="RDD79" s="66"/>
      <c r="RDE79" s="66"/>
      <c r="RDF79" s="66"/>
      <c r="RDG79" s="66"/>
      <c r="RDH79" s="66"/>
      <c r="RDI79" s="66"/>
      <c r="RDJ79" s="66"/>
      <c r="RDK79" s="66"/>
      <c r="RDL79" s="66"/>
      <c r="RDM79" s="66"/>
      <c r="RDN79" s="66"/>
      <c r="RDO79" s="66"/>
      <c r="RDP79" s="66"/>
      <c r="RDQ79" s="66"/>
      <c r="RDR79" s="66"/>
      <c r="RDS79" s="66"/>
      <c r="RDT79" s="66"/>
      <c r="RDU79" s="66"/>
      <c r="RDV79" s="66"/>
      <c r="RDW79" s="66"/>
      <c r="RDX79" s="66"/>
      <c r="RDY79" s="66"/>
      <c r="RDZ79" s="66"/>
      <c r="REA79" s="66"/>
      <c r="REB79" s="66"/>
      <c r="REC79" s="66"/>
      <c r="RED79" s="66"/>
      <c r="REE79" s="66"/>
      <c r="REF79" s="66"/>
      <c r="REG79" s="66"/>
      <c r="REH79" s="66"/>
      <c r="REI79" s="66"/>
      <c r="REJ79" s="66"/>
      <c r="REK79" s="66"/>
      <c r="REL79" s="66"/>
      <c r="REM79" s="66"/>
      <c r="REN79" s="66"/>
      <c r="REO79" s="66"/>
      <c r="REP79" s="66"/>
      <c r="REQ79" s="66"/>
      <c r="RER79" s="66"/>
      <c r="RES79" s="66"/>
      <c r="RET79" s="66"/>
      <c r="REU79" s="66"/>
      <c r="REV79" s="66"/>
      <c r="REW79" s="66"/>
      <c r="REX79" s="66"/>
      <c r="REY79" s="66"/>
      <c r="REZ79" s="66"/>
      <c r="RFA79" s="66"/>
      <c r="RFB79" s="66"/>
      <c r="RFC79" s="66"/>
      <c r="RFD79" s="66"/>
      <c r="RFE79" s="66"/>
      <c r="RFF79" s="66"/>
      <c r="RFG79" s="66"/>
      <c r="RFH79" s="66"/>
      <c r="RFI79" s="66"/>
      <c r="RFJ79" s="66"/>
      <c r="RFK79" s="66"/>
      <c r="RFL79" s="66"/>
      <c r="RFM79" s="66"/>
      <c r="RFN79" s="66"/>
      <c r="RFO79" s="66"/>
      <c r="RFP79" s="66"/>
      <c r="RFQ79" s="66"/>
      <c r="RFR79" s="66"/>
      <c r="RFS79" s="66"/>
      <c r="RFT79" s="66"/>
      <c r="RFU79" s="66"/>
      <c r="RFV79" s="66"/>
      <c r="RFW79" s="66"/>
      <c r="RFX79" s="66"/>
      <c r="RFY79" s="66"/>
      <c r="RFZ79" s="66"/>
      <c r="RGA79" s="66"/>
      <c r="RGB79" s="66"/>
      <c r="RGC79" s="66"/>
      <c r="RGD79" s="66"/>
      <c r="RGE79" s="66"/>
      <c r="RGF79" s="66"/>
      <c r="RGG79" s="66"/>
      <c r="RGH79" s="66"/>
      <c r="RGI79" s="66"/>
      <c r="RGJ79" s="66"/>
      <c r="RGK79" s="66"/>
      <c r="RGL79" s="66"/>
      <c r="RGM79" s="66"/>
      <c r="RGN79" s="66"/>
      <c r="RGO79" s="66"/>
      <c r="RGP79" s="66"/>
      <c r="RGQ79" s="66"/>
      <c r="RGR79" s="66"/>
      <c r="RGS79" s="66"/>
      <c r="RGT79" s="66"/>
      <c r="RGU79" s="66"/>
      <c r="RGV79" s="66"/>
      <c r="RGW79" s="66"/>
      <c r="RGX79" s="66"/>
      <c r="RGY79" s="66"/>
      <c r="RGZ79" s="66"/>
      <c r="RHA79" s="66"/>
      <c r="RHB79" s="66"/>
      <c r="RHC79" s="66"/>
      <c r="RHD79" s="66"/>
      <c r="RHE79" s="66"/>
      <c r="RHF79" s="66"/>
      <c r="RHG79" s="66"/>
      <c r="RHH79" s="66"/>
      <c r="RHI79" s="66"/>
      <c r="RHJ79" s="66"/>
      <c r="RHK79" s="66"/>
      <c r="RHL79" s="66"/>
      <c r="RHM79" s="66"/>
      <c r="RHN79" s="66"/>
      <c r="RHO79" s="66"/>
      <c r="RHP79" s="66"/>
      <c r="RHQ79" s="66"/>
      <c r="RHR79" s="66"/>
      <c r="RHS79" s="66"/>
      <c r="RHT79" s="66"/>
      <c r="RHU79" s="66"/>
      <c r="RHV79" s="66"/>
      <c r="RHW79" s="66"/>
      <c r="RHX79" s="66"/>
      <c r="RHY79" s="66"/>
      <c r="RHZ79" s="66"/>
      <c r="RIA79" s="66"/>
      <c r="RIB79" s="66"/>
      <c r="RIC79" s="66"/>
      <c r="RID79" s="66"/>
      <c r="RIE79" s="66"/>
      <c r="RIF79" s="66"/>
      <c r="RIG79" s="66"/>
      <c r="RIH79" s="66"/>
      <c r="RII79" s="66"/>
      <c r="RIJ79" s="66"/>
      <c r="RIK79" s="66"/>
      <c r="RIL79" s="66"/>
      <c r="RIM79" s="66"/>
      <c r="RIN79" s="66"/>
      <c r="RIO79" s="66"/>
      <c r="RIP79" s="66"/>
      <c r="RIQ79" s="66"/>
      <c r="RIR79" s="66"/>
      <c r="RIS79" s="66"/>
      <c r="RIT79" s="66"/>
      <c r="RIU79" s="66"/>
      <c r="RIV79" s="66"/>
      <c r="RIW79" s="66"/>
      <c r="RIX79" s="66"/>
      <c r="RIY79" s="66"/>
      <c r="RIZ79" s="66"/>
      <c r="RJA79" s="66"/>
      <c r="RJB79" s="66"/>
      <c r="RJC79" s="66"/>
      <c r="RJD79" s="66"/>
      <c r="RJE79" s="66"/>
      <c r="RJF79" s="66"/>
      <c r="RJG79" s="66"/>
      <c r="RJH79" s="66"/>
      <c r="RJI79" s="66"/>
      <c r="RJJ79" s="66"/>
      <c r="RJK79" s="66"/>
      <c r="RJL79" s="66"/>
      <c r="RJM79" s="66"/>
      <c r="RJN79" s="66"/>
      <c r="RJO79" s="66"/>
      <c r="RJP79" s="66"/>
      <c r="RJQ79" s="66"/>
      <c r="RJR79" s="66"/>
      <c r="RJS79" s="66"/>
      <c r="RJT79" s="66"/>
      <c r="RJU79" s="66"/>
      <c r="RJV79" s="66"/>
      <c r="RJW79" s="66"/>
      <c r="RJX79" s="66"/>
      <c r="RJY79" s="66"/>
      <c r="RJZ79" s="66"/>
      <c r="RKA79" s="66"/>
      <c r="RKB79" s="66"/>
      <c r="RKC79" s="66"/>
      <c r="RKD79" s="66"/>
      <c r="RKE79" s="66"/>
      <c r="RKF79" s="66"/>
      <c r="RKG79" s="66"/>
      <c r="RKH79" s="66"/>
      <c r="RKI79" s="66"/>
      <c r="RKJ79" s="66"/>
      <c r="RKK79" s="66"/>
      <c r="RKL79" s="66"/>
      <c r="RKM79" s="66"/>
      <c r="RKN79" s="66"/>
      <c r="RKO79" s="66"/>
      <c r="RKP79" s="66"/>
      <c r="RKQ79" s="66"/>
      <c r="RKR79" s="66"/>
      <c r="RKS79" s="66"/>
      <c r="RKT79" s="66"/>
      <c r="RKU79" s="66"/>
      <c r="RKV79" s="66"/>
      <c r="RKW79" s="66"/>
      <c r="RKX79" s="66"/>
      <c r="RKY79" s="66"/>
      <c r="RKZ79" s="66"/>
      <c r="RLA79" s="66"/>
      <c r="RLB79" s="66"/>
      <c r="RLC79" s="66"/>
      <c r="RLD79" s="66"/>
      <c r="RLE79" s="66"/>
      <c r="RLF79" s="66"/>
      <c r="RLG79" s="66"/>
      <c r="RLH79" s="66"/>
      <c r="RLI79" s="66"/>
      <c r="RLJ79" s="66"/>
      <c r="RLK79" s="66"/>
      <c r="RLL79" s="66"/>
      <c r="RLM79" s="66"/>
      <c r="RLN79" s="66"/>
      <c r="RLO79" s="66"/>
      <c r="RLP79" s="66"/>
      <c r="RLQ79" s="66"/>
      <c r="RLR79" s="66"/>
      <c r="RLS79" s="66"/>
      <c r="RLT79" s="66"/>
      <c r="RLU79" s="66"/>
      <c r="RLV79" s="66"/>
      <c r="RLW79" s="66"/>
      <c r="RLX79" s="66"/>
      <c r="RLY79" s="66"/>
      <c r="RLZ79" s="66"/>
      <c r="RMA79" s="66"/>
      <c r="RMB79" s="66"/>
      <c r="RMC79" s="66"/>
      <c r="RMD79" s="66"/>
      <c r="RME79" s="66"/>
      <c r="RMF79" s="66"/>
      <c r="RMG79" s="66"/>
      <c r="RMH79" s="66"/>
      <c r="RMI79" s="66"/>
      <c r="RMJ79" s="66"/>
      <c r="RMK79" s="66"/>
      <c r="RML79" s="66"/>
      <c r="RMM79" s="66"/>
      <c r="RMN79" s="66"/>
      <c r="RMO79" s="66"/>
      <c r="RMP79" s="66"/>
      <c r="RMQ79" s="66"/>
      <c r="RMR79" s="66"/>
      <c r="RMS79" s="66"/>
      <c r="RMT79" s="66"/>
      <c r="RMU79" s="66"/>
      <c r="RMV79" s="66"/>
      <c r="RMW79" s="66"/>
      <c r="RMX79" s="66"/>
      <c r="RMY79" s="66"/>
      <c r="RMZ79" s="66"/>
      <c r="RNA79" s="66"/>
      <c r="RNB79" s="66"/>
      <c r="RNC79" s="66"/>
      <c r="RND79" s="66"/>
      <c r="RNE79" s="66"/>
      <c r="RNF79" s="66"/>
      <c r="RNG79" s="66"/>
      <c r="RNH79" s="66"/>
      <c r="RNI79" s="66"/>
      <c r="RNJ79" s="66"/>
      <c r="RNK79" s="66"/>
      <c r="RNL79" s="66"/>
      <c r="RNM79" s="66"/>
      <c r="RNN79" s="66"/>
      <c r="RNO79" s="66"/>
      <c r="RNP79" s="66"/>
      <c r="RNQ79" s="66"/>
      <c r="RNR79" s="66"/>
      <c r="RNS79" s="66"/>
      <c r="RNT79" s="66"/>
      <c r="RNU79" s="66"/>
      <c r="RNV79" s="66"/>
      <c r="RNW79" s="66"/>
      <c r="RNX79" s="66"/>
      <c r="RNY79" s="66"/>
      <c r="RNZ79" s="66"/>
      <c r="ROA79" s="66"/>
      <c r="ROB79" s="66"/>
      <c r="ROC79" s="66"/>
      <c r="ROD79" s="66"/>
      <c r="ROE79" s="66"/>
      <c r="ROF79" s="66"/>
      <c r="ROG79" s="66"/>
      <c r="ROH79" s="66"/>
      <c r="ROI79" s="66"/>
      <c r="ROJ79" s="66"/>
      <c r="ROK79" s="66"/>
      <c r="ROL79" s="66"/>
      <c r="ROM79" s="66"/>
      <c r="RON79" s="66"/>
      <c r="ROO79" s="66"/>
      <c r="ROP79" s="66"/>
      <c r="ROQ79" s="66"/>
      <c r="ROR79" s="66"/>
      <c r="ROS79" s="66"/>
      <c r="ROT79" s="66"/>
      <c r="ROU79" s="66"/>
      <c r="ROV79" s="66"/>
      <c r="ROW79" s="66"/>
      <c r="ROX79" s="66"/>
      <c r="ROY79" s="66"/>
      <c r="ROZ79" s="66"/>
      <c r="RPA79" s="66"/>
      <c r="RPB79" s="66"/>
      <c r="RPC79" s="66"/>
      <c r="RPD79" s="66"/>
      <c r="RPE79" s="66"/>
      <c r="RPF79" s="66"/>
      <c r="RPG79" s="66"/>
      <c r="RPH79" s="66"/>
      <c r="RPI79" s="66"/>
      <c r="RPJ79" s="66"/>
      <c r="RPK79" s="66"/>
      <c r="RPL79" s="66"/>
      <c r="RPM79" s="66"/>
      <c r="RPN79" s="66"/>
      <c r="RPO79" s="66"/>
      <c r="RPP79" s="66"/>
      <c r="RPQ79" s="66"/>
      <c r="RPR79" s="66"/>
      <c r="RPS79" s="66"/>
      <c r="RPT79" s="66"/>
      <c r="RPU79" s="66"/>
      <c r="RPV79" s="66"/>
      <c r="RPW79" s="66"/>
      <c r="RPX79" s="66"/>
      <c r="RPY79" s="66"/>
      <c r="RPZ79" s="66"/>
      <c r="RQA79" s="66"/>
      <c r="RQB79" s="66"/>
      <c r="RQC79" s="66"/>
      <c r="RQD79" s="66"/>
      <c r="RQE79" s="66"/>
      <c r="RQF79" s="66"/>
      <c r="RQG79" s="66"/>
      <c r="RQH79" s="66"/>
      <c r="RQI79" s="66"/>
      <c r="RQJ79" s="66"/>
      <c r="RQK79" s="66"/>
      <c r="RQL79" s="66"/>
      <c r="RQM79" s="66"/>
      <c r="RQN79" s="66"/>
      <c r="RQO79" s="66"/>
      <c r="RQP79" s="66"/>
      <c r="RQQ79" s="66"/>
      <c r="RQR79" s="66"/>
      <c r="RQS79" s="66"/>
      <c r="RQT79" s="66"/>
      <c r="RQU79" s="66"/>
      <c r="RQV79" s="66"/>
      <c r="RQW79" s="66"/>
      <c r="RQX79" s="66"/>
      <c r="RQY79" s="66"/>
      <c r="RQZ79" s="66"/>
      <c r="RRA79" s="66"/>
      <c r="RRB79" s="66"/>
      <c r="RRC79" s="66"/>
      <c r="RRD79" s="66"/>
      <c r="RRE79" s="66"/>
      <c r="RRF79" s="66"/>
      <c r="RRG79" s="66"/>
      <c r="RRH79" s="66"/>
      <c r="RRI79" s="66"/>
      <c r="RRJ79" s="66"/>
      <c r="RRK79" s="66"/>
      <c r="RRL79" s="66"/>
      <c r="RRM79" s="66"/>
      <c r="RRN79" s="66"/>
      <c r="RRO79" s="66"/>
      <c r="RRP79" s="66"/>
      <c r="RRQ79" s="66"/>
      <c r="RRR79" s="66"/>
      <c r="RRS79" s="66"/>
      <c r="RRT79" s="66"/>
      <c r="RRU79" s="66"/>
      <c r="RRV79" s="66"/>
      <c r="RRW79" s="66"/>
      <c r="RRX79" s="66"/>
      <c r="RRY79" s="66"/>
      <c r="RRZ79" s="66"/>
      <c r="RSA79" s="66"/>
      <c r="RSB79" s="66"/>
      <c r="RSC79" s="66"/>
      <c r="RSD79" s="66"/>
      <c r="RSE79" s="66"/>
      <c r="RSF79" s="66"/>
      <c r="RSG79" s="66"/>
      <c r="RSH79" s="66"/>
      <c r="RSI79" s="66"/>
      <c r="RSJ79" s="66"/>
      <c r="RSK79" s="66"/>
      <c r="RSL79" s="66"/>
      <c r="RSM79" s="66"/>
      <c r="RSN79" s="66"/>
      <c r="RSO79" s="66"/>
      <c r="RSP79" s="66"/>
      <c r="RSQ79" s="66"/>
      <c r="RSR79" s="66"/>
      <c r="RSS79" s="66"/>
      <c r="RST79" s="66"/>
      <c r="RSU79" s="66"/>
      <c r="RSV79" s="66"/>
      <c r="RSW79" s="66"/>
      <c r="RSX79" s="66"/>
      <c r="RSY79" s="66"/>
      <c r="RSZ79" s="66"/>
      <c r="RTA79" s="66"/>
      <c r="RTB79" s="66"/>
      <c r="RTC79" s="66"/>
      <c r="RTD79" s="66"/>
      <c r="RTE79" s="66"/>
      <c r="RTF79" s="66"/>
      <c r="RTG79" s="66"/>
      <c r="RTH79" s="66"/>
      <c r="RTI79" s="66"/>
      <c r="RTJ79" s="66"/>
      <c r="RTK79" s="66"/>
      <c r="RTL79" s="66"/>
      <c r="RTM79" s="66"/>
      <c r="RTN79" s="66"/>
      <c r="RTO79" s="66"/>
      <c r="RTP79" s="66"/>
      <c r="RTQ79" s="66"/>
      <c r="RTR79" s="66"/>
      <c r="RTS79" s="66"/>
      <c r="RTT79" s="66"/>
      <c r="RTU79" s="66"/>
      <c r="RTV79" s="66"/>
      <c r="RTW79" s="66"/>
      <c r="RTX79" s="66"/>
      <c r="RTY79" s="66"/>
      <c r="RTZ79" s="66"/>
      <c r="RUA79" s="66"/>
      <c r="RUB79" s="66"/>
      <c r="RUC79" s="66"/>
      <c r="RUD79" s="66"/>
      <c r="RUE79" s="66"/>
      <c r="RUF79" s="66"/>
      <c r="RUG79" s="66"/>
      <c r="RUH79" s="66"/>
      <c r="RUI79" s="66"/>
      <c r="RUJ79" s="66"/>
      <c r="RUK79" s="66"/>
      <c r="RUL79" s="66"/>
      <c r="RUM79" s="66"/>
      <c r="RUN79" s="66"/>
      <c r="RUO79" s="66"/>
      <c r="RUP79" s="66"/>
      <c r="RUQ79" s="66"/>
      <c r="RUR79" s="66"/>
      <c r="RUS79" s="66"/>
      <c r="RUT79" s="66"/>
      <c r="RUU79" s="66"/>
      <c r="RUV79" s="66"/>
      <c r="RUW79" s="66"/>
      <c r="RUX79" s="66"/>
      <c r="RUY79" s="66"/>
      <c r="RUZ79" s="66"/>
      <c r="RVA79" s="66"/>
      <c r="RVB79" s="66"/>
      <c r="RVC79" s="66"/>
      <c r="RVD79" s="66"/>
      <c r="RVE79" s="66"/>
      <c r="RVF79" s="66"/>
      <c r="RVG79" s="66"/>
      <c r="RVH79" s="66"/>
      <c r="RVI79" s="66"/>
      <c r="RVJ79" s="66"/>
      <c r="RVK79" s="66"/>
      <c r="RVL79" s="66"/>
      <c r="RVM79" s="66"/>
      <c r="RVN79" s="66"/>
      <c r="RVO79" s="66"/>
      <c r="RVP79" s="66"/>
      <c r="RVQ79" s="66"/>
      <c r="RVR79" s="66"/>
      <c r="RVS79" s="66"/>
      <c r="RVT79" s="66"/>
      <c r="RVU79" s="66"/>
      <c r="RVV79" s="66"/>
      <c r="RVW79" s="66"/>
      <c r="RVX79" s="66"/>
      <c r="RVY79" s="66"/>
      <c r="RVZ79" s="66"/>
      <c r="RWA79" s="66"/>
      <c r="RWB79" s="66"/>
      <c r="RWC79" s="66"/>
      <c r="RWD79" s="66"/>
      <c r="RWE79" s="66"/>
      <c r="RWF79" s="66"/>
      <c r="RWG79" s="66"/>
      <c r="RWH79" s="66"/>
      <c r="RWI79" s="66"/>
      <c r="RWJ79" s="66"/>
      <c r="RWK79" s="66"/>
      <c r="RWL79" s="66"/>
      <c r="RWM79" s="66"/>
      <c r="RWN79" s="66"/>
      <c r="RWO79" s="66"/>
      <c r="RWP79" s="66"/>
      <c r="RWQ79" s="66"/>
      <c r="RWR79" s="66"/>
      <c r="RWS79" s="66"/>
      <c r="RWT79" s="66"/>
      <c r="RWU79" s="66"/>
      <c r="RWV79" s="66"/>
      <c r="RWW79" s="66"/>
      <c r="RWX79" s="66"/>
      <c r="RWY79" s="66"/>
      <c r="RWZ79" s="66"/>
      <c r="RXA79" s="66"/>
      <c r="RXB79" s="66"/>
      <c r="RXC79" s="66"/>
      <c r="RXD79" s="66"/>
      <c r="RXE79" s="66"/>
      <c r="RXF79" s="66"/>
      <c r="RXG79" s="66"/>
      <c r="RXH79" s="66"/>
      <c r="RXI79" s="66"/>
      <c r="RXJ79" s="66"/>
      <c r="RXK79" s="66"/>
      <c r="RXL79" s="66"/>
      <c r="RXM79" s="66"/>
      <c r="RXN79" s="66"/>
      <c r="RXO79" s="66"/>
      <c r="RXP79" s="66"/>
      <c r="RXQ79" s="66"/>
      <c r="RXR79" s="66"/>
      <c r="RXS79" s="66"/>
      <c r="RXT79" s="66"/>
      <c r="RXU79" s="66"/>
      <c r="RXV79" s="66"/>
      <c r="RXW79" s="66"/>
      <c r="RXX79" s="66"/>
      <c r="RXY79" s="66"/>
      <c r="RXZ79" s="66"/>
      <c r="RYA79" s="66"/>
      <c r="RYB79" s="66"/>
      <c r="RYC79" s="66"/>
      <c r="RYD79" s="66"/>
      <c r="RYE79" s="66"/>
      <c r="RYF79" s="66"/>
      <c r="RYG79" s="66"/>
      <c r="RYH79" s="66"/>
      <c r="RYI79" s="66"/>
      <c r="RYJ79" s="66"/>
      <c r="RYK79" s="66"/>
      <c r="RYL79" s="66"/>
      <c r="RYM79" s="66"/>
      <c r="RYN79" s="66"/>
      <c r="RYO79" s="66"/>
      <c r="RYP79" s="66"/>
      <c r="RYQ79" s="66"/>
      <c r="RYR79" s="66"/>
      <c r="RYS79" s="66"/>
      <c r="RYT79" s="66"/>
      <c r="RYU79" s="66"/>
      <c r="RYV79" s="66"/>
      <c r="RYW79" s="66"/>
      <c r="RYX79" s="66"/>
      <c r="RYY79" s="66"/>
      <c r="RYZ79" s="66"/>
      <c r="RZA79" s="66"/>
      <c r="RZB79" s="66"/>
      <c r="RZC79" s="66"/>
      <c r="RZD79" s="66"/>
      <c r="RZE79" s="66"/>
      <c r="RZF79" s="66"/>
      <c r="RZG79" s="66"/>
      <c r="RZH79" s="66"/>
      <c r="RZI79" s="66"/>
      <c r="RZJ79" s="66"/>
      <c r="RZK79" s="66"/>
      <c r="RZL79" s="66"/>
      <c r="RZM79" s="66"/>
      <c r="RZN79" s="66"/>
      <c r="RZO79" s="66"/>
      <c r="RZP79" s="66"/>
      <c r="RZQ79" s="66"/>
      <c r="RZR79" s="66"/>
      <c r="RZS79" s="66"/>
      <c r="RZT79" s="66"/>
      <c r="RZU79" s="66"/>
      <c r="RZV79" s="66"/>
      <c r="RZW79" s="66"/>
      <c r="RZX79" s="66"/>
      <c r="RZY79" s="66"/>
      <c r="RZZ79" s="66"/>
      <c r="SAA79" s="66"/>
      <c r="SAB79" s="66"/>
      <c r="SAC79" s="66"/>
      <c r="SAD79" s="66"/>
      <c r="SAE79" s="66"/>
      <c r="SAF79" s="66"/>
      <c r="SAG79" s="66"/>
      <c r="SAH79" s="66"/>
      <c r="SAI79" s="66"/>
      <c r="SAJ79" s="66"/>
      <c r="SAK79" s="66"/>
      <c r="SAL79" s="66"/>
      <c r="SAM79" s="66"/>
      <c r="SAN79" s="66"/>
      <c r="SAO79" s="66"/>
      <c r="SAP79" s="66"/>
      <c r="SAQ79" s="66"/>
      <c r="SAR79" s="66"/>
      <c r="SAS79" s="66"/>
      <c r="SAT79" s="66"/>
      <c r="SAU79" s="66"/>
      <c r="SAV79" s="66"/>
      <c r="SAW79" s="66"/>
      <c r="SAX79" s="66"/>
      <c r="SAY79" s="66"/>
      <c r="SAZ79" s="66"/>
      <c r="SBA79" s="66"/>
      <c r="SBB79" s="66"/>
      <c r="SBC79" s="66"/>
      <c r="SBD79" s="66"/>
      <c r="SBE79" s="66"/>
      <c r="SBF79" s="66"/>
      <c r="SBG79" s="66"/>
      <c r="SBH79" s="66"/>
      <c r="SBI79" s="66"/>
      <c r="SBJ79" s="66"/>
      <c r="SBK79" s="66"/>
      <c r="SBL79" s="66"/>
      <c r="SBM79" s="66"/>
      <c r="SBN79" s="66"/>
      <c r="SBO79" s="66"/>
      <c r="SBP79" s="66"/>
      <c r="SBQ79" s="66"/>
      <c r="SBR79" s="66"/>
      <c r="SBS79" s="66"/>
      <c r="SBT79" s="66"/>
      <c r="SBU79" s="66"/>
      <c r="SBV79" s="66"/>
      <c r="SBW79" s="66"/>
      <c r="SBX79" s="66"/>
      <c r="SBY79" s="66"/>
      <c r="SBZ79" s="66"/>
      <c r="SCA79" s="66"/>
      <c r="SCB79" s="66"/>
      <c r="SCC79" s="66"/>
      <c r="SCD79" s="66"/>
      <c r="SCE79" s="66"/>
      <c r="SCF79" s="66"/>
      <c r="SCG79" s="66"/>
      <c r="SCH79" s="66"/>
      <c r="SCI79" s="66"/>
      <c r="SCJ79" s="66"/>
      <c r="SCK79" s="66"/>
      <c r="SCL79" s="66"/>
      <c r="SCM79" s="66"/>
      <c r="SCN79" s="66"/>
      <c r="SCO79" s="66"/>
      <c r="SCP79" s="66"/>
      <c r="SCQ79" s="66"/>
      <c r="SCR79" s="66"/>
      <c r="SCS79" s="66"/>
      <c r="SCT79" s="66"/>
      <c r="SCU79" s="66"/>
      <c r="SCV79" s="66"/>
      <c r="SCW79" s="66"/>
      <c r="SCX79" s="66"/>
      <c r="SCY79" s="66"/>
      <c r="SCZ79" s="66"/>
      <c r="SDA79" s="66"/>
      <c r="SDB79" s="66"/>
      <c r="SDC79" s="66"/>
      <c r="SDD79" s="66"/>
      <c r="SDE79" s="66"/>
      <c r="SDF79" s="66"/>
      <c r="SDG79" s="66"/>
      <c r="SDH79" s="66"/>
      <c r="SDI79" s="66"/>
      <c r="SDJ79" s="66"/>
      <c r="SDK79" s="66"/>
      <c r="SDL79" s="66"/>
      <c r="SDM79" s="66"/>
      <c r="SDN79" s="66"/>
      <c r="SDO79" s="66"/>
      <c r="SDP79" s="66"/>
      <c r="SDQ79" s="66"/>
      <c r="SDR79" s="66"/>
      <c r="SDS79" s="66"/>
      <c r="SDT79" s="66"/>
      <c r="SDU79" s="66"/>
      <c r="SDV79" s="66"/>
      <c r="SDW79" s="66"/>
      <c r="SDX79" s="66"/>
      <c r="SDY79" s="66"/>
      <c r="SDZ79" s="66"/>
      <c r="SEA79" s="66"/>
      <c r="SEB79" s="66"/>
      <c r="SEC79" s="66"/>
      <c r="SED79" s="66"/>
      <c r="SEE79" s="66"/>
      <c r="SEF79" s="66"/>
      <c r="SEG79" s="66"/>
      <c r="SEH79" s="66"/>
      <c r="SEI79" s="66"/>
      <c r="SEJ79" s="66"/>
      <c r="SEK79" s="66"/>
      <c r="SEL79" s="66"/>
      <c r="SEM79" s="66"/>
      <c r="SEN79" s="66"/>
      <c r="SEO79" s="66"/>
      <c r="SEP79" s="66"/>
      <c r="SEQ79" s="66"/>
      <c r="SER79" s="66"/>
      <c r="SES79" s="66"/>
      <c r="SET79" s="66"/>
      <c r="SEU79" s="66"/>
      <c r="SEV79" s="66"/>
      <c r="SEW79" s="66"/>
      <c r="SEX79" s="66"/>
      <c r="SEY79" s="66"/>
      <c r="SEZ79" s="66"/>
      <c r="SFA79" s="66"/>
      <c r="SFB79" s="66"/>
      <c r="SFC79" s="66"/>
      <c r="SFD79" s="66"/>
      <c r="SFE79" s="66"/>
      <c r="SFF79" s="66"/>
      <c r="SFG79" s="66"/>
      <c r="SFH79" s="66"/>
      <c r="SFI79" s="66"/>
      <c r="SFJ79" s="66"/>
      <c r="SFK79" s="66"/>
      <c r="SFL79" s="66"/>
      <c r="SFM79" s="66"/>
      <c r="SFN79" s="66"/>
      <c r="SFO79" s="66"/>
      <c r="SFP79" s="66"/>
      <c r="SFQ79" s="66"/>
      <c r="SFR79" s="66"/>
      <c r="SFS79" s="66"/>
      <c r="SFT79" s="66"/>
      <c r="SFU79" s="66"/>
      <c r="SFV79" s="66"/>
      <c r="SFW79" s="66"/>
      <c r="SFX79" s="66"/>
      <c r="SFY79" s="66"/>
      <c r="SFZ79" s="66"/>
      <c r="SGA79" s="66"/>
      <c r="SGB79" s="66"/>
      <c r="SGC79" s="66"/>
      <c r="SGD79" s="66"/>
      <c r="SGE79" s="66"/>
      <c r="SGF79" s="66"/>
      <c r="SGG79" s="66"/>
      <c r="SGH79" s="66"/>
      <c r="SGI79" s="66"/>
      <c r="SGJ79" s="66"/>
      <c r="SGK79" s="66"/>
      <c r="SGL79" s="66"/>
      <c r="SGM79" s="66"/>
      <c r="SGN79" s="66"/>
      <c r="SGO79" s="66"/>
      <c r="SGP79" s="66"/>
      <c r="SGQ79" s="66"/>
      <c r="SGR79" s="66"/>
      <c r="SGS79" s="66"/>
      <c r="SGT79" s="66"/>
      <c r="SGU79" s="66"/>
      <c r="SGV79" s="66"/>
      <c r="SGW79" s="66"/>
      <c r="SGX79" s="66"/>
      <c r="SGY79" s="66"/>
      <c r="SGZ79" s="66"/>
      <c r="SHA79" s="66"/>
      <c r="SHB79" s="66"/>
      <c r="SHC79" s="66"/>
      <c r="SHD79" s="66"/>
      <c r="SHE79" s="66"/>
      <c r="SHF79" s="66"/>
      <c r="SHG79" s="66"/>
      <c r="SHH79" s="66"/>
      <c r="SHI79" s="66"/>
      <c r="SHJ79" s="66"/>
      <c r="SHK79" s="66"/>
      <c r="SHL79" s="66"/>
      <c r="SHM79" s="66"/>
      <c r="SHN79" s="66"/>
      <c r="SHO79" s="66"/>
      <c r="SHP79" s="66"/>
      <c r="SHQ79" s="66"/>
      <c r="SHR79" s="66"/>
      <c r="SHS79" s="66"/>
      <c r="SHT79" s="66"/>
      <c r="SHU79" s="66"/>
      <c r="SHV79" s="66"/>
      <c r="SHW79" s="66"/>
      <c r="SHX79" s="66"/>
      <c r="SHY79" s="66"/>
      <c r="SHZ79" s="66"/>
      <c r="SIA79" s="66"/>
      <c r="SIB79" s="66"/>
      <c r="SIC79" s="66"/>
      <c r="SID79" s="66"/>
      <c r="SIE79" s="66"/>
      <c r="SIF79" s="66"/>
      <c r="SIG79" s="66"/>
      <c r="SIH79" s="66"/>
      <c r="SII79" s="66"/>
      <c r="SIJ79" s="66"/>
      <c r="SIK79" s="66"/>
      <c r="SIL79" s="66"/>
      <c r="SIM79" s="66"/>
      <c r="SIN79" s="66"/>
      <c r="SIO79" s="66"/>
      <c r="SIP79" s="66"/>
      <c r="SIQ79" s="66"/>
      <c r="SIR79" s="66"/>
      <c r="SIS79" s="66"/>
      <c r="SIT79" s="66"/>
      <c r="SIU79" s="66"/>
      <c r="SIV79" s="66"/>
      <c r="SIW79" s="66"/>
      <c r="SIX79" s="66"/>
      <c r="SIY79" s="66"/>
      <c r="SIZ79" s="66"/>
      <c r="SJA79" s="66"/>
      <c r="SJB79" s="66"/>
      <c r="SJC79" s="66"/>
      <c r="SJD79" s="66"/>
      <c r="SJE79" s="66"/>
      <c r="SJF79" s="66"/>
      <c r="SJG79" s="66"/>
      <c r="SJH79" s="66"/>
      <c r="SJI79" s="66"/>
      <c r="SJJ79" s="66"/>
      <c r="SJK79" s="66"/>
      <c r="SJL79" s="66"/>
      <c r="SJM79" s="66"/>
      <c r="SJN79" s="66"/>
      <c r="SJO79" s="66"/>
      <c r="SJP79" s="66"/>
      <c r="SJQ79" s="66"/>
      <c r="SJR79" s="66"/>
      <c r="SJS79" s="66"/>
      <c r="SJT79" s="66"/>
      <c r="SJU79" s="66"/>
      <c r="SJV79" s="66"/>
      <c r="SJW79" s="66"/>
      <c r="SJX79" s="66"/>
      <c r="SJY79" s="66"/>
      <c r="SJZ79" s="66"/>
      <c r="SKA79" s="66"/>
      <c r="SKB79" s="66"/>
      <c r="SKC79" s="66"/>
      <c r="SKD79" s="66"/>
      <c r="SKE79" s="66"/>
      <c r="SKF79" s="66"/>
      <c r="SKG79" s="66"/>
      <c r="SKH79" s="66"/>
      <c r="SKI79" s="66"/>
      <c r="SKJ79" s="66"/>
      <c r="SKK79" s="66"/>
      <c r="SKL79" s="66"/>
      <c r="SKM79" s="66"/>
      <c r="SKN79" s="66"/>
      <c r="SKO79" s="66"/>
      <c r="SKP79" s="66"/>
      <c r="SKQ79" s="66"/>
      <c r="SKR79" s="66"/>
      <c r="SKS79" s="66"/>
      <c r="SKT79" s="66"/>
      <c r="SKU79" s="66"/>
      <c r="SKV79" s="66"/>
      <c r="SKW79" s="66"/>
      <c r="SKX79" s="66"/>
      <c r="SKY79" s="66"/>
      <c r="SKZ79" s="66"/>
      <c r="SLA79" s="66"/>
      <c r="SLB79" s="66"/>
      <c r="SLC79" s="66"/>
      <c r="SLD79" s="66"/>
      <c r="SLE79" s="66"/>
      <c r="SLF79" s="66"/>
      <c r="SLG79" s="66"/>
      <c r="SLH79" s="66"/>
      <c r="SLI79" s="66"/>
      <c r="SLJ79" s="66"/>
      <c r="SLK79" s="66"/>
      <c r="SLL79" s="66"/>
      <c r="SLM79" s="66"/>
      <c r="SLN79" s="66"/>
      <c r="SLO79" s="66"/>
      <c r="SLP79" s="66"/>
      <c r="SLQ79" s="66"/>
      <c r="SLR79" s="66"/>
      <c r="SLS79" s="66"/>
      <c r="SLT79" s="66"/>
      <c r="SLU79" s="66"/>
      <c r="SLV79" s="66"/>
      <c r="SLW79" s="66"/>
      <c r="SLX79" s="66"/>
      <c r="SLY79" s="66"/>
      <c r="SLZ79" s="66"/>
      <c r="SMA79" s="66"/>
      <c r="SMB79" s="66"/>
      <c r="SMC79" s="66"/>
      <c r="SMD79" s="66"/>
      <c r="SME79" s="66"/>
      <c r="SMF79" s="66"/>
      <c r="SMG79" s="66"/>
      <c r="SMH79" s="66"/>
      <c r="SMI79" s="66"/>
      <c r="SMJ79" s="66"/>
      <c r="SMK79" s="66"/>
      <c r="SML79" s="66"/>
      <c r="SMM79" s="66"/>
      <c r="SMN79" s="66"/>
      <c r="SMO79" s="66"/>
      <c r="SMP79" s="66"/>
      <c r="SMQ79" s="66"/>
      <c r="SMR79" s="66"/>
      <c r="SMS79" s="66"/>
      <c r="SMT79" s="66"/>
      <c r="SMU79" s="66"/>
      <c r="SMV79" s="66"/>
      <c r="SMW79" s="66"/>
      <c r="SMX79" s="66"/>
      <c r="SMY79" s="66"/>
      <c r="SMZ79" s="66"/>
      <c r="SNA79" s="66"/>
      <c r="SNB79" s="66"/>
      <c r="SNC79" s="66"/>
      <c r="SND79" s="66"/>
      <c r="SNE79" s="66"/>
      <c r="SNF79" s="66"/>
      <c r="SNG79" s="66"/>
      <c r="SNH79" s="66"/>
      <c r="SNI79" s="66"/>
      <c r="SNJ79" s="66"/>
      <c r="SNK79" s="66"/>
      <c r="SNL79" s="66"/>
      <c r="SNM79" s="66"/>
      <c r="SNN79" s="66"/>
      <c r="SNO79" s="66"/>
      <c r="SNP79" s="66"/>
      <c r="SNQ79" s="66"/>
      <c r="SNR79" s="66"/>
      <c r="SNS79" s="66"/>
      <c r="SNT79" s="66"/>
      <c r="SNU79" s="66"/>
      <c r="SNV79" s="66"/>
      <c r="SNW79" s="66"/>
      <c r="SNX79" s="66"/>
      <c r="SNY79" s="66"/>
      <c r="SNZ79" s="66"/>
      <c r="SOA79" s="66"/>
      <c r="SOB79" s="66"/>
      <c r="SOC79" s="66"/>
      <c r="SOD79" s="66"/>
      <c r="SOE79" s="66"/>
      <c r="SOF79" s="66"/>
      <c r="SOG79" s="66"/>
      <c r="SOH79" s="66"/>
      <c r="SOI79" s="66"/>
      <c r="SOJ79" s="66"/>
      <c r="SOK79" s="66"/>
      <c r="SOL79" s="66"/>
      <c r="SOM79" s="66"/>
      <c r="SON79" s="66"/>
      <c r="SOO79" s="66"/>
      <c r="SOP79" s="66"/>
      <c r="SOQ79" s="66"/>
      <c r="SOR79" s="66"/>
      <c r="SOS79" s="66"/>
      <c r="SOT79" s="66"/>
      <c r="SOU79" s="66"/>
      <c r="SOV79" s="66"/>
      <c r="SOW79" s="66"/>
      <c r="SOX79" s="66"/>
      <c r="SOY79" s="66"/>
      <c r="SOZ79" s="66"/>
      <c r="SPA79" s="66"/>
      <c r="SPB79" s="66"/>
      <c r="SPC79" s="66"/>
      <c r="SPD79" s="66"/>
      <c r="SPE79" s="66"/>
      <c r="SPF79" s="66"/>
      <c r="SPG79" s="66"/>
      <c r="SPH79" s="66"/>
      <c r="SPI79" s="66"/>
      <c r="SPJ79" s="66"/>
      <c r="SPK79" s="66"/>
      <c r="SPL79" s="66"/>
      <c r="SPM79" s="66"/>
      <c r="SPN79" s="66"/>
      <c r="SPO79" s="66"/>
      <c r="SPP79" s="66"/>
      <c r="SPQ79" s="66"/>
      <c r="SPR79" s="66"/>
      <c r="SPS79" s="66"/>
      <c r="SPT79" s="66"/>
      <c r="SPU79" s="66"/>
      <c r="SPV79" s="66"/>
      <c r="SPW79" s="66"/>
      <c r="SPX79" s="66"/>
      <c r="SPY79" s="66"/>
      <c r="SPZ79" s="66"/>
      <c r="SQA79" s="66"/>
      <c r="SQB79" s="66"/>
      <c r="SQC79" s="66"/>
      <c r="SQD79" s="66"/>
      <c r="SQE79" s="66"/>
      <c r="SQF79" s="66"/>
      <c r="SQG79" s="66"/>
      <c r="SQH79" s="66"/>
      <c r="SQI79" s="66"/>
      <c r="SQJ79" s="66"/>
      <c r="SQK79" s="66"/>
      <c r="SQL79" s="66"/>
      <c r="SQM79" s="66"/>
      <c r="SQN79" s="66"/>
      <c r="SQO79" s="66"/>
      <c r="SQP79" s="66"/>
      <c r="SQQ79" s="66"/>
      <c r="SQR79" s="66"/>
      <c r="SQS79" s="66"/>
      <c r="SQT79" s="66"/>
      <c r="SQU79" s="66"/>
      <c r="SQV79" s="66"/>
      <c r="SQW79" s="66"/>
      <c r="SQX79" s="66"/>
      <c r="SQY79" s="66"/>
      <c r="SQZ79" s="66"/>
      <c r="SRA79" s="66"/>
      <c r="SRB79" s="66"/>
      <c r="SRC79" s="66"/>
      <c r="SRD79" s="66"/>
      <c r="SRE79" s="66"/>
      <c r="SRF79" s="66"/>
      <c r="SRG79" s="66"/>
      <c r="SRH79" s="66"/>
      <c r="SRI79" s="66"/>
      <c r="SRJ79" s="66"/>
      <c r="SRK79" s="66"/>
      <c r="SRL79" s="66"/>
      <c r="SRM79" s="66"/>
      <c r="SRN79" s="66"/>
      <c r="SRO79" s="66"/>
      <c r="SRP79" s="66"/>
      <c r="SRQ79" s="66"/>
      <c r="SRR79" s="66"/>
      <c r="SRS79" s="66"/>
      <c r="SRT79" s="66"/>
      <c r="SRU79" s="66"/>
      <c r="SRV79" s="66"/>
      <c r="SRW79" s="66"/>
      <c r="SRX79" s="66"/>
      <c r="SRY79" s="66"/>
      <c r="SRZ79" s="66"/>
      <c r="SSA79" s="66"/>
      <c r="SSB79" s="66"/>
      <c r="SSC79" s="66"/>
      <c r="SSD79" s="66"/>
      <c r="SSE79" s="66"/>
      <c r="SSF79" s="66"/>
      <c r="SSG79" s="66"/>
      <c r="SSH79" s="66"/>
      <c r="SSI79" s="66"/>
      <c r="SSJ79" s="66"/>
      <c r="SSK79" s="66"/>
      <c r="SSL79" s="66"/>
      <c r="SSM79" s="66"/>
      <c r="SSN79" s="66"/>
      <c r="SSO79" s="66"/>
      <c r="SSP79" s="66"/>
      <c r="SSQ79" s="66"/>
      <c r="SSR79" s="66"/>
      <c r="SSS79" s="66"/>
      <c r="SST79" s="66"/>
      <c r="SSU79" s="66"/>
      <c r="SSV79" s="66"/>
      <c r="SSW79" s="66"/>
      <c r="SSX79" s="66"/>
      <c r="SSY79" s="66"/>
      <c r="SSZ79" s="66"/>
      <c r="STA79" s="66"/>
      <c r="STB79" s="66"/>
      <c r="STC79" s="66"/>
      <c r="STD79" s="66"/>
      <c r="STE79" s="66"/>
      <c r="STF79" s="66"/>
      <c r="STG79" s="66"/>
      <c r="STH79" s="66"/>
      <c r="STI79" s="66"/>
      <c r="STJ79" s="66"/>
      <c r="STK79" s="66"/>
      <c r="STL79" s="66"/>
      <c r="STM79" s="66"/>
      <c r="STN79" s="66"/>
      <c r="STO79" s="66"/>
      <c r="STP79" s="66"/>
      <c r="STQ79" s="66"/>
      <c r="STR79" s="66"/>
      <c r="STS79" s="66"/>
      <c r="STT79" s="66"/>
      <c r="STU79" s="66"/>
      <c r="STV79" s="66"/>
      <c r="STW79" s="66"/>
      <c r="STX79" s="66"/>
      <c r="STY79" s="66"/>
      <c r="STZ79" s="66"/>
      <c r="SUA79" s="66"/>
      <c r="SUB79" s="66"/>
      <c r="SUC79" s="66"/>
      <c r="SUD79" s="66"/>
      <c r="SUE79" s="66"/>
      <c r="SUF79" s="66"/>
      <c r="SUG79" s="66"/>
      <c r="SUH79" s="66"/>
      <c r="SUI79" s="66"/>
      <c r="SUJ79" s="66"/>
      <c r="SUK79" s="66"/>
      <c r="SUL79" s="66"/>
      <c r="SUM79" s="66"/>
      <c r="SUN79" s="66"/>
      <c r="SUO79" s="66"/>
      <c r="SUP79" s="66"/>
      <c r="SUQ79" s="66"/>
      <c r="SUR79" s="66"/>
      <c r="SUS79" s="66"/>
      <c r="SUT79" s="66"/>
      <c r="SUU79" s="66"/>
      <c r="SUV79" s="66"/>
      <c r="SUW79" s="66"/>
      <c r="SUX79" s="66"/>
      <c r="SUY79" s="66"/>
      <c r="SUZ79" s="66"/>
      <c r="SVA79" s="66"/>
      <c r="SVB79" s="66"/>
      <c r="SVC79" s="66"/>
      <c r="SVD79" s="66"/>
      <c r="SVE79" s="66"/>
      <c r="SVF79" s="66"/>
      <c r="SVG79" s="66"/>
      <c r="SVH79" s="66"/>
      <c r="SVI79" s="66"/>
      <c r="SVJ79" s="66"/>
      <c r="SVK79" s="66"/>
      <c r="SVL79" s="66"/>
      <c r="SVM79" s="66"/>
      <c r="SVN79" s="66"/>
      <c r="SVO79" s="66"/>
      <c r="SVP79" s="66"/>
      <c r="SVQ79" s="66"/>
      <c r="SVR79" s="66"/>
      <c r="SVS79" s="66"/>
      <c r="SVT79" s="66"/>
      <c r="SVU79" s="66"/>
      <c r="SVV79" s="66"/>
      <c r="SVW79" s="66"/>
      <c r="SVX79" s="66"/>
      <c r="SVY79" s="66"/>
      <c r="SVZ79" s="66"/>
      <c r="SWA79" s="66"/>
      <c r="SWB79" s="66"/>
      <c r="SWC79" s="66"/>
      <c r="SWD79" s="66"/>
      <c r="SWE79" s="66"/>
      <c r="SWF79" s="66"/>
      <c r="SWG79" s="66"/>
      <c r="SWH79" s="66"/>
      <c r="SWI79" s="66"/>
      <c r="SWJ79" s="66"/>
      <c r="SWK79" s="66"/>
      <c r="SWL79" s="66"/>
      <c r="SWM79" s="66"/>
      <c r="SWN79" s="66"/>
      <c r="SWO79" s="66"/>
      <c r="SWP79" s="66"/>
      <c r="SWQ79" s="66"/>
      <c r="SWR79" s="66"/>
      <c r="SWS79" s="66"/>
      <c r="SWT79" s="66"/>
      <c r="SWU79" s="66"/>
      <c r="SWV79" s="66"/>
      <c r="SWW79" s="66"/>
      <c r="SWX79" s="66"/>
      <c r="SWY79" s="66"/>
      <c r="SWZ79" s="66"/>
      <c r="SXA79" s="66"/>
      <c r="SXB79" s="66"/>
      <c r="SXC79" s="66"/>
      <c r="SXD79" s="66"/>
      <c r="SXE79" s="66"/>
      <c r="SXF79" s="66"/>
      <c r="SXG79" s="66"/>
      <c r="SXH79" s="66"/>
      <c r="SXI79" s="66"/>
      <c r="SXJ79" s="66"/>
      <c r="SXK79" s="66"/>
      <c r="SXL79" s="66"/>
      <c r="SXM79" s="66"/>
      <c r="SXN79" s="66"/>
      <c r="SXO79" s="66"/>
      <c r="SXP79" s="66"/>
      <c r="SXQ79" s="66"/>
      <c r="SXR79" s="66"/>
      <c r="SXS79" s="66"/>
      <c r="SXT79" s="66"/>
      <c r="SXU79" s="66"/>
      <c r="SXV79" s="66"/>
      <c r="SXW79" s="66"/>
      <c r="SXX79" s="66"/>
      <c r="SXY79" s="66"/>
      <c r="SXZ79" s="66"/>
      <c r="SYA79" s="66"/>
      <c r="SYB79" s="66"/>
      <c r="SYC79" s="66"/>
      <c r="SYD79" s="66"/>
      <c r="SYE79" s="66"/>
      <c r="SYF79" s="66"/>
      <c r="SYG79" s="66"/>
      <c r="SYH79" s="66"/>
      <c r="SYI79" s="66"/>
      <c r="SYJ79" s="66"/>
      <c r="SYK79" s="66"/>
      <c r="SYL79" s="66"/>
      <c r="SYM79" s="66"/>
      <c r="SYN79" s="66"/>
      <c r="SYO79" s="66"/>
      <c r="SYP79" s="66"/>
      <c r="SYQ79" s="66"/>
      <c r="SYR79" s="66"/>
      <c r="SYS79" s="66"/>
      <c r="SYT79" s="66"/>
      <c r="SYU79" s="66"/>
      <c r="SYV79" s="66"/>
      <c r="SYW79" s="66"/>
      <c r="SYX79" s="66"/>
      <c r="SYY79" s="66"/>
      <c r="SYZ79" s="66"/>
      <c r="SZA79" s="66"/>
      <c r="SZB79" s="66"/>
      <c r="SZC79" s="66"/>
      <c r="SZD79" s="66"/>
      <c r="SZE79" s="66"/>
      <c r="SZF79" s="66"/>
      <c r="SZG79" s="66"/>
      <c r="SZH79" s="66"/>
      <c r="SZI79" s="66"/>
      <c r="SZJ79" s="66"/>
      <c r="SZK79" s="66"/>
      <c r="SZL79" s="66"/>
      <c r="SZM79" s="66"/>
      <c r="SZN79" s="66"/>
      <c r="SZO79" s="66"/>
      <c r="SZP79" s="66"/>
      <c r="SZQ79" s="66"/>
      <c r="SZR79" s="66"/>
      <c r="SZS79" s="66"/>
      <c r="SZT79" s="66"/>
      <c r="SZU79" s="66"/>
      <c r="SZV79" s="66"/>
      <c r="SZW79" s="66"/>
      <c r="SZX79" s="66"/>
      <c r="SZY79" s="66"/>
      <c r="SZZ79" s="66"/>
      <c r="TAA79" s="66"/>
      <c r="TAB79" s="66"/>
      <c r="TAC79" s="66"/>
      <c r="TAD79" s="66"/>
      <c r="TAE79" s="66"/>
      <c r="TAF79" s="66"/>
      <c r="TAG79" s="66"/>
      <c r="TAH79" s="66"/>
      <c r="TAI79" s="66"/>
      <c r="TAJ79" s="66"/>
      <c r="TAK79" s="66"/>
      <c r="TAL79" s="66"/>
      <c r="TAM79" s="66"/>
      <c r="TAN79" s="66"/>
      <c r="TAO79" s="66"/>
      <c r="TAP79" s="66"/>
      <c r="TAQ79" s="66"/>
      <c r="TAR79" s="66"/>
      <c r="TAS79" s="66"/>
      <c r="TAT79" s="66"/>
      <c r="TAU79" s="66"/>
      <c r="TAV79" s="66"/>
      <c r="TAW79" s="66"/>
      <c r="TAX79" s="66"/>
      <c r="TAY79" s="66"/>
      <c r="TAZ79" s="66"/>
      <c r="TBA79" s="66"/>
      <c r="TBB79" s="66"/>
      <c r="TBC79" s="66"/>
      <c r="TBD79" s="66"/>
      <c r="TBE79" s="66"/>
      <c r="TBF79" s="66"/>
      <c r="TBG79" s="66"/>
      <c r="TBH79" s="66"/>
      <c r="TBI79" s="66"/>
      <c r="TBJ79" s="66"/>
      <c r="TBK79" s="66"/>
      <c r="TBL79" s="66"/>
      <c r="TBM79" s="66"/>
      <c r="TBN79" s="66"/>
      <c r="TBO79" s="66"/>
      <c r="TBP79" s="66"/>
      <c r="TBQ79" s="66"/>
      <c r="TBR79" s="66"/>
      <c r="TBS79" s="66"/>
      <c r="TBT79" s="66"/>
      <c r="TBU79" s="66"/>
      <c r="TBV79" s="66"/>
      <c r="TBW79" s="66"/>
      <c r="TBX79" s="66"/>
      <c r="TBY79" s="66"/>
      <c r="TBZ79" s="66"/>
      <c r="TCA79" s="66"/>
      <c r="TCB79" s="66"/>
      <c r="TCC79" s="66"/>
      <c r="TCD79" s="66"/>
      <c r="TCE79" s="66"/>
      <c r="TCF79" s="66"/>
      <c r="TCG79" s="66"/>
      <c r="TCH79" s="66"/>
      <c r="TCI79" s="66"/>
      <c r="TCJ79" s="66"/>
      <c r="TCK79" s="66"/>
      <c r="TCL79" s="66"/>
      <c r="TCM79" s="66"/>
      <c r="TCN79" s="66"/>
      <c r="TCO79" s="66"/>
      <c r="TCP79" s="66"/>
      <c r="TCQ79" s="66"/>
      <c r="TCR79" s="66"/>
      <c r="TCS79" s="66"/>
      <c r="TCT79" s="66"/>
      <c r="TCU79" s="66"/>
      <c r="TCV79" s="66"/>
      <c r="TCW79" s="66"/>
      <c r="TCX79" s="66"/>
      <c r="TCY79" s="66"/>
      <c r="TCZ79" s="66"/>
      <c r="TDA79" s="66"/>
      <c r="TDB79" s="66"/>
      <c r="TDC79" s="66"/>
      <c r="TDD79" s="66"/>
      <c r="TDE79" s="66"/>
      <c r="TDF79" s="66"/>
      <c r="TDG79" s="66"/>
      <c r="TDH79" s="66"/>
      <c r="TDI79" s="66"/>
      <c r="TDJ79" s="66"/>
      <c r="TDK79" s="66"/>
      <c r="TDL79" s="66"/>
      <c r="TDM79" s="66"/>
      <c r="TDN79" s="66"/>
      <c r="TDO79" s="66"/>
      <c r="TDP79" s="66"/>
      <c r="TDQ79" s="66"/>
      <c r="TDR79" s="66"/>
      <c r="TDS79" s="66"/>
      <c r="TDT79" s="66"/>
      <c r="TDU79" s="66"/>
      <c r="TDV79" s="66"/>
      <c r="TDW79" s="66"/>
      <c r="TDX79" s="66"/>
      <c r="TDY79" s="66"/>
      <c r="TDZ79" s="66"/>
      <c r="TEA79" s="66"/>
      <c r="TEB79" s="66"/>
      <c r="TEC79" s="66"/>
      <c r="TED79" s="66"/>
      <c r="TEE79" s="66"/>
      <c r="TEF79" s="66"/>
      <c r="TEG79" s="66"/>
      <c r="TEH79" s="66"/>
      <c r="TEI79" s="66"/>
      <c r="TEJ79" s="66"/>
      <c r="TEK79" s="66"/>
      <c r="TEL79" s="66"/>
      <c r="TEM79" s="66"/>
      <c r="TEN79" s="66"/>
      <c r="TEO79" s="66"/>
      <c r="TEP79" s="66"/>
      <c r="TEQ79" s="66"/>
      <c r="TER79" s="66"/>
      <c r="TES79" s="66"/>
      <c r="TET79" s="66"/>
      <c r="TEU79" s="66"/>
      <c r="TEV79" s="66"/>
      <c r="TEW79" s="66"/>
      <c r="TEX79" s="66"/>
      <c r="TEY79" s="66"/>
      <c r="TEZ79" s="66"/>
      <c r="TFA79" s="66"/>
      <c r="TFB79" s="66"/>
      <c r="TFC79" s="66"/>
      <c r="TFD79" s="66"/>
      <c r="TFE79" s="66"/>
      <c r="TFF79" s="66"/>
      <c r="TFG79" s="66"/>
      <c r="TFH79" s="66"/>
      <c r="TFI79" s="66"/>
      <c r="TFJ79" s="66"/>
      <c r="TFK79" s="66"/>
      <c r="TFL79" s="66"/>
      <c r="TFM79" s="66"/>
      <c r="TFN79" s="66"/>
      <c r="TFO79" s="66"/>
      <c r="TFP79" s="66"/>
      <c r="TFQ79" s="66"/>
      <c r="TFR79" s="66"/>
      <c r="TFS79" s="66"/>
      <c r="TFT79" s="66"/>
      <c r="TFU79" s="66"/>
      <c r="TFV79" s="66"/>
      <c r="TFW79" s="66"/>
      <c r="TFX79" s="66"/>
      <c r="TFY79" s="66"/>
      <c r="TFZ79" s="66"/>
      <c r="TGA79" s="66"/>
      <c r="TGB79" s="66"/>
      <c r="TGC79" s="66"/>
      <c r="TGD79" s="66"/>
      <c r="TGE79" s="66"/>
      <c r="TGF79" s="66"/>
      <c r="TGG79" s="66"/>
      <c r="TGH79" s="66"/>
      <c r="TGI79" s="66"/>
      <c r="TGJ79" s="66"/>
      <c r="TGK79" s="66"/>
      <c r="TGL79" s="66"/>
      <c r="TGM79" s="66"/>
      <c r="TGN79" s="66"/>
      <c r="TGO79" s="66"/>
      <c r="TGP79" s="66"/>
      <c r="TGQ79" s="66"/>
      <c r="TGR79" s="66"/>
      <c r="TGS79" s="66"/>
      <c r="TGT79" s="66"/>
      <c r="TGU79" s="66"/>
      <c r="TGV79" s="66"/>
      <c r="TGW79" s="66"/>
      <c r="TGX79" s="66"/>
      <c r="TGY79" s="66"/>
      <c r="TGZ79" s="66"/>
      <c r="THA79" s="66"/>
      <c r="THB79" s="66"/>
      <c r="THC79" s="66"/>
      <c r="THD79" s="66"/>
      <c r="THE79" s="66"/>
      <c r="THF79" s="66"/>
      <c r="THG79" s="66"/>
      <c r="THH79" s="66"/>
      <c r="THI79" s="66"/>
      <c r="THJ79" s="66"/>
      <c r="THK79" s="66"/>
      <c r="THL79" s="66"/>
      <c r="THM79" s="66"/>
      <c r="THN79" s="66"/>
      <c r="THO79" s="66"/>
      <c r="THP79" s="66"/>
      <c r="THQ79" s="66"/>
      <c r="THR79" s="66"/>
      <c r="THS79" s="66"/>
      <c r="THT79" s="66"/>
      <c r="THU79" s="66"/>
      <c r="THV79" s="66"/>
      <c r="THW79" s="66"/>
      <c r="THX79" s="66"/>
      <c r="THY79" s="66"/>
      <c r="THZ79" s="66"/>
      <c r="TIA79" s="66"/>
      <c r="TIB79" s="66"/>
      <c r="TIC79" s="66"/>
      <c r="TID79" s="66"/>
      <c r="TIE79" s="66"/>
      <c r="TIF79" s="66"/>
      <c r="TIG79" s="66"/>
      <c r="TIH79" s="66"/>
      <c r="TII79" s="66"/>
      <c r="TIJ79" s="66"/>
      <c r="TIK79" s="66"/>
      <c r="TIL79" s="66"/>
      <c r="TIM79" s="66"/>
      <c r="TIN79" s="66"/>
      <c r="TIO79" s="66"/>
      <c r="TIP79" s="66"/>
      <c r="TIQ79" s="66"/>
      <c r="TIR79" s="66"/>
      <c r="TIS79" s="66"/>
      <c r="TIT79" s="66"/>
      <c r="TIU79" s="66"/>
      <c r="TIV79" s="66"/>
      <c r="TIW79" s="66"/>
      <c r="TIX79" s="66"/>
      <c r="TIY79" s="66"/>
      <c r="TIZ79" s="66"/>
      <c r="TJA79" s="66"/>
      <c r="TJB79" s="66"/>
      <c r="TJC79" s="66"/>
      <c r="TJD79" s="66"/>
      <c r="TJE79" s="66"/>
      <c r="TJF79" s="66"/>
      <c r="TJG79" s="66"/>
      <c r="TJH79" s="66"/>
      <c r="TJI79" s="66"/>
      <c r="TJJ79" s="66"/>
      <c r="TJK79" s="66"/>
      <c r="TJL79" s="66"/>
      <c r="TJM79" s="66"/>
      <c r="TJN79" s="66"/>
      <c r="TJO79" s="66"/>
      <c r="TJP79" s="66"/>
      <c r="TJQ79" s="66"/>
      <c r="TJR79" s="66"/>
      <c r="TJS79" s="66"/>
      <c r="TJT79" s="66"/>
      <c r="TJU79" s="66"/>
      <c r="TJV79" s="66"/>
      <c r="TJW79" s="66"/>
      <c r="TJX79" s="66"/>
      <c r="TJY79" s="66"/>
      <c r="TJZ79" s="66"/>
      <c r="TKA79" s="66"/>
      <c r="TKB79" s="66"/>
      <c r="TKC79" s="66"/>
      <c r="TKD79" s="66"/>
      <c r="TKE79" s="66"/>
      <c r="TKF79" s="66"/>
      <c r="TKG79" s="66"/>
      <c r="TKH79" s="66"/>
      <c r="TKI79" s="66"/>
      <c r="TKJ79" s="66"/>
      <c r="TKK79" s="66"/>
      <c r="TKL79" s="66"/>
      <c r="TKM79" s="66"/>
      <c r="TKN79" s="66"/>
      <c r="TKO79" s="66"/>
      <c r="TKP79" s="66"/>
      <c r="TKQ79" s="66"/>
      <c r="TKR79" s="66"/>
      <c r="TKS79" s="66"/>
      <c r="TKT79" s="66"/>
      <c r="TKU79" s="66"/>
      <c r="TKV79" s="66"/>
      <c r="TKW79" s="66"/>
      <c r="TKX79" s="66"/>
      <c r="TKY79" s="66"/>
      <c r="TKZ79" s="66"/>
      <c r="TLA79" s="66"/>
      <c r="TLB79" s="66"/>
      <c r="TLC79" s="66"/>
      <c r="TLD79" s="66"/>
      <c r="TLE79" s="66"/>
      <c r="TLF79" s="66"/>
      <c r="TLG79" s="66"/>
      <c r="TLH79" s="66"/>
      <c r="TLI79" s="66"/>
      <c r="TLJ79" s="66"/>
      <c r="TLK79" s="66"/>
      <c r="TLL79" s="66"/>
      <c r="TLM79" s="66"/>
      <c r="TLN79" s="66"/>
      <c r="TLO79" s="66"/>
      <c r="TLP79" s="66"/>
      <c r="TLQ79" s="66"/>
      <c r="TLR79" s="66"/>
      <c r="TLS79" s="66"/>
      <c r="TLT79" s="66"/>
      <c r="TLU79" s="66"/>
      <c r="TLV79" s="66"/>
      <c r="TLW79" s="66"/>
      <c r="TLX79" s="66"/>
      <c r="TLY79" s="66"/>
      <c r="TLZ79" s="66"/>
      <c r="TMA79" s="66"/>
      <c r="TMB79" s="66"/>
      <c r="TMC79" s="66"/>
      <c r="TMD79" s="66"/>
      <c r="TME79" s="66"/>
      <c r="TMF79" s="66"/>
      <c r="TMG79" s="66"/>
      <c r="TMH79" s="66"/>
      <c r="TMI79" s="66"/>
      <c r="TMJ79" s="66"/>
      <c r="TMK79" s="66"/>
      <c r="TML79" s="66"/>
      <c r="TMM79" s="66"/>
      <c r="TMN79" s="66"/>
      <c r="TMO79" s="66"/>
      <c r="TMP79" s="66"/>
      <c r="TMQ79" s="66"/>
      <c r="TMR79" s="66"/>
      <c r="TMS79" s="66"/>
      <c r="TMT79" s="66"/>
      <c r="TMU79" s="66"/>
      <c r="TMV79" s="66"/>
      <c r="TMW79" s="66"/>
      <c r="TMX79" s="66"/>
      <c r="TMY79" s="66"/>
      <c r="TMZ79" s="66"/>
      <c r="TNA79" s="66"/>
      <c r="TNB79" s="66"/>
      <c r="TNC79" s="66"/>
      <c r="TND79" s="66"/>
      <c r="TNE79" s="66"/>
      <c r="TNF79" s="66"/>
      <c r="TNG79" s="66"/>
      <c r="TNH79" s="66"/>
      <c r="TNI79" s="66"/>
      <c r="TNJ79" s="66"/>
      <c r="TNK79" s="66"/>
      <c r="TNL79" s="66"/>
      <c r="TNM79" s="66"/>
      <c r="TNN79" s="66"/>
      <c r="TNO79" s="66"/>
      <c r="TNP79" s="66"/>
      <c r="TNQ79" s="66"/>
      <c r="TNR79" s="66"/>
      <c r="TNS79" s="66"/>
      <c r="TNT79" s="66"/>
      <c r="TNU79" s="66"/>
      <c r="TNV79" s="66"/>
      <c r="TNW79" s="66"/>
      <c r="TNX79" s="66"/>
      <c r="TNY79" s="66"/>
      <c r="TNZ79" s="66"/>
      <c r="TOA79" s="66"/>
      <c r="TOB79" s="66"/>
      <c r="TOC79" s="66"/>
      <c r="TOD79" s="66"/>
      <c r="TOE79" s="66"/>
      <c r="TOF79" s="66"/>
      <c r="TOG79" s="66"/>
      <c r="TOH79" s="66"/>
      <c r="TOI79" s="66"/>
      <c r="TOJ79" s="66"/>
      <c r="TOK79" s="66"/>
      <c r="TOL79" s="66"/>
      <c r="TOM79" s="66"/>
      <c r="TON79" s="66"/>
      <c r="TOO79" s="66"/>
      <c r="TOP79" s="66"/>
      <c r="TOQ79" s="66"/>
      <c r="TOR79" s="66"/>
      <c r="TOS79" s="66"/>
      <c r="TOT79" s="66"/>
      <c r="TOU79" s="66"/>
      <c r="TOV79" s="66"/>
      <c r="TOW79" s="66"/>
      <c r="TOX79" s="66"/>
      <c r="TOY79" s="66"/>
      <c r="TOZ79" s="66"/>
      <c r="TPA79" s="66"/>
      <c r="TPB79" s="66"/>
      <c r="TPC79" s="66"/>
      <c r="TPD79" s="66"/>
      <c r="TPE79" s="66"/>
      <c r="TPF79" s="66"/>
      <c r="TPG79" s="66"/>
      <c r="TPH79" s="66"/>
      <c r="TPI79" s="66"/>
      <c r="TPJ79" s="66"/>
      <c r="TPK79" s="66"/>
      <c r="TPL79" s="66"/>
      <c r="TPM79" s="66"/>
      <c r="TPN79" s="66"/>
      <c r="TPO79" s="66"/>
      <c r="TPP79" s="66"/>
      <c r="TPQ79" s="66"/>
      <c r="TPR79" s="66"/>
      <c r="TPS79" s="66"/>
      <c r="TPT79" s="66"/>
      <c r="TPU79" s="66"/>
      <c r="TPV79" s="66"/>
      <c r="TPW79" s="66"/>
      <c r="TPX79" s="66"/>
      <c r="TPY79" s="66"/>
      <c r="TPZ79" s="66"/>
      <c r="TQA79" s="66"/>
      <c r="TQB79" s="66"/>
      <c r="TQC79" s="66"/>
      <c r="TQD79" s="66"/>
      <c r="TQE79" s="66"/>
      <c r="TQF79" s="66"/>
      <c r="TQG79" s="66"/>
      <c r="TQH79" s="66"/>
      <c r="TQI79" s="66"/>
      <c r="TQJ79" s="66"/>
      <c r="TQK79" s="66"/>
      <c r="TQL79" s="66"/>
      <c r="TQM79" s="66"/>
      <c r="TQN79" s="66"/>
      <c r="TQO79" s="66"/>
      <c r="TQP79" s="66"/>
      <c r="TQQ79" s="66"/>
      <c r="TQR79" s="66"/>
      <c r="TQS79" s="66"/>
      <c r="TQT79" s="66"/>
      <c r="TQU79" s="66"/>
      <c r="TQV79" s="66"/>
      <c r="TQW79" s="66"/>
      <c r="TQX79" s="66"/>
      <c r="TQY79" s="66"/>
      <c r="TQZ79" s="66"/>
      <c r="TRA79" s="66"/>
      <c r="TRB79" s="66"/>
      <c r="TRC79" s="66"/>
      <c r="TRD79" s="66"/>
      <c r="TRE79" s="66"/>
      <c r="TRF79" s="66"/>
      <c r="TRG79" s="66"/>
      <c r="TRH79" s="66"/>
      <c r="TRI79" s="66"/>
      <c r="TRJ79" s="66"/>
      <c r="TRK79" s="66"/>
      <c r="TRL79" s="66"/>
      <c r="TRM79" s="66"/>
      <c r="TRN79" s="66"/>
      <c r="TRO79" s="66"/>
      <c r="TRP79" s="66"/>
      <c r="TRQ79" s="66"/>
      <c r="TRR79" s="66"/>
      <c r="TRS79" s="66"/>
      <c r="TRT79" s="66"/>
      <c r="TRU79" s="66"/>
      <c r="TRV79" s="66"/>
      <c r="TRW79" s="66"/>
      <c r="TRX79" s="66"/>
      <c r="TRY79" s="66"/>
      <c r="TRZ79" s="66"/>
      <c r="TSA79" s="66"/>
      <c r="TSB79" s="66"/>
      <c r="TSC79" s="66"/>
      <c r="TSD79" s="66"/>
      <c r="TSE79" s="66"/>
      <c r="TSF79" s="66"/>
      <c r="TSG79" s="66"/>
      <c r="TSH79" s="66"/>
      <c r="TSI79" s="66"/>
      <c r="TSJ79" s="66"/>
      <c r="TSK79" s="66"/>
      <c r="TSL79" s="66"/>
      <c r="TSM79" s="66"/>
      <c r="TSN79" s="66"/>
      <c r="TSO79" s="66"/>
      <c r="TSP79" s="66"/>
      <c r="TSQ79" s="66"/>
      <c r="TSR79" s="66"/>
      <c r="TSS79" s="66"/>
      <c r="TST79" s="66"/>
      <c r="TSU79" s="66"/>
      <c r="TSV79" s="66"/>
      <c r="TSW79" s="66"/>
      <c r="TSX79" s="66"/>
      <c r="TSY79" s="66"/>
      <c r="TSZ79" s="66"/>
      <c r="TTA79" s="66"/>
      <c r="TTB79" s="66"/>
      <c r="TTC79" s="66"/>
      <c r="TTD79" s="66"/>
      <c r="TTE79" s="66"/>
      <c r="TTF79" s="66"/>
      <c r="TTG79" s="66"/>
      <c r="TTH79" s="66"/>
      <c r="TTI79" s="66"/>
      <c r="TTJ79" s="66"/>
      <c r="TTK79" s="66"/>
      <c r="TTL79" s="66"/>
      <c r="TTM79" s="66"/>
      <c r="TTN79" s="66"/>
      <c r="TTO79" s="66"/>
      <c r="TTP79" s="66"/>
      <c r="TTQ79" s="66"/>
      <c r="TTR79" s="66"/>
      <c r="TTS79" s="66"/>
      <c r="TTT79" s="66"/>
      <c r="TTU79" s="66"/>
      <c r="TTV79" s="66"/>
      <c r="TTW79" s="66"/>
      <c r="TTX79" s="66"/>
      <c r="TTY79" s="66"/>
      <c r="TTZ79" s="66"/>
      <c r="TUA79" s="66"/>
      <c r="TUB79" s="66"/>
      <c r="TUC79" s="66"/>
      <c r="TUD79" s="66"/>
      <c r="TUE79" s="66"/>
      <c r="TUF79" s="66"/>
      <c r="TUG79" s="66"/>
      <c r="TUH79" s="66"/>
      <c r="TUI79" s="66"/>
      <c r="TUJ79" s="66"/>
      <c r="TUK79" s="66"/>
      <c r="TUL79" s="66"/>
      <c r="TUM79" s="66"/>
      <c r="TUN79" s="66"/>
      <c r="TUO79" s="66"/>
      <c r="TUP79" s="66"/>
      <c r="TUQ79" s="66"/>
      <c r="TUR79" s="66"/>
      <c r="TUS79" s="66"/>
      <c r="TUT79" s="66"/>
      <c r="TUU79" s="66"/>
      <c r="TUV79" s="66"/>
      <c r="TUW79" s="66"/>
      <c r="TUX79" s="66"/>
      <c r="TUY79" s="66"/>
      <c r="TUZ79" s="66"/>
      <c r="TVA79" s="66"/>
      <c r="TVB79" s="66"/>
      <c r="TVC79" s="66"/>
      <c r="TVD79" s="66"/>
      <c r="TVE79" s="66"/>
      <c r="TVF79" s="66"/>
      <c r="TVG79" s="66"/>
      <c r="TVH79" s="66"/>
      <c r="TVI79" s="66"/>
      <c r="TVJ79" s="66"/>
      <c r="TVK79" s="66"/>
      <c r="TVL79" s="66"/>
      <c r="TVM79" s="66"/>
      <c r="TVN79" s="66"/>
      <c r="TVO79" s="66"/>
      <c r="TVP79" s="66"/>
      <c r="TVQ79" s="66"/>
      <c r="TVR79" s="66"/>
      <c r="TVS79" s="66"/>
      <c r="TVT79" s="66"/>
      <c r="TVU79" s="66"/>
      <c r="TVV79" s="66"/>
      <c r="TVW79" s="66"/>
      <c r="TVX79" s="66"/>
      <c r="TVY79" s="66"/>
      <c r="TVZ79" s="66"/>
      <c r="TWA79" s="66"/>
      <c r="TWB79" s="66"/>
      <c r="TWC79" s="66"/>
      <c r="TWD79" s="66"/>
      <c r="TWE79" s="66"/>
      <c r="TWF79" s="66"/>
      <c r="TWG79" s="66"/>
      <c r="TWH79" s="66"/>
      <c r="TWI79" s="66"/>
      <c r="TWJ79" s="66"/>
      <c r="TWK79" s="66"/>
      <c r="TWL79" s="66"/>
      <c r="TWM79" s="66"/>
      <c r="TWN79" s="66"/>
      <c r="TWO79" s="66"/>
      <c r="TWP79" s="66"/>
      <c r="TWQ79" s="66"/>
      <c r="TWR79" s="66"/>
      <c r="TWS79" s="66"/>
      <c r="TWT79" s="66"/>
      <c r="TWU79" s="66"/>
      <c r="TWV79" s="66"/>
      <c r="TWW79" s="66"/>
      <c r="TWX79" s="66"/>
      <c r="TWY79" s="66"/>
      <c r="TWZ79" s="66"/>
      <c r="TXA79" s="66"/>
      <c r="TXB79" s="66"/>
      <c r="TXC79" s="66"/>
      <c r="TXD79" s="66"/>
      <c r="TXE79" s="66"/>
      <c r="TXF79" s="66"/>
      <c r="TXG79" s="66"/>
      <c r="TXH79" s="66"/>
      <c r="TXI79" s="66"/>
      <c r="TXJ79" s="66"/>
      <c r="TXK79" s="66"/>
      <c r="TXL79" s="66"/>
      <c r="TXM79" s="66"/>
      <c r="TXN79" s="66"/>
      <c r="TXO79" s="66"/>
      <c r="TXP79" s="66"/>
      <c r="TXQ79" s="66"/>
      <c r="TXR79" s="66"/>
      <c r="TXS79" s="66"/>
      <c r="TXT79" s="66"/>
      <c r="TXU79" s="66"/>
      <c r="TXV79" s="66"/>
      <c r="TXW79" s="66"/>
      <c r="TXX79" s="66"/>
      <c r="TXY79" s="66"/>
      <c r="TXZ79" s="66"/>
      <c r="TYA79" s="66"/>
      <c r="TYB79" s="66"/>
      <c r="TYC79" s="66"/>
      <c r="TYD79" s="66"/>
      <c r="TYE79" s="66"/>
      <c r="TYF79" s="66"/>
      <c r="TYG79" s="66"/>
      <c r="TYH79" s="66"/>
      <c r="TYI79" s="66"/>
      <c r="TYJ79" s="66"/>
      <c r="TYK79" s="66"/>
      <c r="TYL79" s="66"/>
      <c r="TYM79" s="66"/>
      <c r="TYN79" s="66"/>
      <c r="TYO79" s="66"/>
      <c r="TYP79" s="66"/>
      <c r="TYQ79" s="66"/>
      <c r="TYR79" s="66"/>
      <c r="TYS79" s="66"/>
      <c r="TYT79" s="66"/>
      <c r="TYU79" s="66"/>
      <c r="TYV79" s="66"/>
      <c r="TYW79" s="66"/>
      <c r="TYX79" s="66"/>
      <c r="TYY79" s="66"/>
      <c r="TYZ79" s="66"/>
      <c r="TZA79" s="66"/>
      <c r="TZB79" s="66"/>
      <c r="TZC79" s="66"/>
      <c r="TZD79" s="66"/>
      <c r="TZE79" s="66"/>
      <c r="TZF79" s="66"/>
      <c r="TZG79" s="66"/>
      <c r="TZH79" s="66"/>
      <c r="TZI79" s="66"/>
      <c r="TZJ79" s="66"/>
      <c r="TZK79" s="66"/>
      <c r="TZL79" s="66"/>
      <c r="TZM79" s="66"/>
      <c r="TZN79" s="66"/>
      <c r="TZO79" s="66"/>
      <c r="TZP79" s="66"/>
      <c r="TZQ79" s="66"/>
      <c r="TZR79" s="66"/>
      <c r="TZS79" s="66"/>
      <c r="TZT79" s="66"/>
      <c r="TZU79" s="66"/>
      <c r="TZV79" s="66"/>
      <c r="TZW79" s="66"/>
      <c r="TZX79" s="66"/>
      <c r="TZY79" s="66"/>
      <c r="TZZ79" s="66"/>
      <c r="UAA79" s="66"/>
      <c r="UAB79" s="66"/>
      <c r="UAC79" s="66"/>
      <c r="UAD79" s="66"/>
      <c r="UAE79" s="66"/>
      <c r="UAF79" s="66"/>
      <c r="UAG79" s="66"/>
      <c r="UAH79" s="66"/>
      <c r="UAI79" s="66"/>
      <c r="UAJ79" s="66"/>
      <c r="UAK79" s="66"/>
      <c r="UAL79" s="66"/>
      <c r="UAM79" s="66"/>
      <c r="UAN79" s="66"/>
      <c r="UAO79" s="66"/>
      <c r="UAP79" s="66"/>
      <c r="UAQ79" s="66"/>
      <c r="UAR79" s="66"/>
      <c r="UAS79" s="66"/>
      <c r="UAT79" s="66"/>
      <c r="UAU79" s="66"/>
      <c r="UAV79" s="66"/>
      <c r="UAW79" s="66"/>
      <c r="UAX79" s="66"/>
      <c r="UAY79" s="66"/>
      <c r="UAZ79" s="66"/>
      <c r="UBA79" s="66"/>
      <c r="UBB79" s="66"/>
      <c r="UBC79" s="66"/>
      <c r="UBD79" s="66"/>
      <c r="UBE79" s="66"/>
      <c r="UBF79" s="66"/>
      <c r="UBG79" s="66"/>
      <c r="UBH79" s="66"/>
      <c r="UBI79" s="66"/>
      <c r="UBJ79" s="66"/>
      <c r="UBK79" s="66"/>
      <c r="UBL79" s="66"/>
      <c r="UBM79" s="66"/>
      <c r="UBN79" s="66"/>
      <c r="UBO79" s="66"/>
      <c r="UBP79" s="66"/>
      <c r="UBQ79" s="66"/>
      <c r="UBR79" s="66"/>
      <c r="UBS79" s="66"/>
      <c r="UBT79" s="66"/>
      <c r="UBU79" s="66"/>
      <c r="UBV79" s="66"/>
      <c r="UBW79" s="66"/>
      <c r="UBX79" s="66"/>
      <c r="UBY79" s="66"/>
      <c r="UBZ79" s="66"/>
      <c r="UCA79" s="66"/>
      <c r="UCB79" s="66"/>
      <c r="UCC79" s="66"/>
      <c r="UCD79" s="66"/>
      <c r="UCE79" s="66"/>
      <c r="UCF79" s="66"/>
      <c r="UCG79" s="66"/>
      <c r="UCH79" s="66"/>
      <c r="UCI79" s="66"/>
      <c r="UCJ79" s="66"/>
      <c r="UCK79" s="66"/>
      <c r="UCL79" s="66"/>
      <c r="UCM79" s="66"/>
      <c r="UCN79" s="66"/>
      <c r="UCO79" s="66"/>
      <c r="UCP79" s="66"/>
      <c r="UCQ79" s="66"/>
      <c r="UCR79" s="66"/>
      <c r="UCS79" s="66"/>
      <c r="UCT79" s="66"/>
      <c r="UCU79" s="66"/>
      <c r="UCV79" s="66"/>
      <c r="UCW79" s="66"/>
      <c r="UCX79" s="66"/>
      <c r="UCY79" s="66"/>
      <c r="UCZ79" s="66"/>
      <c r="UDA79" s="66"/>
      <c r="UDB79" s="66"/>
      <c r="UDC79" s="66"/>
      <c r="UDD79" s="66"/>
      <c r="UDE79" s="66"/>
      <c r="UDF79" s="66"/>
      <c r="UDG79" s="66"/>
      <c r="UDH79" s="66"/>
      <c r="UDI79" s="66"/>
      <c r="UDJ79" s="66"/>
      <c r="UDK79" s="66"/>
      <c r="UDL79" s="66"/>
      <c r="UDM79" s="66"/>
      <c r="UDN79" s="66"/>
      <c r="UDO79" s="66"/>
      <c r="UDP79" s="66"/>
      <c r="UDQ79" s="66"/>
      <c r="UDR79" s="66"/>
      <c r="UDS79" s="66"/>
      <c r="UDT79" s="66"/>
      <c r="UDU79" s="66"/>
      <c r="UDV79" s="66"/>
      <c r="UDW79" s="66"/>
      <c r="UDX79" s="66"/>
      <c r="UDY79" s="66"/>
      <c r="UDZ79" s="66"/>
      <c r="UEA79" s="66"/>
      <c r="UEB79" s="66"/>
      <c r="UEC79" s="66"/>
      <c r="UED79" s="66"/>
      <c r="UEE79" s="66"/>
      <c r="UEF79" s="66"/>
      <c r="UEG79" s="66"/>
      <c r="UEH79" s="66"/>
      <c r="UEI79" s="66"/>
      <c r="UEJ79" s="66"/>
      <c r="UEK79" s="66"/>
      <c r="UEL79" s="66"/>
      <c r="UEM79" s="66"/>
      <c r="UEN79" s="66"/>
      <c r="UEO79" s="66"/>
      <c r="UEP79" s="66"/>
      <c r="UEQ79" s="66"/>
      <c r="UER79" s="66"/>
      <c r="UES79" s="66"/>
      <c r="UET79" s="66"/>
      <c r="UEU79" s="66"/>
      <c r="UEV79" s="66"/>
      <c r="UEW79" s="66"/>
      <c r="UEX79" s="66"/>
      <c r="UEY79" s="66"/>
      <c r="UEZ79" s="66"/>
      <c r="UFA79" s="66"/>
      <c r="UFB79" s="66"/>
      <c r="UFC79" s="66"/>
      <c r="UFD79" s="66"/>
      <c r="UFE79" s="66"/>
      <c r="UFF79" s="66"/>
      <c r="UFG79" s="66"/>
      <c r="UFH79" s="66"/>
      <c r="UFI79" s="66"/>
      <c r="UFJ79" s="66"/>
      <c r="UFK79" s="66"/>
      <c r="UFL79" s="66"/>
      <c r="UFM79" s="66"/>
      <c r="UFN79" s="66"/>
      <c r="UFO79" s="66"/>
      <c r="UFP79" s="66"/>
      <c r="UFQ79" s="66"/>
      <c r="UFR79" s="66"/>
      <c r="UFS79" s="66"/>
      <c r="UFT79" s="66"/>
      <c r="UFU79" s="66"/>
      <c r="UFV79" s="66"/>
      <c r="UFW79" s="66"/>
      <c r="UFX79" s="66"/>
      <c r="UFY79" s="66"/>
      <c r="UFZ79" s="66"/>
      <c r="UGA79" s="66"/>
      <c r="UGB79" s="66"/>
      <c r="UGC79" s="66"/>
      <c r="UGD79" s="66"/>
      <c r="UGE79" s="66"/>
      <c r="UGF79" s="66"/>
      <c r="UGG79" s="66"/>
      <c r="UGH79" s="66"/>
      <c r="UGI79" s="66"/>
      <c r="UGJ79" s="66"/>
      <c r="UGK79" s="66"/>
      <c r="UGL79" s="66"/>
      <c r="UGM79" s="66"/>
      <c r="UGN79" s="66"/>
      <c r="UGO79" s="66"/>
      <c r="UGP79" s="66"/>
      <c r="UGQ79" s="66"/>
      <c r="UGR79" s="66"/>
      <c r="UGS79" s="66"/>
      <c r="UGT79" s="66"/>
      <c r="UGU79" s="66"/>
      <c r="UGV79" s="66"/>
      <c r="UGW79" s="66"/>
      <c r="UGX79" s="66"/>
      <c r="UGY79" s="66"/>
      <c r="UGZ79" s="66"/>
      <c r="UHA79" s="66"/>
      <c r="UHB79" s="66"/>
      <c r="UHC79" s="66"/>
      <c r="UHD79" s="66"/>
      <c r="UHE79" s="66"/>
      <c r="UHF79" s="66"/>
      <c r="UHG79" s="66"/>
      <c r="UHH79" s="66"/>
      <c r="UHI79" s="66"/>
      <c r="UHJ79" s="66"/>
      <c r="UHK79" s="66"/>
      <c r="UHL79" s="66"/>
      <c r="UHM79" s="66"/>
      <c r="UHN79" s="66"/>
      <c r="UHO79" s="66"/>
      <c r="UHP79" s="66"/>
      <c r="UHQ79" s="66"/>
      <c r="UHR79" s="66"/>
      <c r="UHS79" s="66"/>
      <c r="UHT79" s="66"/>
      <c r="UHU79" s="66"/>
      <c r="UHV79" s="66"/>
      <c r="UHW79" s="66"/>
      <c r="UHX79" s="66"/>
      <c r="UHY79" s="66"/>
      <c r="UHZ79" s="66"/>
      <c r="UIA79" s="66"/>
      <c r="UIB79" s="66"/>
      <c r="UIC79" s="66"/>
      <c r="UID79" s="66"/>
      <c r="UIE79" s="66"/>
      <c r="UIF79" s="66"/>
      <c r="UIG79" s="66"/>
      <c r="UIH79" s="66"/>
      <c r="UII79" s="66"/>
      <c r="UIJ79" s="66"/>
      <c r="UIK79" s="66"/>
      <c r="UIL79" s="66"/>
      <c r="UIM79" s="66"/>
      <c r="UIN79" s="66"/>
      <c r="UIO79" s="66"/>
      <c r="UIP79" s="66"/>
      <c r="UIQ79" s="66"/>
      <c r="UIR79" s="66"/>
      <c r="UIS79" s="66"/>
      <c r="UIT79" s="66"/>
      <c r="UIU79" s="66"/>
      <c r="UIV79" s="66"/>
      <c r="UIW79" s="66"/>
      <c r="UIX79" s="66"/>
      <c r="UIY79" s="66"/>
      <c r="UIZ79" s="66"/>
      <c r="UJA79" s="66"/>
      <c r="UJB79" s="66"/>
      <c r="UJC79" s="66"/>
      <c r="UJD79" s="66"/>
      <c r="UJE79" s="66"/>
      <c r="UJF79" s="66"/>
      <c r="UJG79" s="66"/>
      <c r="UJH79" s="66"/>
      <c r="UJI79" s="66"/>
      <c r="UJJ79" s="66"/>
      <c r="UJK79" s="66"/>
      <c r="UJL79" s="66"/>
      <c r="UJM79" s="66"/>
      <c r="UJN79" s="66"/>
      <c r="UJO79" s="66"/>
      <c r="UJP79" s="66"/>
      <c r="UJQ79" s="66"/>
      <c r="UJR79" s="66"/>
      <c r="UJS79" s="66"/>
      <c r="UJT79" s="66"/>
      <c r="UJU79" s="66"/>
      <c r="UJV79" s="66"/>
      <c r="UJW79" s="66"/>
      <c r="UJX79" s="66"/>
      <c r="UJY79" s="66"/>
      <c r="UJZ79" s="66"/>
      <c r="UKA79" s="66"/>
      <c r="UKB79" s="66"/>
      <c r="UKC79" s="66"/>
      <c r="UKD79" s="66"/>
      <c r="UKE79" s="66"/>
      <c r="UKF79" s="66"/>
      <c r="UKG79" s="66"/>
      <c r="UKH79" s="66"/>
      <c r="UKI79" s="66"/>
      <c r="UKJ79" s="66"/>
      <c r="UKK79" s="66"/>
      <c r="UKL79" s="66"/>
      <c r="UKM79" s="66"/>
      <c r="UKN79" s="66"/>
      <c r="UKO79" s="66"/>
      <c r="UKP79" s="66"/>
      <c r="UKQ79" s="66"/>
      <c r="UKR79" s="66"/>
      <c r="UKS79" s="66"/>
      <c r="UKT79" s="66"/>
      <c r="UKU79" s="66"/>
      <c r="UKV79" s="66"/>
      <c r="UKW79" s="66"/>
      <c r="UKX79" s="66"/>
      <c r="UKY79" s="66"/>
      <c r="UKZ79" s="66"/>
      <c r="ULA79" s="66"/>
      <c r="ULB79" s="66"/>
      <c r="ULC79" s="66"/>
      <c r="ULD79" s="66"/>
      <c r="ULE79" s="66"/>
      <c r="ULF79" s="66"/>
      <c r="ULG79" s="66"/>
      <c r="ULH79" s="66"/>
      <c r="ULI79" s="66"/>
      <c r="ULJ79" s="66"/>
      <c r="ULK79" s="66"/>
      <c r="ULL79" s="66"/>
      <c r="ULM79" s="66"/>
      <c r="ULN79" s="66"/>
      <c r="ULO79" s="66"/>
      <c r="ULP79" s="66"/>
      <c r="ULQ79" s="66"/>
      <c r="ULR79" s="66"/>
      <c r="ULS79" s="66"/>
      <c r="ULT79" s="66"/>
      <c r="ULU79" s="66"/>
      <c r="ULV79" s="66"/>
      <c r="ULW79" s="66"/>
      <c r="ULX79" s="66"/>
      <c r="ULY79" s="66"/>
      <c r="ULZ79" s="66"/>
      <c r="UMA79" s="66"/>
      <c r="UMB79" s="66"/>
      <c r="UMC79" s="66"/>
      <c r="UMD79" s="66"/>
      <c r="UME79" s="66"/>
      <c r="UMF79" s="66"/>
      <c r="UMG79" s="66"/>
      <c r="UMH79" s="66"/>
      <c r="UMI79" s="66"/>
      <c r="UMJ79" s="66"/>
      <c r="UMK79" s="66"/>
      <c r="UML79" s="66"/>
      <c r="UMM79" s="66"/>
      <c r="UMN79" s="66"/>
      <c r="UMO79" s="66"/>
      <c r="UMP79" s="66"/>
      <c r="UMQ79" s="66"/>
      <c r="UMR79" s="66"/>
      <c r="UMS79" s="66"/>
      <c r="UMT79" s="66"/>
      <c r="UMU79" s="66"/>
      <c r="UMV79" s="66"/>
      <c r="UMW79" s="66"/>
      <c r="UMX79" s="66"/>
      <c r="UMY79" s="66"/>
      <c r="UMZ79" s="66"/>
      <c r="UNA79" s="66"/>
      <c r="UNB79" s="66"/>
      <c r="UNC79" s="66"/>
      <c r="UND79" s="66"/>
      <c r="UNE79" s="66"/>
      <c r="UNF79" s="66"/>
      <c r="UNG79" s="66"/>
      <c r="UNH79" s="66"/>
      <c r="UNI79" s="66"/>
      <c r="UNJ79" s="66"/>
      <c r="UNK79" s="66"/>
      <c r="UNL79" s="66"/>
      <c r="UNM79" s="66"/>
      <c r="UNN79" s="66"/>
      <c r="UNO79" s="66"/>
      <c r="UNP79" s="66"/>
      <c r="UNQ79" s="66"/>
      <c r="UNR79" s="66"/>
      <c r="UNS79" s="66"/>
      <c r="UNT79" s="66"/>
      <c r="UNU79" s="66"/>
      <c r="UNV79" s="66"/>
      <c r="UNW79" s="66"/>
      <c r="UNX79" s="66"/>
      <c r="UNY79" s="66"/>
      <c r="UNZ79" s="66"/>
      <c r="UOA79" s="66"/>
      <c r="UOB79" s="66"/>
      <c r="UOC79" s="66"/>
      <c r="UOD79" s="66"/>
      <c r="UOE79" s="66"/>
      <c r="UOF79" s="66"/>
      <c r="UOG79" s="66"/>
      <c r="UOH79" s="66"/>
      <c r="UOI79" s="66"/>
      <c r="UOJ79" s="66"/>
      <c r="UOK79" s="66"/>
      <c r="UOL79" s="66"/>
      <c r="UOM79" s="66"/>
      <c r="UON79" s="66"/>
      <c r="UOO79" s="66"/>
      <c r="UOP79" s="66"/>
      <c r="UOQ79" s="66"/>
      <c r="UOR79" s="66"/>
      <c r="UOS79" s="66"/>
      <c r="UOT79" s="66"/>
      <c r="UOU79" s="66"/>
      <c r="UOV79" s="66"/>
      <c r="UOW79" s="66"/>
      <c r="UOX79" s="66"/>
      <c r="UOY79" s="66"/>
      <c r="UOZ79" s="66"/>
      <c r="UPA79" s="66"/>
      <c r="UPB79" s="66"/>
      <c r="UPC79" s="66"/>
      <c r="UPD79" s="66"/>
      <c r="UPE79" s="66"/>
      <c r="UPF79" s="66"/>
      <c r="UPG79" s="66"/>
      <c r="UPH79" s="66"/>
      <c r="UPI79" s="66"/>
      <c r="UPJ79" s="66"/>
      <c r="UPK79" s="66"/>
      <c r="UPL79" s="66"/>
      <c r="UPM79" s="66"/>
      <c r="UPN79" s="66"/>
      <c r="UPO79" s="66"/>
      <c r="UPP79" s="66"/>
      <c r="UPQ79" s="66"/>
      <c r="UPR79" s="66"/>
      <c r="UPS79" s="66"/>
      <c r="UPT79" s="66"/>
      <c r="UPU79" s="66"/>
      <c r="UPV79" s="66"/>
      <c r="UPW79" s="66"/>
      <c r="UPX79" s="66"/>
      <c r="UPY79" s="66"/>
      <c r="UPZ79" s="66"/>
      <c r="UQA79" s="66"/>
      <c r="UQB79" s="66"/>
      <c r="UQC79" s="66"/>
      <c r="UQD79" s="66"/>
      <c r="UQE79" s="66"/>
      <c r="UQF79" s="66"/>
      <c r="UQG79" s="66"/>
      <c r="UQH79" s="66"/>
      <c r="UQI79" s="66"/>
      <c r="UQJ79" s="66"/>
      <c r="UQK79" s="66"/>
      <c r="UQL79" s="66"/>
      <c r="UQM79" s="66"/>
      <c r="UQN79" s="66"/>
      <c r="UQO79" s="66"/>
      <c r="UQP79" s="66"/>
      <c r="UQQ79" s="66"/>
      <c r="UQR79" s="66"/>
      <c r="UQS79" s="66"/>
      <c r="UQT79" s="66"/>
      <c r="UQU79" s="66"/>
      <c r="UQV79" s="66"/>
      <c r="UQW79" s="66"/>
      <c r="UQX79" s="66"/>
      <c r="UQY79" s="66"/>
      <c r="UQZ79" s="66"/>
      <c r="URA79" s="66"/>
      <c r="URB79" s="66"/>
      <c r="URC79" s="66"/>
      <c r="URD79" s="66"/>
      <c r="URE79" s="66"/>
      <c r="URF79" s="66"/>
      <c r="URG79" s="66"/>
      <c r="URH79" s="66"/>
      <c r="URI79" s="66"/>
      <c r="URJ79" s="66"/>
      <c r="URK79" s="66"/>
      <c r="URL79" s="66"/>
      <c r="URM79" s="66"/>
      <c r="URN79" s="66"/>
      <c r="URO79" s="66"/>
      <c r="URP79" s="66"/>
      <c r="URQ79" s="66"/>
      <c r="URR79" s="66"/>
      <c r="URS79" s="66"/>
      <c r="URT79" s="66"/>
      <c r="URU79" s="66"/>
      <c r="URV79" s="66"/>
      <c r="URW79" s="66"/>
      <c r="URX79" s="66"/>
      <c r="URY79" s="66"/>
      <c r="URZ79" s="66"/>
      <c r="USA79" s="66"/>
      <c r="USB79" s="66"/>
      <c r="USC79" s="66"/>
      <c r="USD79" s="66"/>
      <c r="USE79" s="66"/>
      <c r="USF79" s="66"/>
      <c r="USG79" s="66"/>
      <c r="USH79" s="66"/>
      <c r="USI79" s="66"/>
      <c r="USJ79" s="66"/>
      <c r="USK79" s="66"/>
      <c r="USL79" s="66"/>
      <c r="USM79" s="66"/>
      <c r="USN79" s="66"/>
      <c r="USO79" s="66"/>
      <c r="USP79" s="66"/>
      <c r="USQ79" s="66"/>
      <c r="USR79" s="66"/>
      <c r="USS79" s="66"/>
      <c r="UST79" s="66"/>
      <c r="USU79" s="66"/>
      <c r="USV79" s="66"/>
      <c r="USW79" s="66"/>
      <c r="USX79" s="66"/>
      <c r="USY79" s="66"/>
      <c r="USZ79" s="66"/>
      <c r="UTA79" s="66"/>
      <c r="UTB79" s="66"/>
      <c r="UTC79" s="66"/>
      <c r="UTD79" s="66"/>
      <c r="UTE79" s="66"/>
      <c r="UTF79" s="66"/>
      <c r="UTG79" s="66"/>
      <c r="UTH79" s="66"/>
      <c r="UTI79" s="66"/>
      <c r="UTJ79" s="66"/>
      <c r="UTK79" s="66"/>
      <c r="UTL79" s="66"/>
      <c r="UTM79" s="66"/>
      <c r="UTN79" s="66"/>
      <c r="UTO79" s="66"/>
      <c r="UTP79" s="66"/>
      <c r="UTQ79" s="66"/>
      <c r="UTR79" s="66"/>
      <c r="UTS79" s="66"/>
      <c r="UTT79" s="66"/>
      <c r="UTU79" s="66"/>
      <c r="UTV79" s="66"/>
      <c r="UTW79" s="66"/>
      <c r="UTX79" s="66"/>
      <c r="UTY79" s="66"/>
      <c r="UTZ79" s="66"/>
      <c r="UUA79" s="66"/>
      <c r="UUB79" s="66"/>
      <c r="UUC79" s="66"/>
      <c r="UUD79" s="66"/>
      <c r="UUE79" s="66"/>
      <c r="UUF79" s="66"/>
      <c r="UUG79" s="66"/>
      <c r="UUH79" s="66"/>
      <c r="UUI79" s="66"/>
      <c r="UUJ79" s="66"/>
      <c r="UUK79" s="66"/>
      <c r="UUL79" s="66"/>
      <c r="UUM79" s="66"/>
      <c r="UUN79" s="66"/>
      <c r="UUO79" s="66"/>
      <c r="UUP79" s="66"/>
      <c r="UUQ79" s="66"/>
      <c r="UUR79" s="66"/>
      <c r="UUS79" s="66"/>
      <c r="UUT79" s="66"/>
      <c r="UUU79" s="66"/>
      <c r="UUV79" s="66"/>
      <c r="UUW79" s="66"/>
      <c r="UUX79" s="66"/>
      <c r="UUY79" s="66"/>
      <c r="UUZ79" s="66"/>
      <c r="UVA79" s="66"/>
      <c r="UVB79" s="66"/>
      <c r="UVC79" s="66"/>
      <c r="UVD79" s="66"/>
      <c r="UVE79" s="66"/>
      <c r="UVF79" s="66"/>
      <c r="UVG79" s="66"/>
      <c r="UVH79" s="66"/>
      <c r="UVI79" s="66"/>
      <c r="UVJ79" s="66"/>
      <c r="UVK79" s="66"/>
      <c r="UVL79" s="66"/>
      <c r="UVM79" s="66"/>
      <c r="UVN79" s="66"/>
      <c r="UVO79" s="66"/>
      <c r="UVP79" s="66"/>
      <c r="UVQ79" s="66"/>
      <c r="UVR79" s="66"/>
      <c r="UVS79" s="66"/>
      <c r="UVT79" s="66"/>
      <c r="UVU79" s="66"/>
      <c r="UVV79" s="66"/>
      <c r="UVW79" s="66"/>
      <c r="UVX79" s="66"/>
      <c r="UVY79" s="66"/>
      <c r="UVZ79" s="66"/>
      <c r="UWA79" s="66"/>
      <c r="UWB79" s="66"/>
      <c r="UWC79" s="66"/>
      <c r="UWD79" s="66"/>
      <c r="UWE79" s="66"/>
      <c r="UWF79" s="66"/>
      <c r="UWG79" s="66"/>
      <c r="UWH79" s="66"/>
      <c r="UWI79" s="66"/>
      <c r="UWJ79" s="66"/>
      <c r="UWK79" s="66"/>
      <c r="UWL79" s="66"/>
      <c r="UWM79" s="66"/>
      <c r="UWN79" s="66"/>
      <c r="UWO79" s="66"/>
      <c r="UWP79" s="66"/>
      <c r="UWQ79" s="66"/>
      <c r="UWR79" s="66"/>
      <c r="UWS79" s="66"/>
      <c r="UWT79" s="66"/>
      <c r="UWU79" s="66"/>
      <c r="UWV79" s="66"/>
      <c r="UWW79" s="66"/>
      <c r="UWX79" s="66"/>
      <c r="UWY79" s="66"/>
      <c r="UWZ79" s="66"/>
      <c r="UXA79" s="66"/>
      <c r="UXB79" s="66"/>
      <c r="UXC79" s="66"/>
      <c r="UXD79" s="66"/>
      <c r="UXE79" s="66"/>
      <c r="UXF79" s="66"/>
      <c r="UXG79" s="66"/>
      <c r="UXH79" s="66"/>
      <c r="UXI79" s="66"/>
      <c r="UXJ79" s="66"/>
      <c r="UXK79" s="66"/>
      <c r="UXL79" s="66"/>
      <c r="UXM79" s="66"/>
      <c r="UXN79" s="66"/>
      <c r="UXO79" s="66"/>
      <c r="UXP79" s="66"/>
      <c r="UXQ79" s="66"/>
      <c r="UXR79" s="66"/>
      <c r="UXS79" s="66"/>
      <c r="UXT79" s="66"/>
      <c r="UXU79" s="66"/>
      <c r="UXV79" s="66"/>
      <c r="UXW79" s="66"/>
      <c r="UXX79" s="66"/>
      <c r="UXY79" s="66"/>
      <c r="UXZ79" s="66"/>
      <c r="UYA79" s="66"/>
      <c r="UYB79" s="66"/>
      <c r="UYC79" s="66"/>
      <c r="UYD79" s="66"/>
      <c r="UYE79" s="66"/>
      <c r="UYF79" s="66"/>
      <c r="UYG79" s="66"/>
      <c r="UYH79" s="66"/>
      <c r="UYI79" s="66"/>
      <c r="UYJ79" s="66"/>
      <c r="UYK79" s="66"/>
      <c r="UYL79" s="66"/>
      <c r="UYM79" s="66"/>
      <c r="UYN79" s="66"/>
      <c r="UYO79" s="66"/>
      <c r="UYP79" s="66"/>
      <c r="UYQ79" s="66"/>
      <c r="UYR79" s="66"/>
      <c r="UYS79" s="66"/>
      <c r="UYT79" s="66"/>
      <c r="UYU79" s="66"/>
      <c r="UYV79" s="66"/>
      <c r="UYW79" s="66"/>
      <c r="UYX79" s="66"/>
      <c r="UYY79" s="66"/>
      <c r="UYZ79" s="66"/>
      <c r="UZA79" s="66"/>
      <c r="UZB79" s="66"/>
      <c r="UZC79" s="66"/>
      <c r="UZD79" s="66"/>
      <c r="UZE79" s="66"/>
      <c r="UZF79" s="66"/>
      <c r="UZG79" s="66"/>
      <c r="UZH79" s="66"/>
      <c r="UZI79" s="66"/>
      <c r="UZJ79" s="66"/>
      <c r="UZK79" s="66"/>
      <c r="UZL79" s="66"/>
      <c r="UZM79" s="66"/>
      <c r="UZN79" s="66"/>
      <c r="UZO79" s="66"/>
      <c r="UZP79" s="66"/>
      <c r="UZQ79" s="66"/>
      <c r="UZR79" s="66"/>
      <c r="UZS79" s="66"/>
      <c r="UZT79" s="66"/>
      <c r="UZU79" s="66"/>
      <c r="UZV79" s="66"/>
      <c r="UZW79" s="66"/>
      <c r="UZX79" s="66"/>
      <c r="UZY79" s="66"/>
      <c r="UZZ79" s="66"/>
      <c r="VAA79" s="66"/>
      <c r="VAB79" s="66"/>
      <c r="VAC79" s="66"/>
      <c r="VAD79" s="66"/>
      <c r="VAE79" s="66"/>
      <c r="VAF79" s="66"/>
      <c r="VAG79" s="66"/>
      <c r="VAH79" s="66"/>
      <c r="VAI79" s="66"/>
      <c r="VAJ79" s="66"/>
      <c r="VAK79" s="66"/>
      <c r="VAL79" s="66"/>
      <c r="VAM79" s="66"/>
      <c r="VAN79" s="66"/>
      <c r="VAO79" s="66"/>
      <c r="VAP79" s="66"/>
      <c r="VAQ79" s="66"/>
      <c r="VAR79" s="66"/>
      <c r="VAS79" s="66"/>
      <c r="VAT79" s="66"/>
      <c r="VAU79" s="66"/>
      <c r="VAV79" s="66"/>
      <c r="VAW79" s="66"/>
      <c r="VAX79" s="66"/>
      <c r="VAY79" s="66"/>
      <c r="VAZ79" s="66"/>
      <c r="VBA79" s="66"/>
      <c r="VBB79" s="66"/>
      <c r="VBC79" s="66"/>
      <c r="VBD79" s="66"/>
      <c r="VBE79" s="66"/>
      <c r="VBF79" s="66"/>
      <c r="VBG79" s="66"/>
      <c r="VBH79" s="66"/>
      <c r="VBI79" s="66"/>
      <c r="VBJ79" s="66"/>
      <c r="VBK79" s="66"/>
      <c r="VBL79" s="66"/>
      <c r="VBM79" s="66"/>
      <c r="VBN79" s="66"/>
      <c r="VBO79" s="66"/>
      <c r="VBP79" s="66"/>
      <c r="VBQ79" s="66"/>
      <c r="VBR79" s="66"/>
      <c r="VBS79" s="66"/>
      <c r="VBT79" s="66"/>
      <c r="VBU79" s="66"/>
      <c r="VBV79" s="66"/>
      <c r="VBW79" s="66"/>
      <c r="VBX79" s="66"/>
      <c r="VBY79" s="66"/>
      <c r="VBZ79" s="66"/>
      <c r="VCA79" s="66"/>
      <c r="VCB79" s="66"/>
      <c r="VCC79" s="66"/>
      <c r="VCD79" s="66"/>
      <c r="VCE79" s="66"/>
      <c r="VCF79" s="66"/>
      <c r="VCG79" s="66"/>
      <c r="VCH79" s="66"/>
      <c r="VCI79" s="66"/>
      <c r="VCJ79" s="66"/>
      <c r="VCK79" s="66"/>
      <c r="VCL79" s="66"/>
      <c r="VCM79" s="66"/>
      <c r="VCN79" s="66"/>
      <c r="VCO79" s="66"/>
      <c r="VCP79" s="66"/>
      <c r="VCQ79" s="66"/>
      <c r="VCR79" s="66"/>
      <c r="VCS79" s="66"/>
      <c r="VCT79" s="66"/>
      <c r="VCU79" s="66"/>
      <c r="VCV79" s="66"/>
      <c r="VCW79" s="66"/>
      <c r="VCX79" s="66"/>
      <c r="VCY79" s="66"/>
      <c r="VCZ79" s="66"/>
      <c r="VDA79" s="66"/>
      <c r="VDB79" s="66"/>
      <c r="VDC79" s="66"/>
      <c r="VDD79" s="66"/>
      <c r="VDE79" s="66"/>
      <c r="VDF79" s="66"/>
      <c r="VDG79" s="66"/>
      <c r="VDH79" s="66"/>
      <c r="VDI79" s="66"/>
      <c r="VDJ79" s="66"/>
      <c r="VDK79" s="66"/>
      <c r="VDL79" s="66"/>
      <c r="VDM79" s="66"/>
      <c r="VDN79" s="66"/>
      <c r="VDO79" s="66"/>
      <c r="VDP79" s="66"/>
      <c r="VDQ79" s="66"/>
      <c r="VDR79" s="66"/>
      <c r="VDS79" s="66"/>
      <c r="VDT79" s="66"/>
      <c r="VDU79" s="66"/>
      <c r="VDV79" s="66"/>
      <c r="VDW79" s="66"/>
      <c r="VDX79" s="66"/>
      <c r="VDY79" s="66"/>
      <c r="VDZ79" s="66"/>
      <c r="VEA79" s="66"/>
      <c r="VEB79" s="66"/>
      <c r="VEC79" s="66"/>
      <c r="VED79" s="66"/>
      <c r="VEE79" s="66"/>
      <c r="VEF79" s="66"/>
      <c r="VEG79" s="66"/>
      <c r="VEH79" s="66"/>
      <c r="VEI79" s="66"/>
      <c r="VEJ79" s="66"/>
      <c r="VEK79" s="66"/>
      <c r="VEL79" s="66"/>
      <c r="VEM79" s="66"/>
      <c r="VEN79" s="66"/>
      <c r="VEO79" s="66"/>
      <c r="VEP79" s="66"/>
      <c r="VEQ79" s="66"/>
      <c r="VER79" s="66"/>
      <c r="VES79" s="66"/>
      <c r="VET79" s="66"/>
      <c r="VEU79" s="66"/>
      <c r="VEV79" s="66"/>
      <c r="VEW79" s="66"/>
      <c r="VEX79" s="66"/>
      <c r="VEY79" s="66"/>
      <c r="VEZ79" s="66"/>
      <c r="VFA79" s="66"/>
      <c r="VFB79" s="66"/>
      <c r="VFC79" s="66"/>
      <c r="VFD79" s="66"/>
      <c r="VFE79" s="66"/>
      <c r="VFF79" s="66"/>
      <c r="VFG79" s="66"/>
      <c r="VFH79" s="66"/>
      <c r="VFI79" s="66"/>
      <c r="VFJ79" s="66"/>
      <c r="VFK79" s="66"/>
      <c r="VFL79" s="66"/>
      <c r="VFM79" s="66"/>
      <c r="VFN79" s="66"/>
      <c r="VFO79" s="66"/>
      <c r="VFP79" s="66"/>
      <c r="VFQ79" s="66"/>
      <c r="VFR79" s="66"/>
      <c r="VFS79" s="66"/>
      <c r="VFT79" s="66"/>
      <c r="VFU79" s="66"/>
      <c r="VFV79" s="66"/>
      <c r="VFW79" s="66"/>
      <c r="VFX79" s="66"/>
      <c r="VFY79" s="66"/>
      <c r="VFZ79" s="66"/>
      <c r="VGA79" s="66"/>
      <c r="VGB79" s="66"/>
      <c r="VGC79" s="66"/>
      <c r="VGD79" s="66"/>
      <c r="VGE79" s="66"/>
      <c r="VGF79" s="66"/>
      <c r="VGG79" s="66"/>
      <c r="VGH79" s="66"/>
      <c r="VGI79" s="66"/>
      <c r="VGJ79" s="66"/>
      <c r="VGK79" s="66"/>
      <c r="VGL79" s="66"/>
      <c r="VGM79" s="66"/>
      <c r="VGN79" s="66"/>
      <c r="VGO79" s="66"/>
      <c r="VGP79" s="66"/>
      <c r="VGQ79" s="66"/>
      <c r="VGR79" s="66"/>
      <c r="VGS79" s="66"/>
      <c r="VGT79" s="66"/>
      <c r="VGU79" s="66"/>
      <c r="VGV79" s="66"/>
      <c r="VGW79" s="66"/>
      <c r="VGX79" s="66"/>
      <c r="VGY79" s="66"/>
      <c r="VGZ79" s="66"/>
      <c r="VHA79" s="66"/>
      <c r="VHB79" s="66"/>
      <c r="VHC79" s="66"/>
      <c r="VHD79" s="66"/>
      <c r="VHE79" s="66"/>
      <c r="VHF79" s="66"/>
      <c r="VHG79" s="66"/>
      <c r="VHH79" s="66"/>
      <c r="VHI79" s="66"/>
      <c r="VHJ79" s="66"/>
      <c r="VHK79" s="66"/>
      <c r="VHL79" s="66"/>
      <c r="VHM79" s="66"/>
      <c r="VHN79" s="66"/>
      <c r="VHO79" s="66"/>
      <c r="VHP79" s="66"/>
      <c r="VHQ79" s="66"/>
      <c r="VHR79" s="66"/>
      <c r="VHS79" s="66"/>
      <c r="VHT79" s="66"/>
      <c r="VHU79" s="66"/>
      <c r="VHV79" s="66"/>
      <c r="VHW79" s="66"/>
      <c r="VHX79" s="66"/>
      <c r="VHY79" s="66"/>
      <c r="VHZ79" s="66"/>
      <c r="VIA79" s="66"/>
      <c r="VIB79" s="66"/>
      <c r="VIC79" s="66"/>
      <c r="VID79" s="66"/>
      <c r="VIE79" s="66"/>
      <c r="VIF79" s="66"/>
      <c r="VIG79" s="66"/>
      <c r="VIH79" s="66"/>
      <c r="VII79" s="66"/>
      <c r="VIJ79" s="66"/>
      <c r="VIK79" s="66"/>
      <c r="VIL79" s="66"/>
      <c r="VIM79" s="66"/>
      <c r="VIN79" s="66"/>
      <c r="VIO79" s="66"/>
      <c r="VIP79" s="66"/>
      <c r="VIQ79" s="66"/>
      <c r="VIR79" s="66"/>
      <c r="VIS79" s="66"/>
      <c r="VIT79" s="66"/>
      <c r="VIU79" s="66"/>
      <c r="VIV79" s="66"/>
      <c r="VIW79" s="66"/>
      <c r="VIX79" s="66"/>
      <c r="VIY79" s="66"/>
      <c r="VIZ79" s="66"/>
      <c r="VJA79" s="66"/>
      <c r="VJB79" s="66"/>
      <c r="VJC79" s="66"/>
      <c r="VJD79" s="66"/>
      <c r="VJE79" s="66"/>
      <c r="VJF79" s="66"/>
      <c r="VJG79" s="66"/>
      <c r="VJH79" s="66"/>
      <c r="VJI79" s="66"/>
      <c r="VJJ79" s="66"/>
      <c r="VJK79" s="66"/>
      <c r="VJL79" s="66"/>
      <c r="VJM79" s="66"/>
      <c r="VJN79" s="66"/>
      <c r="VJO79" s="66"/>
      <c r="VJP79" s="66"/>
      <c r="VJQ79" s="66"/>
      <c r="VJR79" s="66"/>
      <c r="VJS79" s="66"/>
      <c r="VJT79" s="66"/>
      <c r="VJU79" s="66"/>
      <c r="VJV79" s="66"/>
      <c r="VJW79" s="66"/>
      <c r="VJX79" s="66"/>
      <c r="VJY79" s="66"/>
      <c r="VJZ79" s="66"/>
      <c r="VKA79" s="66"/>
      <c r="VKB79" s="66"/>
      <c r="VKC79" s="66"/>
      <c r="VKD79" s="66"/>
      <c r="VKE79" s="66"/>
      <c r="VKF79" s="66"/>
      <c r="VKG79" s="66"/>
      <c r="VKH79" s="66"/>
      <c r="VKI79" s="66"/>
      <c r="VKJ79" s="66"/>
      <c r="VKK79" s="66"/>
      <c r="VKL79" s="66"/>
      <c r="VKM79" s="66"/>
      <c r="VKN79" s="66"/>
      <c r="VKO79" s="66"/>
      <c r="VKP79" s="66"/>
      <c r="VKQ79" s="66"/>
      <c r="VKR79" s="66"/>
      <c r="VKS79" s="66"/>
      <c r="VKT79" s="66"/>
      <c r="VKU79" s="66"/>
      <c r="VKV79" s="66"/>
      <c r="VKW79" s="66"/>
      <c r="VKX79" s="66"/>
      <c r="VKY79" s="66"/>
      <c r="VKZ79" s="66"/>
      <c r="VLA79" s="66"/>
      <c r="VLB79" s="66"/>
      <c r="VLC79" s="66"/>
      <c r="VLD79" s="66"/>
      <c r="VLE79" s="66"/>
      <c r="VLF79" s="66"/>
      <c r="VLG79" s="66"/>
      <c r="VLH79" s="66"/>
      <c r="VLI79" s="66"/>
      <c r="VLJ79" s="66"/>
      <c r="VLK79" s="66"/>
      <c r="VLL79" s="66"/>
      <c r="VLM79" s="66"/>
      <c r="VLN79" s="66"/>
      <c r="VLO79" s="66"/>
      <c r="VLP79" s="66"/>
      <c r="VLQ79" s="66"/>
      <c r="VLR79" s="66"/>
      <c r="VLS79" s="66"/>
      <c r="VLT79" s="66"/>
      <c r="VLU79" s="66"/>
      <c r="VLV79" s="66"/>
      <c r="VLW79" s="66"/>
      <c r="VLX79" s="66"/>
      <c r="VLY79" s="66"/>
      <c r="VLZ79" s="66"/>
      <c r="VMA79" s="66"/>
      <c r="VMB79" s="66"/>
      <c r="VMC79" s="66"/>
      <c r="VMD79" s="66"/>
      <c r="VME79" s="66"/>
      <c r="VMF79" s="66"/>
      <c r="VMG79" s="66"/>
      <c r="VMH79" s="66"/>
      <c r="VMI79" s="66"/>
      <c r="VMJ79" s="66"/>
      <c r="VMK79" s="66"/>
      <c r="VML79" s="66"/>
      <c r="VMM79" s="66"/>
      <c r="VMN79" s="66"/>
      <c r="VMO79" s="66"/>
      <c r="VMP79" s="66"/>
      <c r="VMQ79" s="66"/>
      <c r="VMR79" s="66"/>
      <c r="VMS79" s="66"/>
      <c r="VMT79" s="66"/>
      <c r="VMU79" s="66"/>
      <c r="VMV79" s="66"/>
      <c r="VMW79" s="66"/>
      <c r="VMX79" s="66"/>
      <c r="VMY79" s="66"/>
      <c r="VMZ79" s="66"/>
      <c r="VNA79" s="66"/>
      <c r="VNB79" s="66"/>
      <c r="VNC79" s="66"/>
      <c r="VND79" s="66"/>
      <c r="VNE79" s="66"/>
      <c r="VNF79" s="66"/>
      <c r="VNG79" s="66"/>
      <c r="VNH79" s="66"/>
      <c r="VNI79" s="66"/>
      <c r="VNJ79" s="66"/>
      <c r="VNK79" s="66"/>
      <c r="VNL79" s="66"/>
      <c r="VNM79" s="66"/>
      <c r="VNN79" s="66"/>
      <c r="VNO79" s="66"/>
      <c r="VNP79" s="66"/>
      <c r="VNQ79" s="66"/>
      <c r="VNR79" s="66"/>
      <c r="VNS79" s="66"/>
      <c r="VNT79" s="66"/>
      <c r="VNU79" s="66"/>
      <c r="VNV79" s="66"/>
      <c r="VNW79" s="66"/>
      <c r="VNX79" s="66"/>
      <c r="VNY79" s="66"/>
      <c r="VNZ79" s="66"/>
      <c r="VOA79" s="66"/>
      <c r="VOB79" s="66"/>
      <c r="VOC79" s="66"/>
      <c r="VOD79" s="66"/>
      <c r="VOE79" s="66"/>
      <c r="VOF79" s="66"/>
      <c r="VOG79" s="66"/>
      <c r="VOH79" s="66"/>
      <c r="VOI79" s="66"/>
      <c r="VOJ79" s="66"/>
      <c r="VOK79" s="66"/>
      <c r="VOL79" s="66"/>
      <c r="VOM79" s="66"/>
      <c r="VON79" s="66"/>
      <c r="VOO79" s="66"/>
      <c r="VOP79" s="66"/>
      <c r="VOQ79" s="66"/>
      <c r="VOR79" s="66"/>
      <c r="VOS79" s="66"/>
      <c r="VOT79" s="66"/>
      <c r="VOU79" s="66"/>
      <c r="VOV79" s="66"/>
      <c r="VOW79" s="66"/>
      <c r="VOX79" s="66"/>
      <c r="VOY79" s="66"/>
      <c r="VOZ79" s="66"/>
      <c r="VPA79" s="66"/>
      <c r="VPB79" s="66"/>
      <c r="VPC79" s="66"/>
      <c r="VPD79" s="66"/>
      <c r="VPE79" s="66"/>
      <c r="VPF79" s="66"/>
      <c r="VPG79" s="66"/>
      <c r="VPH79" s="66"/>
      <c r="VPI79" s="66"/>
      <c r="VPJ79" s="66"/>
      <c r="VPK79" s="66"/>
      <c r="VPL79" s="66"/>
      <c r="VPM79" s="66"/>
      <c r="VPN79" s="66"/>
      <c r="VPO79" s="66"/>
      <c r="VPP79" s="66"/>
      <c r="VPQ79" s="66"/>
      <c r="VPR79" s="66"/>
      <c r="VPS79" s="66"/>
      <c r="VPT79" s="66"/>
      <c r="VPU79" s="66"/>
      <c r="VPV79" s="66"/>
      <c r="VPW79" s="66"/>
      <c r="VPX79" s="66"/>
      <c r="VPY79" s="66"/>
      <c r="VPZ79" s="66"/>
      <c r="VQA79" s="66"/>
      <c r="VQB79" s="66"/>
      <c r="VQC79" s="66"/>
      <c r="VQD79" s="66"/>
      <c r="VQE79" s="66"/>
      <c r="VQF79" s="66"/>
      <c r="VQG79" s="66"/>
      <c r="VQH79" s="66"/>
      <c r="VQI79" s="66"/>
      <c r="VQJ79" s="66"/>
      <c r="VQK79" s="66"/>
      <c r="VQL79" s="66"/>
      <c r="VQM79" s="66"/>
      <c r="VQN79" s="66"/>
      <c r="VQO79" s="66"/>
      <c r="VQP79" s="66"/>
      <c r="VQQ79" s="66"/>
      <c r="VQR79" s="66"/>
      <c r="VQS79" s="66"/>
      <c r="VQT79" s="66"/>
      <c r="VQU79" s="66"/>
      <c r="VQV79" s="66"/>
      <c r="VQW79" s="66"/>
      <c r="VQX79" s="66"/>
      <c r="VQY79" s="66"/>
      <c r="VQZ79" s="66"/>
      <c r="VRA79" s="66"/>
      <c r="VRB79" s="66"/>
      <c r="VRC79" s="66"/>
      <c r="VRD79" s="66"/>
      <c r="VRE79" s="66"/>
      <c r="VRF79" s="66"/>
      <c r="VRG79" s="66"/>
      <c r="VRH79" s="66"/>
      <c r="VRI79" s="66"/>
      <c r="VRJ79" s="66"/>
      <c r="VRK79" s="66"/>
      <c r="VRL79" s="66"/>
      <c r="VRM79" s="66"/>
      <c r="VRN79" s="66"/>
      <c r="VRO79" s="66"/>
      <c r="VRP79" s="66"/>
      <c r="VRQ79" s="66"/>
      <c r="VRR79" s="66"/>
      <c r="VRS79" s="66"/>
      <c r="VRT79" s="66"/>
      <c r="VRU79" s="66"/>
      <c r="VRV79" s="66"/>
      <c r="VRW79" s="66"/>
      <c r="VRX79" s="66"/>
      <c r="VRY79" s="66"/>
      <c r="VRZ79" s="66"/>
      <c r="VSA79" s="66"/>
      <c r="VSB79" s="66"/>
      <c r="VSC79" s="66"/>
      <c r="VSD79" s="66"/>
      <c r="VSE79" s="66"/>
      <c r="VSF79" s="66"/>
      <c r="VSG79" s="66"/>
      <c r="VSH79" s="66"/>
      <c r="VSI79" s="66"/>
      <c r="VSJ79" s="66"/>
      <c r="VSK79" s="66"/>
      <c r="VSL79" s="66"/>
      <c r="VSM79" s="66"/>
      <c r="VSN79" s="66"/>
      <c r="VSO79" s="66"/>
      <c r="VSP79" s="66"/>
      <c r="VSQ79" s="66"/>
      <c r="VSR79" s="66"/>
      <c r="VSS79" s="66"/>
      <c r="VST79" s="66"/>
      <c r="VSU79" s="66"/>
      <c r="VSV79" s="66"/>
      <c r="VSW79" s="66"/>
      <c r="VSX79" s="66"/>
      <c r="VSY79" s="66"/>
      <c r="VSZ79" s="66"/>
      <c r="VTA79" s="66"/>
      <c r="VTB79" s="66"/>
      <c r="VTC79" s="66"/>
      <c r="VTD79" s="66"/>
      <c r="VTE79" s="66"/>
      <c r="VTF79" s="66"/>
      <c r="VTG79" s="66"/>
      <c r="VTH79" s="66"/>
      <c r="VTI79" s="66"/>
      <c r="VTJ79" s="66"/>
      <c r="VTK79" s="66"/>
      <c r="VTL79" s="66"/>
      <c r="VTM79" s="66"/>
      <c r="VTN79" s="66"/>
      <c r="VTO79" s="66"/>
      <c r="VTP79" s="66"/>
      <c r="VTQ79" s="66"/>
      <c r="VTR79" s="66"/>
      <c r="VTS79" s="66"/>
      <c r="VTT79" s="66"/>
      <c r="VTU79" s="66"/>
      <c r="VTV79" s="66"/>
      <c r="VTW79" s="66"/>
      <c r="VTX79" s="66"/>
      <c r="VTY79" s="66"/>
      <c r="VTZ79" s="66"/>
      <c r="VUA79" s="66"/>
      <c r="VUB79" s="66"/>
      <c r="VUC79" s="66"/>
      <c r="VUD79" s="66"/>
      <c r="VUE79" s="66"/>
      <c r="VUF79" s="66"/>
      <c r="VUG79" s="66"/>
      <c r="VUH79" s="66"/>
      <c r="VUI79" s="66"/>
      <c r="VUJ79" s="66"/>
      <c r="VUK79" s="66"/>
      <c r="VUL79" s="66"/>
      <c r="VUM79" s="66"/>
      <c r="VUN79" s="66"/>
      <c r="VUO79" s="66"/>
      <c r="VUP79" s="66"/>
      <c r="VUQ79" s="66"/>
      <c r="VUR79" s="66"/>
      <c r="VUS79" s="66"/>
      <c r="VUT79" s="66"/>
      <c r="VUU79" s="66"/>
      <c r="VUV79" s="66"/>
      <c r="VUW79" s="66"/>
      <c r="VUX79" s="66"/>
      <c r="VUY79" s="66"/>
      <c r="VUZ79" s="66"/>
      <c r="VVA79" s="66"/>
      <c r="VVB79" s="66"/>
      <c r="VVC79" s="66"/>
      <c r="VVD79" s="66"/>
      <c r="VVE79" s="66"/>
      <c r="VVF79" s="66"/>
      <c r="VVG79" s="66"/>
      <c r="VVH79" s="66"/>
      <c r="VVI79" s="66"/>
      <c r="VVJ79" s="66"/>
      <c r="VVK79" s="66"/>
      <c r="VVL79" s="66"/>
      <c r="VVM79" s="66"/>
      <c r="VVN79" s="66"/>
      <c r="VVO79" s="66"/>
      <c r="VVP79" s="66"/>
      <c r="VVQ79" s="66"/>
      <c r="VVR79" s="66"/>
      <c r="VVS79" s="66"/>
      <c r="VVT79" s="66"/>
      <c r="VVU79" s="66"/>
      <c r="VVV79" s="66"/>
      <c r="VVW79" s="66"/>
      <c r="VVX79" s="66"/>
      <c r="VVY79" s="66"/>
      <c r="VVZ79" s="66"/>
      <c r="VWA79" s="66"/>
      <c r="VWB79" s="66"/>
      <c r="VWC79" s="66"/>
      <c r="VWD79" s="66"/>
      <c r="VWE79" s="66"/>
      <c r="VWF79" s="66"/>
      <c r="VWG79" s="66"/>
      <c r="VWH79" s="66"/>
      <c r="VWI79" s="66"/>
      <c r="VWJ79" s="66"/>
      <c r="VWK79" s="66"/>
      <c r="VWL79" s="66"/>
      <c r="VWM79" s="66"/>
      <c r="VWN79" s="66"/>
      <c r="VWO79" s="66"/>
      <c r="VWP79" s="66"/>
      <c r="VWQ79" s="66"/>
      <c r="VWR79" s="66"/>
      <c r="VWS79" s="66"/>
      <c r="VWT79" s="66"/>
      <c r="VWU79" s="66"/>
      <c r="VWV79" s="66"/>
      <c r="VWW79" s="66"/>
      <c r="VWX79" s="66"/>
      <c r="VWY79" s="66"/>
      <c r="VWZ79" s="66"/>
      <c r="VXA79" s="66"/>
      <c r="VXB79" s="66"/>
      <c r="VXC79" s="66"/>
      <c r="VXD79" s="66"/>
      <c r="VXE79" s="66"/>
      <c r="VXF79" s="66"/>
      <c r="VXG79" s="66"/>
      <c r="VXH79" s="66"/>
      <c r="VXI79" s="66"/>
      <c r="VXJ79" s="66"/>
      <c r="VXK79" s="66"/>
      <c r="VXL79" s="66"/>
      <c r="VXM79" s="66"/>
      <c r="VXN79" s="66"/>
      <c r="VXO79" s="66"/>
      <c r="VXP79" s="66"/>
      <c r="VXQ79" s="66"/>
      <c r="VXR79" s="66"/>
      <c r="VXS79" s="66"/>
      <c r="VXT79" s="66"/>
      <c r="VXU79" s="66"/>
      <c r="VXV79" s="66"/>
      <c r="VXW79" s="66"/>
      <c r="VXX79" s="66"/>
      <c r="VXY79" s="66"/>
      <c r="VXZ79" s="66"/>
      <c r="VYA79" s="66"/>
      <c r="VYB79" s="66"/>
      <c r="VYC79" s="66"/>
      <c r="VYD79" s="66"/>
      <c r="VYE79" s="66"/>
      <c r="VYF79" s="66"/>
      <c r="VYG79" s="66"/>
      <c r="VYH79" s="66"/>
      <c r="VYI79" s="66"/>
      <c r="VYJ79" s="66"/>
      <c r="VYK79" s="66"/>
      <c r="VYL79" s="66"/>
      <c r="VYM79" s="66"/>
      <c r="VYN79" s="66"/>
      <c r="VYO79" s="66"/>
      <c r="VYP79" s="66"/>
      <c r="VYQ79" s="66"/>
      <c r="VYR79" s="66"/>
      <c r="VYS79" s="66"/>
      <c r="VYT79" s="66"/>
      <c r="VYU79" s="66"/>
      <c r="VYV79" s="66"/>
      <c r="VYW79" s="66"/>
      <c r="VYX79" s="66"/>
      <c r="VYY79" s="66"/>
      <c r="VYZ79" s="66"/>
      <c r="VZA79" s="66"/>
      <c r="VZB79" s="66"/>
      <c r="VZC79" s="66"/>
      <c r="VZD79" s="66"/>
      <c r="VZE79" s="66"/>
      <c r="VZF79" s="66"/>
      <c r="VZG79" s="66"/>
      <c r="VZH79" s="66"/>
      <c r="VZI79" s="66"/>
      <c r="VZJ79" s="66"/>
      <c r="VZK79" s="66"/>
      <c r="VZL79" s="66"/>
      <c r="VZM79" s="66"/>
      <c r="VZN79" s="66"/>
      <c r="VZO79" s="66"/>
      <c r="VZP79" s="66"/>
      <c r="VZQ79" s="66"/>
      <c r="VZR79" s="66"/>
      <c r="VZS79" s="66"/>
      <c r="VZT79" s="66"/>
      <c r="VZU79" s="66"/>
      <c r="VZV79" s="66"/>
      <c r="VZW79" s="66"/>
      <c r="VZX79" s="66"/>
      <c r="VZY79" s="66"/>
      <c r="VZZ79" s="66"/>
      <c r="WAA79" s="66"/>
      <c r="WAB79" s="66"/>
      <c r="WAC79" s="66"/>
      <c r="WAD79" s="66"/>
      <c r="WAE79" s="66"/>
      <c r="WAF79" s="66"/>
      <c r="WAG79" s="66"/>
      <c r="WAH79" s="66"/>
      <c r="WAI79" s="66"/>
      <c r="WAJ79" s="66"/>
      <c r="WAK79" s="66"/>
      <c r="WAL79" s="66"/>
      <c r="WAM79" s="66"/>
      <c r="WAN79" s="66"/>
      <c r="WAO79" s="66"/>
      <c r="WAP79" s="66"/>
      <c r="WAQ79" s="66"/>
      <c r="WAR79" s="66"/>
      <c r="WAS79" s="66"/>
      <c r="WAT79" s="66"/>
      <c r="WAU79" s="66"/>
      <c r="WAV79" s="66"/>
      <c r="WAW79" s="66"/>
      <c r="WAX79" s="66"/>
      <c r="WAY79" s="66"/>
      <c r="WAZ79" s="66"/>
      <c r="WBA79" s="66"/>
      <c r="WBB79" s="66"/>
      <c r="WBC79" s="66"/>
      <c r="WBD79" s="66"/>
      <c r="WBE79" s="66"/>
      <c r="WBF79" s="66"/>
      <c r="WBG79" s="66"/>
      <c r="WBH79" s="66"/>
      <c r="WBI79" s="66"/>
      <c r="WBJ79" s="66"/>
      <c r="WBK79" s="66"/>
      <c r="WBL79" s="66"/>
      <c r="WBM79" s="66"/>
      <c r="WBN79" s="66"/>
      <c r="WBO79" s="66"/>
      <c r="WBP79" s="66"/>
      <c r="WBQ79" s="66"/>
      <c r="WBR79" s="66"/>
      <c r="WBS79" s="66"/>
      <c r="WBT79" s="66"/>
      <c r="WBU79" s="66"/>
      <c r="WBV79" s="66"/>
      <c r="WBW79" s="66"/>
      <c r="WBX79" s="66"/>
      <c r="WBY79" s="66"/>
      <c r="WBZ79" s="66"/>
      <c r="WCA79" s="66"/>
      <c r="WCB79" s="66"/>
      <c r="WCC79" s="66"/>
      <c r="WCD79" s="66"/>
      <c r="WCE79" s="66"/>
      <c r="WCF79" s="66"/>
      <c r="WCG79" s="66"/>
      <c r="WCH79" s="66"/>
      <c r="WCI79" s="66"/>
      <c r="WCJ79" s="66"/>
      <c r="WCK79" s="66"/>
      <c r="WCL79" s="66"/>
      <c r="WCM79" s="66"/>
      <c r="WCN79" s="66"/>
      <c r="WCO79" s="66"/>
      <c r="WCP79" s="66"/>
      <c r="WCQ79" s="66"/>
      <c r="WCR79" s="66"/>
      <c r="WCS79" s="66"/>
      <c r="WCT79" s="66"/>
      <c r="WCU79" s="66"/>
      <c r="WCV79" s="66"/>
      <c r="WCW79" s="66"/>
      <c r="WCX79" s="66"/>
      <c r="WCY79" s="66"/>
      <c r="WCZ79" s="66"/>
      <c r="WDA79" s="66"/>
      <c r="WDB79" s="66"/>
      <c r="WDC79" s="66"/>
      <c r="WDD79" s="66"/>
      <c r="WDE79" s="66"/>
      <c r="WDF79" s="66"/>
      <c r="WDG79" s="66"/>
      <c r="WDH79" s="66"/>
      <c r="WDI79" s="66"/>
      <c r="WDJ79" s="66"/>
      <c r="WDK79" s="66"/>
      <c r="WDL79" s="66"/>
      <c r="WDM79" s="66"/>
      <c r="WDN79" s="66"/>
      <c r="WDO79" s="66"/>
      <c r="WDP79" s="66"/>
      <c r="WDQ79" s="66"/>
      <c r="WDR79" s="66"/>
      <c r="WDS79" s="66"/>
      <c r="WDT79" s="66"/>
      <c r="WDU79" s="66"/>
      <c r="WDV79" s="66"/>
      <c r="WDW79" s="66"/>
      <c r="WDX79" s="66"/>
      <c r="WDY79" s="66"/>
      <c r="WDZ79" s="66"/>
      <c r="WEA79" s="66"/>
      <c r="WEB79" s="66"/>
      <c r="WEC79" s="66"/>
      <c r="WED79" s="66"/>
      <c r="WEE79" s="66"/>
      <c r="WEF79" s="66"/>
      <c r="WEG79" s="66"/>
      <c r="WEH79" s="66"/>
      <c r="WEI79" s="66"/>
      <c r="WEJ79" s="66"/>
      <c r="WEK79" s="66"/>
      <c r="WEL79" s="66"/>
      <c r="WEM79" s="66"/>
      <c r="WEN79" s="66"/>
      <c r="WEO79" s="66"/>
      <c r="WEP79" s="66"/>
      <c r="WEQ79" s="66"/>
      <c r="WER79" s="66"/>
      <c r="WES79" s="66"/>
      <c r="WET79" s="66"/>
      <c r="WEU79" s="66"/>
      <c r="WEV79" s="66"/>
      <c r="WEW79" s="66"/>
      <c r="WEX79" s="66"/>
      <c r="WEY79" s="66"/>
      <c r="WEZ79" s="66"/>
      <c r="WFA79" s="66"/>
      <c r="WFB79" s="66"/>
      <c r="WFC79" s="66"/>
      <c r="WFD79" s="66"/>
      <c r="WFE79" s="66"/>
      <c r="WFF79" s="66"/>
      <c r="WFG79" s="66"/>
      <c r="WFH79" s="66"/>
      <c r="WFI79" s="66"/>
      <c r="WFJ79" s="66"/>
      <c r="WFK79" s="66"/>
      <c r="WFL79" s="66"/>
      <c r="WFM79" s="66"/>
      <c r="WFN79" s="66"/>
      <c r="WFO79" s="66"/>
      <c r="WFP79" s="66"/>
      <c r="WFQ79" s="66"/>
      <c r="WFR79" s="66"/>
      <c r="WFS79" s="66"/>
      <c r="WFT79" s="66"/>
      <c r="WFU79" s="66"/>
      <c r="WFV79" s="66"/>
      <c r="WFW79" s="66"/>
      <c r="WFX79" s="66"/>
      <c r="WFY79" s="66"/>
      <c r="WFZ79" s="66"/>
      <c r="WGA79" s="66"/>
      <c r="WGB79" s="66"/>
      <c r="WGC79" s="66"/>
      <c r="WGD79" s="66"/>
      <c r="WGE79" s="66"/>
      <c r="WGF79" s="66"/>
      <c r="WGG79" s="66"/>
      <c r="WGH79" s="66"/>
      <c r="WGI79" s="66"/>
      <c r="WGJ79" s="66"/>
      <c r="WGK79" s="66"/>
      <c r="WGL79" s="66"/>
      <c r="WGM79" s="66"/>
      <c r="WGN79" s="66"/>
      <c r="WGO79" s="66"/>
      <c r="WGP79" s="66"/>
      <c r="WGQ79" s="66"/>
      <c r="WGR79" s="66"/>
      <c r="WGS79" s="66"/>
      <c r="WGT79" s="66"/>
      <c r="WGU79" s="66"/>
      <c r="WGV79" s="66"/>
      <c r="WGW79" s="66"/>
      <c r="WGX79" s="66"/>
      <c r="WGY79" s="66"/>
      <c r="WGZ79" s="66"/>
      <c r="WHA79" s="66"/>
      <c r="WHB79" s="66"/>
      <c r="WHC79" s="66"/>
      <c r="WHD79" s="66"/>
      <c r="WHE79" s="66"/>
      <c r="WHF79" s="66"/>
      <c r="WHG79" s="66"/>
      <c r="WHH79" s="66"/>
      <c r="WHI79" s="66"/>
      <c r="WHJ79" s="66"/>
      <c r="WHK79" s="66"/>
      <c r="WHL79" s="66"/>
      <c r="WHM79" s="66"/>
      <c r="WHN79" s="66"/>
      <c r="WHO79" s="66"/>
      <c r="WHP79" s="66"/>
      <c r="WHQ79" s="66"/>
      <c r="WHR79" s="66"/>
      <c r="WHS79" s="66"/>
      <c r="WHT79" s="66"/>
      <c r="WHU79" s="66"/>
      <c r="WHV79" s="66"/>
      <c r="WHW79" s="66"/>
      <c r="WHX79" s="66"/>
      <c r="WHY79" s="66"/>
      <c r="WHZ79" s="66"/>
      <c r="WIA79" s="66"/>
      <c r="WIB79" s="66"/>
      <c r="WIC79" s="66"/>
      <c r="WID79" s="66"/>
      <c r="WIE79" s="66"/>
      <c r="WIF79" s="66"/>
      <c r="WIG79" s="66"/>
      <c r="WIH79" s="66"/>
      <c r="WII79" s="66"/>
      <c r="WIJ79" s="66"/>
      <c r="WIK79" s="66"/>
      <c r="WIL79" s="66"/>
      <c r="WIM79" s="66"/>
      <c r="WIN79" s="66"/>
      <c r="WIO79" s="66"/>
      <c r="WIP79" s="66"/>
      <c r="WIQ79" s="66"/>
      <c r="WIR79" s="66"/>
      <c r="WIS79" s="66"/>
      <c r="WIT79" s="66"/>
      <c r="WIU79" s="66"/>
      <c r="WIV79" s="66"/>
      <c r="WIW79" s="66"/>
      <c r="WIX79" s="66"/>
      <c r="WIY79" s="66"/>
      <c r="WIZ79" s="66"/>
      <c r="WJA79" s="66"/>
      <c r="WJB79" s="66"/>
      <c r="WJC79" s="66"/>
      <c r="WJD79" s="66"/>
      <c r="WJE79" s="66"/>
      <c r="WJF79" s="66"/>
      <c r="WJG79" s="66"/>
      <c r="WJH79" s="66"/>
      <c r="WJI79" s="66"/>
      <c r="WJJ79" s="66"/>
      <c r="WJK79" s="66"/>
      <c r="WJL79" s="66"/>
      <c r="WJM79" s="66"/>
      <c r="WJN79" s="66"/>
      <c r="WJO79" s="66"/>
      <c r="WJP79" s="66"/>
      <c r="WJQ79" s="66"/>
      <c r="WJR79" s="66"/>
      <c r="WJS79" s="66"/>
      <c r="WJT79" s="66"/>
      <c r="WJU79" s="66"/>
      <c r="WJV79" s="66"/>
      <c r="WJW79" s="66"/>
      <c r="WJX79" s="66"/>
      <c r="WJY79" s="66"/>
      <c r="WJZ79" s="66"/>
      <c r="WKA79" s="66"/>
      <c r="WKB79" s="66"/>
      <c r="WKC79" s="66"/>
      <c r="WKD79" s="66"/>
      <c r="WKE79" s="66"/>
      <c r="WKF79" s="66"/>
      <c r="WKG79" s="66"/>
      <c r="WKH79" s="66"/>
      <c r="WKI79" s="66"/>
      <c r="WKJ79" s="66"/>
      <c r="WKK79" s="66"/>
      <c r="WKL79" s="66"/>
      <c r="WKM79" s="66"/>
      <c r="WKN79" s="66"/>
      <c r="WKO79" s="66"/>
      <c r="WKP79" s="66"/>
      <c r="WKQ79" s="66"/>
      <c r="WKR79" s="66"/>
      <c r="WKS79" s="66"/>
      <c r="WKT79" s="66"/>
      <c r="WKU79" s="66"/>
      <c r="WKV79" s="66"/>
      <c r="WKW79" s="66"/>
      <c r="WKX79" s="66"/>
      <c r="WKY79" s="66"/>
      <c r="WKZ79" s="66"/>
      <c r="WLA79" s="66"/>
      <c r="WLB79" s="66"/>
      <c r="WLC79" s="66"/>
      <c r="WLD79" s="66"/>
      <c r="WLE79" s="66"/>
      <c r="WLF79" s="66"/>
      <c r="WLG79" s="66"/>
      <c r="WLH79" s="66"/>
      <c r="WLI79" s="66"/>
      <c r="WLJ79" s="66"/>
      <c r="WLK79" s="66"/>
      <c r="WLL79" s="66"/>
      <c r="WLM79" s="66"/>
      <c r="WLN79" s="66"/>
      <c r="WLO79" s="66"/>
      <c r="WLP79" s="66"/>
      <c r="WLQ79" s="66"/>
      <c r="WLR79" s="66"/>
      <c r="WLS79" s="66"/>
      <c r="WLT79" s="66"/>
      <c r="WLU79" s="66"/>
      <c r="WLV79" s="66"/>
      <c r="WLW79" s="66"/>
      <c r="WLX79" s="66"/>
      <c r="WLY79" s="66"/>
      <c r="WLZ79" s="66"/>
      <c r="WMA79" s="66"/>
      <c r="WMB79" s="66"/>
      <c r="WMC79" s="66"/>
      <c r="WMD79" s="66"/>
      <c r="WME79" s="66"/>
      <c r="WMF79" s="66"/>
      <c r="WMG79" s="66"/>
      <c r="WMH79" s="66"/>
      <c r="WMI79" s="66"/>
      <c r="WMJ79" s="66"/>
      <c r="WMK79" s="66"/>
      <c r="WML79" s="66"/>
      <c r="WMM79" s="66"/>
      <c r="WMN79" s="66"/>
      <c r="WMO79" s="66"/>
      <c r="WMP79" s="66"/>
      <c r="WMQ79" s="66"/>
      <c r="WMR79" s="66"/>
      <c r="WMS79" s="66"/>
      <c r="WMT79" s="66"/>
      <c r="WMU79" s="66"/>
      <c r="WMV79" s="66"/>
      <c r="WMW79" s="66"/>
      <c r="WMX79" s="66"/>
      <c r="WMY79" s="66"/>
      <c r="WMZ79" s="66"/>
      <c r="WNA79" s="66"/>
      <c r="WNB79" s="66"/>
      <c r="WNC79" s="66"/>
      <c r="WND79" s="66"/>
      <c r="WNE79" s="66"/>
      <c r="WNF79" s="66"/>
      <c r="WNG79" s="66"/>
      <c r="WNH79" s="66"/>
      <c r="WNI79" s="66"/>
      <c r="WNJ79" s="66"/>
      <c r="WNK79" s="66"/>
      <c r="WNL79" s="66"/>
      <c r="WNM79" s="66"/>
      <c r="WNN79" s="66"/>
      <c r="WNO79" s="66"/>
      <c r="WNP79" s="66"/>
      <c r="WNQ79" s="66"/>
      <c r="WNR79" s="66"/>
      <c r="WNS79" s="66"/>
      <c r="WNT79" s="66"/>
      <c r="WNU79" s="66"/>
      <c r="WNV79" s="66"/>
      <c r="WNW79" s="66"/>
      <c r="WNX79" s="66"/>
      <c r="WNY79" s="66"/>
      <c r="WNZ79" s="66"/>
      <c r="WOA79" s="66"/>
      <c r="WOB79" s="66"/>
      <c r="WOC79" s="66"/>
      <c r="WOD79" s="66"/>
      <c r="WOE79" s="66"/>
      <c r="WOF79" s="66"/>
      <c r="WOG79" s="66"/>
      <c r="WOH79" s="66"/>
      <c r="WOI79" s="66"/>
      <c r="WOJ79" s="66"/>
      <c r="WOK79" s="66"/>
      <c r="WOL79" s="66"/>
      <c r="WOM79" s="66"/>
      <c r="WON79" s="66"/>
      <c r="WOO79" s="66"/>
      <c r="WOP79" s="66"/>
      <c r="WOQ79" s="66"/>
      <c r="WOR79" s="66"/>
      <c r="WOS79" s="66"/>
      <c r="WOT79" s="66"/>
      <c r="WOU79" s="66"/>
      <c r="WOV79" s="66"/>
      <c r="WOW79" s="66"/>
      <c r="WOX79" s="66"/>
      <c r="WOY79" s="66"/>
      <c r="WOZ79" s="66"/>
      <c r="WPA79" s="66"/>
      <c r="WPB79" s="66"/>
      <c r="WPC79" s="66"/>
      <c r="WPD79" s="66"/>
      <c r="WPE79" s="66"/>
      <c r="WPF79" s="66"/>
      <c r="WPG79" s="66"/>
      <c r="WPH79" s="66"/>
      <c r="WPI79" s="66"/>
      <c r="WPJ79" s="66"/>
      <c r="WPK79" s="66"/>
      <c r="WPL79" s="66"/>
      <c r="WPM79" s="66"/>
      <c r="WPN79" s="66"/>
      <c r="WPO79" s="66"/>
      <c r="WPP79" s="66"/>
      <c r="WPQ79" s="66"/>
      <c r="WPR79" s="66"/>
      <c r="WPS79" s="66"/>
      <c r="WPT79" s="66"/>
      <c r="WPU79" s="66"/>
      <c r="WPV79" s="66"/>
      <c r="WPW79" s="66"/>
      <c r="WPX79" s="66"/>
      <c r="WPY79" s="66"/>
      <c r="WPZ79" s="66"/>
      <c r="WQA79" s="66"/>
      <c r="WQB79" s="66"/>
      <c r="WQC79" s="66"/>
      <c r="WQD79" s="66"/>
      <c r="WQE79" s="66"/>
      <c r="WQF79" s="66"/>
      <c r="WQG79" s="66"/>
      <c r="WQH79" s="66"/>
      <c r="WQI79" s="66"/>
      <c r="WQJ79" s="66"/>
      <c r="WQK79" s="66"/>
      <c r="WQL79" s="66"/>
      <c r="WQM79" s="66"/>
      <c r="WQN79" s="66"/>
      <c r="WQO79" s="66"/>
      <c r="WQP79" s="66"/>
      <c r="WQQ79" s="66"/>
      <c r="WQR79" s="66"/>
      <c r="WQS79" s="66"/>
      <c r="WQT79" s="66"/>
      <c r="WQU79" s="66"/>
      <c r="WQV79" s="66"/>
      <c r="WQW79" s="66"/>
      <c r="WQX79" s="66"/>
      <c r="WQY79" s="66"/>
      <c r="WQZ79" s="66"/>
      <c r="WRA79" s="66"/>
      <c r="WRB79" s="66"/>
      <c r="WRC79" s="66"/>
      <c r="WRD79" s="66"/>
      <c r="WRE79" s="66"/>
      <c r="WRF79" s="66"/>
      <c r="WRG79" s="66"/>
      <c r="WRH79" s="66"/>
      <c r="WRI79" s="66"/>
      <c r="WRJ79" s="66"/>
      <c r="WRK79" s="66"/>
      <c r="WRL79" s="66"/>
      <c r="WRM79" s="66"/>
      <c r="WRN79" s="66"/>
      <c r="WRO79" s="66"/>
      <c r="WRP79" s="66"/>
      <c r="WRQ79" s="66"/>
      <c r="WRR79" s="66"/>
      <c r="WRS79" s="66"/>
      <c r="WRT79" s="66"/>
      <c r="WRU79" s="66"/>
      <c r="WRV79" s="66"/>
      <c r="WRW79" s="66"/>
      <c r="WRX79" s="66"/>
      <c r="WRY79" s="66"/>
      <c r="WRZ79" s="66"/>
      <c r="WSA79" s="66"/>
      <c r="WSB79" s="66"/>
      <c r="WSC79" s="66"/>
      <c r="WSD79" s="66"/>
      <c r="WSE79" s="66"/>
      <c r="WSF79" s="66"/>
      <c r="WSG79" s="66"/>
      <c r="WSH79" s="66"/>
      <c r="WSI79" s="66"/>
      <c r="WSJ79" s="66"/>
      <c r="WSK79" s="66"/>
      <c r="WSL79" s="66"/>
      <c r="WSM79" s="66"/>
      <c r="WSN79" s="66"/>
      <c r="WSO79" s="66"/>
      <c r="WSP79" s="66"/>
      <c r="WSQ79" s="66"/>
      <c r="WSR79" s="66"/>
      <c r="WSS79" s="66"/>
      <c r="WST79" s="66"/>
      <c r="WSU79" s="66"/>
      <c r="WSV79" s="66"/>
      <c r="WSW79" s="66"/>
      <c r="WSX79" s="66"/>
      <c r="WSY79" s="66"/>
      <c r="WSZ79" s="66"/>
      <c r="WTA79" s="66"/>
      <c r="WTB79" s="66"/>
      <c r="WTC79" s="66"/>
      <c r="WTD79" s="66"/>
      <c r="WTE79" s="66"/>
      <c r="WTF79" s="66"/>
      <c r="WTG79" s="66"/>
      <c r="WTH79" s="66"/>
      <c r="WTI79" s="66"/>
      <c r="WTJ79" s="66"/>
      <c r="WTK79" s="66"/>
      <c r="WTL79" s="66"/>
      <c r="WTM79" s="66"/>
      <c r="WTN79" s="66"/>
      <c r="WTO79" s="66"/>
      <c r="WTP79" s="66"/>
      <c r="WTQ79" s="66"/>
      <c r="WTR79" s="66"/>
      <c r="WTS79" s="66"/>
      <c r="WTT79" s="66"/>
      <c r="WTU79" s="66"/>
      <c r="WTV79" s="66"/>
      <c r="WTW79" s="66"/>
      <c r="WTX79" s="66"/>
      <c r="WTY79" s="66"/>
      <c r="WTZ79" s="66"/>
      <c r="WUA79" s="66"/>
      <c r="WUB79" s="66"/>
      <c r="WUC79" s="66"/>
      <c r="WUD79" s="66"/>
      <c r="WUE79" s="66"/>
      <c r="WUF79" s="66"/>
      <c r="WUG79" s="66"/>
      <c r="WUH79" s="66"/>
      <c r="WUI79" s="66"/>
      <c r="WUJ79" s="66"/>
      <c r="WUK79" s="66"/>
      <c r="WUL79" s="66"/>
      <c r="WUM79" s="66"/>
      <c r="WUN79" s="66"/>
      <c r="WUO79" s="66"/>
      <c r="WUP79" s="66"/>
      <c r="WUQ79" s="66"/>
      <c r="WUR79" s="66"/>
      <c r="WUS79" s="66"/>
      <c r="WUT79" s="66"/>
      <c r="WUU79" s="66"/>
      <c r="WUV79" s="66"/>
      <c r="WUW79" s="66"/>
      <c r="WUX79" s="66"/>
      <c r="WUY79" s="66"/>
      <c r="WUZ79" s="66"/>
      <c r="WVA79" s="66"/>
      <c r="WVB79" s="66"/>
      <c r="WVC79" s="66"/>
      <c r="WVD79" s="66"/>
      <c r="WVE79" s="66"/>
      <c r="WVF79" s="66"/>
      <c r="WVG79" s="66"/>
      <c r="WVH79" s="66"/>
      <c r="WVI79" s="66"/>
      <c r="WVJ79" s="66"/>
      <c r="WVK79" s="66"/>
      <c r="WVL79" s="66"/>
      <c r="WVM79" s="66"/>
      <c r="WVN79" s="66"/>
      <c r="WVO79" s="66"/>
      <c r="WVP79" s="66"/>
      <c r="WVQ79" s="66"/>
      <c r="WVR79" s="66"/>
      <c r="WVS79" s="66"/>
      <c r="WVT79" s="66"/>
      <c r="WVU79" s="66"/>
      <c r="WVV79" s="66"/>
      <c r="WVW79" s="66"/>
      <c r="WVX79" s="66"/>
      <c r="WVY79" s="66"/>
      <c r="WVZ79" s="66"/>
      <c r="WWA79" s="66"/>
      <c r="WWB79" s="66"/>
      <c r="WWC79" s="66"/>
      <c r="WWD79" s="66"/>
      <c r="WWE79" s="66"/>
      <c r="WWF79" s="66"/>
      <c r="WWG79" s="66"/>
      <c r="WWH79" s="66"/>
      <c r="WWI79" s="66"/>
      <c r="WWJ79" s="66"/>
      <c r="WWK79" s="66"/>
      <c r="WWL79" s="66"/>
      <c r="WWM79" s="66"/>
      <c r="WWN79" s="66"/>
      <c r="WWO79" s="66"/>
      <c r="WWP79" s="66"/>
      <c r="WWQ79" s="66"/>
      <c r="WWR79" s="66"/>
      <c r="WWS79" s="66"/>
      <c r="WWT79" s="66"/>
      <c r="WWU79" s="66"/>
      <c r="WWV79" s="66"/>
      <c r="WWW79" s="66"/>
      <c r="WWX79" s="66"/>
      <c r="WWY79" s="66"/>
      <c r="WWZ79" s="66"/>
      <c r="WXA79" s="66"/>
      <c r="WXB79" s="66"/>
      <c r="WXC79" s="66"/>
      <c r="WXD79" s="66"/>
      <c r="WXE79" s="66"/>
      <c r="WXF79" s="66"/>
      <c r="WXG79" s="66"/>
      <c r="WXH79" s="66"/>
      <c r="WXI79" s="66"/>
      <c r="WXJ79" s="66"/>
      <c r="WXK79" s="66"/>
      <c r="WXL79" s="66"/>
      <c r="WXM79" s="66"/>
      <c r="WXN79" s="66"/>
      <c r="WXO79" s="66"/>
      <c r="WXP79" s="66"/>
      <c r="WXQ79" s="66"/>
      <c r="WXR79" s="66"/>
      <c r="WXS79" s="66"/>
      <c r="WXT79" s="66"/>
      <c r="WXU79" s="66"/>
      <c r="WXV79" s="66"/>
      <c r="WXW79" s="66"/>
      <c r="WXX79" s="66"/>
      <c r="WXY79" s="66"/>
      <c r="WXZ79" s="66"/>
      <c r="WYA79" s="66"/>
      <c r="WYB79" s="66"/>
      <c r="WYC79" s="66"/>
      <c r="WYD79" s="66"/>
      <c r="WYE79" s="66"/>
      <c r="WYF79" s="66"/>
      <c r="WYG79" s="66"/>
      <c r="WYH79" s="66"/>
      <c r="WYI79" s="66"/>
      <c r="WYJ79" s="66"/>
      <c r="WYK79" s="66"/>
      <c r="WYL79" s="66"/>
      <c r="WYM79" s="66"/>
      <c r="WYN79" s="66"/>
      <c r="WYO79" s="66"/>
      <c r="WYP79" s="66"/>
      <c r="WYQ79" s="66"/>
      <c r="WYR79" s="66"/>
      <c r="WYS79" s="66"/>
      <c r="WYT79" s="66"/>
      <c r="WYU79" s="66"/>
      <c r="WYV79" s="66"/>
      <c r="WYW79" s="66"/>
      <c r="WYX79" s="66"/>
      <c r="WYY79" s="66"/>
      <c r="WYZ79" s="66"/>
      <c r="WZA79" s="66"/>
      <c r="WZB79" s="66"/>
      <c r="WZC79" s="66"/>
      <c r="WZD79" s="66"/>
      <c r="WZE79" s="66"/>
      <c r="WZF79" s="66"/>
      <c r="WZG79" s="66"/>
      <c r="WZH79" s="66"/>
      <c r="WZI79" s="66"/>
      <c r="WZJ79" s="66"/>
      <c r="WZK79" s="66"/>
      <c r="WZL79" s="66"/>
      <c r="WZM79" s="66"/>
      <c r="WZN79" s="66"/>
      <c r="WZO79" s="66"/>
      <c r="WZP79" s="66"/>
      <c r="WZQ79" s="66"/>
      <c r="WZR79" s="66"/>
      <c r="WZS79" s="66"/>
      <c r="WZT79" s="66"/>
      <c r="WZU79" s="66"/>
      <c r="WZV79" s="66"/>
      <c r="WZW79" s="66"/>
      <c r="WZX79" s="66"/>
      <c r="WZY79" s="66"/>
      <c r="WZZ79" s="66"/>
      <c r="XAA79" s="66"/>
      <c r="XAB79" s="66"/>
      <c r="XAC79" s="66"/>
      <c r="XAD79" s="66"/>
      <c r="XAE79" s="66"/>
      <c r="XAF79" s="66"/>
      <c r="XAG79" s="66"/>
      <c r="XAH79" s="66"/>
      <c r="XAI79" s="66"/>
      <c r="XAJ79" s="66"/>
      <c r="XAK79" s="66"/>
      <c r="XAL79" s="66"/>
      <c r="XAM79" s="66"/>
      <c r="XAN79" s="66"/>
      <c r="XAO79" s="66"/>
      <c r="XAP79" s="66"/>
      <c r="XAQ79" s="66"/>
      <c r="XAR79" s="66"/>
      <c r="XAS79" s="66"/>
      <c r="XAT79" s="66"/>
      <c r="XAU79" s="66"/>
      <c r="XAV79" s="66"/>
      <c r="XAW79" s="66"/>
      <c r="XAX79" s="66"/>
      <c r="XAY79" s="66"/>
      <c r="XAZ79" s="66"/>
      <c r="XBA79" s="66"/>
      <c r="XBB79" s="66"/>
      <c r="XBC79" s="66"/>
      <c r="XBD79" s="66"/>
      <c r="XBE79" s="66"/>
      <c r="XBF79" s="66"/>
      <c r="XBG79" s="66"/>
      <c r="XBH79" s="66"/>
      <c r="XBI79" s="66"/>
      <c r="XBJ79" s="66"/>
      <c r="XBK79" s="66"/>
      <c r="XBL79" s="66"/>
      <c r="XBM79" s="66"/>
      <c r="XBN79" s="66"/>
      <c r="XBO79" s="66"/>
      <c r="XBP79" s="66"/>
      <c r="XBQ79" s="66"/>
      <c r="XBR79" s="66"/>
      <c r="XBS79" s="66"/>
      <c r="XBT79" s="66"/>
      <c r="XBU79" s="66"/>
      <c r="XBV79" s="66"/>
      <c r="XBW79" s="66"/>
      <c r="XBX79" s="66"/>
      <c r="XBY79" s="66"/>
      <c r="XBZ79" s="66"/>
      <c r="XCA79" s="66"/>
      <c r="XCB79" s="66"/>
      <c r="XCC79" s="66"/>
      <c r="XCD79" s="66"/>
      <c r="XCE79" s="66"/>
      <c r="XCF79" s="66"/>
      <c r="XCG79" s="66"/>
      <c r="XCH79" s="66"/>
      <c r="XCI79" s="66"/>
      <c r="XCJ79" s="66"/>
      <c r="XCK79" s="66"/>
      <c r="XCL79" s="66"/>
      <c r="XCM79" s="66"/>
      <c r="XCN79" s="66"/>
      <c r="XCO79" s="66"/>
      <c r="XCP79" s="66"/>
      <c r="XCQ79" s="66"/>
      <c r="XCR79" s="66"/>
      <c r="XCS79" s="66"/>
      <c r="XCT79" s="66"/>
      <c r="XCU79" s="66"/>
      <c r="XCV79" s="66"/>
      <c r="XCW79" s="66"/>
      <c r="XCX79" s="66"/>
      <c r="XCY79" s="66"/>
      <c r="XCZ79" s="66"/>
    </row>
    <row r="80" spans="2:16328" s="66" customFormat="1" x14ac:dyDescent="0.35">
      <c r="B80" s="67" t="s">
        <v>115</v>
      </c>
      <c r="D80" s="68">
        <f>IFERROR(D79/C79-1,"na")</f>
        <v>0</v>
      </c>
      <c r="E80" s="68">
        <f t="shared" ref="E80:M80" si="19">IFERROR(E79/D79-1,"na")</f>
        <v>1.0000000000000009E-2</v>
      </c>
      <c r="F80" s="68">
        <f t="shared" si="19"/>
        <v>2.0000000000000018E-2</v>
      </c>
      <c r="G80" s="68">
        <f t="shared" si="19"/>
        <v>3.0000000000000027E-2</v>
      </c>
      <c r="H80" s="68">
        <f t="shared" si="19"/>
        <v>3.0000000000000027E-2</v>
      </c>
      <c r="I80" s="68">
        <f t="shared" si="19"/>
        <v>3.0000000000000027E-2</v>
      </c>
      <c r="J80" s="68">
        <f t="shared" si="19"/>
        <v>3.0000000000000027E-2</v>
      </c>
      <c r="K80" s="68">
        <f t="shared" si="19"/>
        <v>3.0000000000000027E-2</v>
      </c>
      <c r="L80" s="68">
        <f t="shared" si="19"/>
        <v>3.0000000000000027E-2</v>
      </c>
      <c r="M80" s="68">
        <f t="shared" si="19"/>
        <v>2.0000000000000018E-2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</row>
    <row r="81" spans="2:16328" x14ac:dyDescent="0.35">
      <c r="B81" t="s">
        <v>116</v>
      </c>
      <c r="C81" s="3">
        <f t="shared" ref="C81:L81" si="20">+C40</f>
        <v>1999.6662500000011</v>
      </c>
      <c r="D81" s="3">
        <f t="shared" si="20"/>
        <v>2031.1799999999989</v>
      </c>
      <c r="E81" s="3">
        <f t="shared" si="20"/>
        <v>2083.8706874999984</v>
      </c>
      <c r="F81" s="3">
        <f t="shared" si="20"/>
        <v>2125.5481012499995</v>
      </c>
      <c r="G81" s="3">
        <f t="shared" si="20"/>
        <v>2189.8982086874994</v>
      </c>
      <c r="H81" s="3">
        <f t="shared" si="20"/>
        <v>2256.1904926361244</v>
      </c>
      <c r="I81" s="3">
        <f t="shared" si="20"/>
        <v>2324.4834518569678</v>
      </c>
      <c r="J81" s="3">
        <f t="shared" si="20"/>
        <v>2394.8373447432741</v>
      </c>
      <c r="K81" s="3">
        <f t="shared" si="20"/>
        <v>2467.3142422027777</v>
      </c>
      <c r="L81" s="3">
        <f t="shared" si="20"/>
        <v>2541.9780821284126</v>
      </c>
      <c r="M81" s="4">
        <f>+L81*(1+$J$20)</f>
        <v>2592.8176437709808</v>
      </c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  <c r="IW81" s="66"/>
      <c r="IX81" s="66"/>
      <c r="IY81" s="66"/>
      <c r="IZ81" s="66"/>
      <c r="JA81" s="66"/>
      <c r="JB81" s="66"/>
      <c r="JC81" s="66"/>
      <c r="JD81" s="66"/>
      <c r="JE81" s="66"/>
      <c r="JF81" s="66"/>
      <c r="JG81" s="66"/>
      <c r="JH81" s="66"/>
      <c r="JI81" s="66"/>
      <c r="JJ81" s="66"/>
      <c r="JK81" s="66"/>
      <c r="JL81" s="66"/>
      <c r="JM81" s="66"/>
      <c r="JN81" s="66"/>
      <c r="JO81" s="66"/>
      <c r="JP81" s="66"/>
      <c r="JQ81" s="66"/>
      <c r="JR81" s="66"/>
      <c r="JS81" s="66"/>
      <c r="JT81" s="66"/>
      <c r="JU81" s="66"/>
      <c r="JV81" s="66"/>
      <c r="JW81" s="66"/>
      <c r="JX81" s="66"/>
      <c r="JY81" s="66"/>
      <c r="JZ81" s="66"/>
      <c r="KA81" s="66"/>
      <c r="KB81" s="66"/>
      <c r="KC81" s="66"/>
      <c r="KD81" s="66"/>
      <c r="KE81" s="66"/>
      <c r="KF81" s="66"/>
      <c r="KG81" s="66"/>
      <c r="KH81" s="66"/>
      <c r="KI81" s="66"/>
      <c r="KJ81" s="66"/>
      <c r="KK81" s="66"/>
      <c r="KL81" s="66"/>
      <c r="KM81" s="66"/>
      <c r="KN81" s="66"/>
      <c r="KO81" s="66"/>
      <c r="KP81" s="66"/>
      <c r="KQ81" s="66"/>
      <c r="KR81" s="66"/>
      <c r="KS81" s="66"/>
      <c r="KT81" s="66"/>
      <c r="KU81" s="66"/>
      <c r="KV81" s="66"/>
      <c r="KW81" s="66"/>
      <c r="KX81" s="66"/>
      <c r="KY81" s="66"/>
      <c r="KZ81" s="66"/>
      <c r="LA81" s="66"/>
      <c r="LB81" s="66"/>
      <c r="LC81" s="66"/>
      <c r="LD81" s="66"/>
      <c r="LE81" s="66"/>
      <c r="LF81" s="66"/>
      <c r="LG81" s="66"/>
      <c r="LH81" s="66"/>
      <c r="LI81" s="66"/>
      <c r="LJ81" s="66"/>
      <c r="LK81" s="66"/>
      <c r="LL81" s="66"/>
      <c r="LM81" s="66"/>
      <c r="LN81" s="66"/>
      <c r="LO81" s="66"/>
      <c r="LP81" s="66"/>
      <c r="LQ81" s="66"/>
      <c r="LR81" s="66"/>
      <c r="LS81" s="66"/>
      <c r="LT81" s="66"/>
      <c r="LU81" s="66"/>
      <c r="LV81" s="66"/>
      <c r="LW81" s="66"/>
      <c r="LX81" s="66"/>
      <c r="LY81" s="66"/>
      <c r="LZ81" s="66"/>
      <c r="MA81" s="66"/>
      <c r="MB81" s="66"/>
      <c r="MC81" s="66"/>
      <c r="MD81" s="66"/>
      <c r="ME81" s="66"/>
      <c r="MF81" s="66"/>
      <c r="MG81" s="66"/>
      <c r="MH81" s="66"/>
      <c r="MI81" s="66"/>
      <c r="MJ81" s="66"/>
      <c r="MK81" s="66"/>
      <c r="ML81" s="66"/>
      <c r="MM81" s="66"/>
      <c r="MN81" s="66"/>
      <c r="MO81" s="66"/>
      <c r="MP81" s="66"/>
      <c r="MQ81" s="66"/>
      <c r="MR81" s="66"/>
      <c r="MS81" s="66"/>
      <c r="MT81" s="66"/>
      <c r="MU81" s="66"/>
      <c r="MV81" s="66"/>
      <c r="MW81" s="66"/>
      <c r="MX81" s="66"/>
      <c r="MY81" s="66"/>
      <c r="MZ81" s="66"/>
      <c r="NA81" s="66"/>
      <c r="NB81" s="66"/>
      <c r="NC81" s="66"/>
      <c r="ND81" s="66"/>
      <c r="NE81" s="66"/>
      <c r="NF81" s="66"/>
      <c r="NG81" s="66"/>
      <c r="NH81" s="66"/>
      <c r="NI81" s="66"/>
      <c r="NJ81" s="66"/>
      <c r="NK81" s="66"/>
      <c r="NL81" s="66"/>
      <c r="NM81" s="66"/>
      <c r="NN81" s="66"/>
      <c r="NO81" s="66"/>
      <c r="NP81" s="66"/>
      <c r="NQ81" s="66"/>
      <c r="NR81" s="66"/>
      <c r="NS81" s="66"/>
      <c r="NT81" s="66"/>
      <c r="NU81" s="66"/>
      <c r="NV81" s="66"/>
      <c r="NW81" s="66"/>
      <c r="NX81" s="66"/>
      <c r="NY81" s="66"/>
      <c r="NZ81" s="66"/>
      <c r="OA81" s="66"/>
      <c r="OB81" s="66"/>
      <c r="OC81" s="66"/>
      <c r="OD81" s="66"/>
      <c r="OE81" s="66"/>
      <c r="OF81" s="66"/>
      <c r="OG81" s="66"/>
      <c r="OH81" s="66"/>
      <c r="OI81" s="66"/>
      <c r="OJ81" s="66"/>
      <c r="OK81" s="66"/>
      <c r="OL81" s="66"/>
      <c r="OM81" s="66"/>
      <c r="ON81" s="66"/>
      <c r="OO81" s="66"/>
      <c r="OP81" s="66"/>
      <c r="OQ81" s="66"/>
      <c r="OR81" s="66"/>
      <c r="OS81" s="66"/>
      <c r="OT81" s="66"/>
      <c r="OU81" s="66"/>
      <c r="OV81" s="66"/>
      <c r="OW81" s="66"/>
      <c r="OX81" s="66"/>
      <c r="OY81" s="66"/>
      <c r="OZ81" s="66"/>
      <c r="PA81" s="66"/>
      <c r="PB81" s="66"/>
      <c r="PC81" s="66"/>
      <c r="PD81" s="66"/>
      <c r="PE81" s="66"/>
      <c r="PF81" s="66"/>
      <c r="PG81" s="66"/>
      <c r="PH81" s="66"/>
      <c r="PI81" s="66"/>
      <c r="PJ81" s="66"/>
      <c r="PK81" s="66"/>
      <c r="PL81" s="66"/>
      <c r="PM81" s="66"/>
      <c r="PN81" s="66"/>
      <c r="PO81" s="66"/>
      <c r="PP81" s="66"/>
      <c r="PQ81" s="66"/>
      <c r="PR81" s="66"/>
      <c r="PS81" s="66"/>
      <c r="PT81" s="66"/>
      <c r="PU81" s="66"/>
      <c r="PV81" s="66"/>
      <c r="PW81" s="66"/>
      <c r="PX81" s="66"/>
      <c r="PY81" s="66"/>
      <c r="PZ81" s="66"/>
      <c r="QA81" s="66"/>
      <c r="QB81" s="66"/>
      <c r="QC81" s="66"/>
      <c r="QD81" s="66"/>
      <c r="QE81" s="66"/>
      <c r="QF81" s="66"/>
      <c r="QG81" s="66"/>
      <c r="QH81" s="66"/>
      <c r="QI81" s="66"/>
      <c r="QJ81" s="66"/>
      <c r="QK81" s="66"/>
      <c r="QL81" s="66"/>
      <c r="QM81" s="66"/>
      <c r="QN81" s="66"/>
      <c r="QO81" s="66"/>
      <c r="QP81" s="66"/>
      <c r="QQ81" s="66"/>
      <c r="QR81" s="66"/>
      <c r="QS81" s="66"/>
      <c r="QT81" s="66"/>
      <c r="QU81" s="66"/>
      <c r="QV81" s="66"/>
      <c r="QW81" s="66"/>
      <c r="QX81" s="66"/>
      <c r="QY81" s="66"/>
      <c r="QZ81" s="66"/>
      <c r="RA81" s="66"/>
      <c r="RB81" s="66"/>
      <c r="RC81" s="66"/>
      <c r="RD81" s="66"/>
      <c r="RE81" s="66"/>
      <c r="RF81" s="66"/>
      <c r="RG81" s="66"/>
      <c r="RH81" s="66"/>
      <c r="RI81" s="66"/>
      <c r="RJ81" s="66"/>
      <c r="RK81" s="66"/>
      <c r="RL81" s="66"/>
      <c r="RM81" s="66"/>
      <c r="RN81" s="66"/>
      <c r="RO81" s="66"/>
      <c r="RP81" s="66"/>
      <c r="RQ81" s="66"/>
      <c r="RR81" s="66"/>
      <c r="RS81" s="66"/>
      <c r="RT81" s="66"/>
      <c r="RU81" s="66"/>
      <c r="RV81" s="66"/>
      <c r="RW81" s="66"/>
      <c r="RX81" s="66"/>
      <c r="RY81" s="66"/>
      <c r="RZ81" s="66"/>
      <c r="SA81" s="66"/>
      <c r="SB81" s="66"/>
      <c r="SC81" s="66"/>
      <c r="SD81" s="66"/>
      <c r="SE81" s="66"/>
      <c r="SF81" s="66"/>
      <c r="SG81" s="66"/>
      <c r="SH81" s="66"/>
      <c r="SI81" s="66"/>
      <c r="SJ81" s="66"/>
      <c r="SK81" s="66"/>
      <c r="SL81" s="66"/>
      <c r="SM81" s="66"/>
      <c r="SN81" s="66"/>
      <c r="SO81" s="66"/>
      <c r="SP81" s="66"/>
      <c r="SQ81" s="66"/>
      <c r="SR81" s="66"/>
      <c r="SS81" s="66"/>
      <c r="ST81" s="66"/>
      <c r="SU81" s="66"/>
      <c r="SV81" s="66"/>
      <c r="SW81" s="66"/>
      <c r="SX81" s="66"/>
      <c r="SY81" s="66"/>
      <c r="SZ81" s="66"/>
      <c r="TA81" s="66"/>
      <c r="TB81" s="66"/>
      <c r="TC81" s="66"/>
      <c r="TD81" s="66"/>
      <c r="TE81" s="66"/>
      <c r="TF81" s="66"/>
      <c r="TG81" s="66"/>
      <c r="TH81" s="66"/>
      <c r="TI81" s="66"/>
      <c r="TJ81" s="66"/>
      <c r="TK81" s="66"/>
      <c r="TL81" s="66"/>
      <c r="TM81" s="66"/>
      <c r="TN81" s="66"/>
      <c r="TO81" s="66"/>
      <c r="TP81" s="66"/>
      <c r="TQ81" s="66"/>
      <c r="TR81" s="66"/>
      <c r="TS81" s="66"/>
      <c r="TT81" s="66"/>
      <c r="TU81" s="66"/>
      <c r="TV81" s="66"/>
      <c r="TW81" s="66"/>
      <c r="TX81" s="66"/>
      <c r="TY81" s="66"/>
      <c r="TZ81" s="66"/>
      <c r="UA81" s="66"/>
      <c r="UB81" s="66"/>
      <c r="UC81" s="66"/>
      <c r="UD81" s="66"/>
      <c r="UE81" s="66"/>
      <c r="UF81" s="66"/>
      <c r="UG81" s="66"/>
      <c r="UH81" s="66"/>
      <c r="UI81" s="66"/>
      <c r="UJ81" s="66"/>
      <c r="UK81" s="66"/>
      <c r="UL81" s="66"/>
      <c r="UM81" s="66"/>
      <c r="UN81" s="66"/>
      <c r="UO81" s="66"/>
      <c r="UP81" s="66"/>
      <c r="UQ81" s="66"/>
      <c r="UR81" s="66"/>
      <c r="US81" s="66"/>
      <c r="UT81" s="66"/>
      <c r="UU81" s="66"/>
      <c r="UV81" s="66"/>
      <c r="UW81" s="66"/>
      <c r="UX81" s="66"/>
      <c r="UY81" s="66"/>
      <c r="UZ81" s="66"/>
      <c r="VA81" s="66"/>
      <c r="VB81" s="66"/>
      <c r="VC81" s="66"/>
      <c r="VD81" s="66"/>
      <c r="VE81" s="66"/>
      <c r="VF81" s="66"/>
      <c r="VG81" s="66"/>
      <c r="VH81" s="66"/>
      <c r="VI81" s="66"/>
      <c r="VJ81" s="66"/>
      <c r="VK81" s="66"/>
      <c r="VL81" s="66"/>
      <c r="VM81" s="66"/>
      <c r="VN81" s="66"/>
      <c r="VO81" s="66"/>
      <c r="VP81" s="66"/>
      <c r="VQ81" s="66"/>
      <c r="VR81" s="66"/>
      <c r="VS81" s="66"/>
      <c r="VT81" s="66"/>
      <c r="VU81" s="66"/>
      <c r="VV81" s="66"/>
      <c r="VW81" s="66"/>
      <c r="VX81" s="66"/>
      <c r="VY81" s="66"/>
      <c r="VZ81" s="66"/>
      <c r="WA81" s="66"/>
      <c r="WB81" s="66"/>
      <c r="WC81" s="66"/>
      <c r="WD81" s="66"/>
      <c r="WE81" s="66"/>
      <c r="WF81" s="66"/>
      <c r="WG81" s="66"/>
      <c r="WH81" s="66"/>
      <c r="WI81" s="66"/>
      <c r="WJ81" s="66"/>
      <c r="WK81" s="66"/>
      <c r="WL81" s="66"/>
      <c r="WM81" s="66"/>
      <c r="WN81" s="66"/>
      <c r="WO81" s="66"/>
      <c r="WP81" s="66"/>
      <c r="WQ81" s="66"/>
      <c r="WR81" s="66"/>
      <c r="WS81" s="66"/>
      <c r="WT81" s="66"/>
      <c r="WU81" s="66"/>
      <c r="WV81" s="66"/>
      <c r="WW81" s="66"/>
      <c r="WX81" s="66"/>
      <c r="WY81" s="66"/>
      <c r="WZ81" s="66"/>
      <c r="XA81" s="66"/>
      <c r="XB81" s="66"/>
      <c r="XC81" s="66"/>
      <c r="XD81" s="66"/>
      <c r="XE81" s="66"/>
      <c r="XF81" s="66"/>
      <c r="XG81" s="66"/>
      <c r="XH81" s="66"/>
      <c r="XI81" s="66"/>
      <c r="XJ81" s="66"/>
      <c r="XK81" s="66"/>
      <c r="XL81" s="66"/>
      <c r="XM81" s="66"/>
      <c r="XN81" s="66"/>
      <c r="XO81" s="66"/>
      <c r="XP81" s="66"/>
      <c r="XQ81" s="66"/>
      <c r="XR81" s="66"/>
      <c r="XS81" s="66"/>
      <c r="XT81" s="66"/>
      <c r="XU81" s="66"/>
      <c r="XV81" s="66"/>
      <c r="XW81" s="66"/>
      <c r="XX81" s="66"/>
      <c r="XY81" s="66"/>
      <c r="XZ81" s="66"/>
      <c r="YA81" s="66"/>
      <c r="YB81" s="66"/>
      <c r="YC81" s="66"/>
      <c r="YD81" s="66"/>
      <c r="YE81" s="66"/>
      <c r="YF81" s="66"/>
      <c r="YG81" s="66"/>
      <c r="YH81" s="66"/>
      <c r="YI81" s="66"/>
      <c r="YJ81" s="66"/>
      <c r="YK81" s="66"/>
      <c r="YL81" s="66"/>
      <c r="YM81" s="66"/>
      <c r="YN81" s="66"/>
      <c r="YO81" s="66"/>
      <c r="YP81" s="66"/>
      <c r="YQ81" s="66"/>
      <c r="YR81" s="66"/>
      <c r="YS81" s="66"/>
      <c r="YT81" s="66"/>
      <c r="YU81" s="66"/>
      <c r="YV81" s="66"/>
      <c r="YW81" s="66"/>
      <c r="YX81" s="66"/>
      <c r="YY81" s="66"/>
      <c r="YZ81" s="66"/>
      <c r="ZA81" s="66"/>
      <c r="ZB81" s="66"/>
      <c r="ZC81" s="66"/>
      <c r="ZD81" s="66"/>
      <c r="ZE81" s="66"/>
      <c r="ZF81" s="66"/>
      <c r="ZG81" s="66"/>
      <c r="ZH81" s="66"/>
      <c r="ZI81" s="66"/>
      <c r="ZJ81" s="66"/>
      <c r="ZK81" s="66"/>
      <c r="ZL81" s="66"/>
      <c r="ZM81" s="66"/>
      <c r="ZN81" s="66"/>
      <c r="ZO81" s="66"/>
      <c r="ZP81" s="66"/>
      <c r="ZQ81" s="66"/>
      <c r="ZR81" s="66"/>
      <c r="ZS81" s="66"/>
      <c r="ZT81" s="66"/>
      <c r="ZU81" s="66"/>
      <c r="ZV81" s="66"/>
      <c r="ZW81" s="66"/>
      <c r="ZX81" s="66"/>
      <c r="ZY81" s="66"/>
      <c r="ZZ81" s="66"/>
      <c r="AAA81" s="66"/>
      <c r="AAB81" s="66"/>
      <c r="AAC81" s="66"/>
      <c r="AAD81" s="66"/>
      <c r="AAE81" s="66"/>
      <c r="AAF81" s="66"/>
      <c r="AAG81" s="66"/>
      <c r="AAH81" s="66"/>
      <c r="AAI81" s="66"/>
      <c r="AAJ81" s="66"/>
      <c r="AAK81" s="66"/>
      <c r="AAL81" s="66"/>
      <c r="AAM81" s="66"/>
      <c r="AAN81" s="66"/>
      <c r="AAO81" s="66"/>
      <c r="AAP81" s="66"/>
      <c r="AAQ81" s="66"/>
      <c r="AAR81" s="66"/>
      <c r="AAS81" s="66"/>
      <c r="AAT81" s="66"/>
      <c r="AAU81" s="66"/>
      <c r="AAV81" s="66"/>
      <c r="AAW81" s="66"/>
      <c r="AAX81" s="66"/>
      <c r="AAY81" s="66"/>
      <c r="AAZ81" s="66"/>
      <c r="ABA81" s="66"/>
      <c r="ABB81" s="66"/>
      <c r="ABC81" s="66"/>
      <c r="ABD81" s="66"/>
      <c r="ABE81" s="66"/>
      <c r="ABF81" s="66"/>
      <c r="ABG81" s="66"/>
      <c r="ABH81" s="66"/>
      <c r="ABI81" s="66"/>
      <c r="ABJ81" s="66"/>
      <c r="ABK81" s="66"/>
      <c r="ABL81" s="66"/>
      <c r="ABM81" s="66"/>
      <c r="ABN81" s="66"/>
      <c r="ABO81" s="66"/>
      <c r="ABP81" s="66"/>
      <c r="ABQ81" s="66"/>
      <c r="ABR81" s="66"/>
      <c r="ABS81" s="66"/>
      <c r="ABT81" s="66"/>
      <c r="ABU81" s="66"/>
      <c r="ABV81" s="66"/>
      <c r="ABW81" s="66"/>
      <c r="ABX81" s="66"/>
      <c r="ABY81" s="66"/>
      <c r="ABZ81" s="66"/>
      <c r="ACA81" s="66"/>
      <c r="ACB81" s="66"/>
      <c r="ACC81" s="66"/>
      <c r="ACD81" s="66"/>
      <c r="ACE81" s="66"/>
      <c r="ACF81" s="66"/>
      <c r="ACG81" s="66"/>
      <c r="ACH81" s="66"/>
      <c r="ACI81" s="66"/>
      <c r="ACJ81" s="66"/>
      <c r="ACK81" s="66"/>
      <c r="ACL81" s="66"/>
      <c r="ACM81" s="66"/>
      <c r="ACN81" s="66"/>
      <c r="ACO81" s="66"/>
      <c r="ACP81" s="66"/>
      <c r="ACQ81" s="66"/>
      <c r="ACR81" s="66"/>
      <c r="ACS81" s="66"/>
      <c r="ACT81" s="66"/>
      <c r="ACU81" s="66"/>
      <c r="ACV81" s="66"/>
      <c r="ACW81" s="66"/>
      <c r="ACX81" s="66"/>
      <c r="ACY81" s="66"/>
      <c r="ACZ81" s="66"/>
      <c r="ADA81" s="66"/>
      <c r="ADB81" s="66"/>
      <c r="ADC81" s="66"/>
      <c r="ADD81" s="66"/>
      <c r="ADE81" s="66"/>
      <c r="ADF81" s="66"/>
      <c r="ADG81" s="66"/>
      <c r="ADH81" s="66"/>
      <c r="ADI81" s="66"/>
      <c r="ADJ81" s="66"/>
      <c r="ADK81" s="66"/>
      <c r="ADL81" s="66"/>
      <c r="ADM81" s="66"/>
      <c r="ADN81" s="66"/>
      <c r="ADO81" s="66"/>
      <c r="ADP81" s="66"/>
      <c r="ADQ81" s="66"/>
      <c r="ADR81" s="66"/>
      <c r="ADS81" s="66"/>
      <c r="ADT81" s="66"/>
      <c r="ADU81" s="66"/>
      <c r="ADV81" s="66"/>
      <c r="ADW81" s="66"/>
      <c r="ADX81" s="66"/>
      <c r="ADY81" s="66"/>
      <c r="ADZ81" s="66"/>
      <c r="AEA81" s="66"/>
      <c r="AEB81" s="66"/>
      <c r="AEC81" s="66"/>
      <c r="AED81" s="66"/>
      <c r="AEE81" s="66"/>
      <c r="AEF81" s="66"/>
      <c r="AEG81" s="66"/>
      <c r="AEH81" s="66"/>
      <c r="AEI81" s="66"/>
      <c r="AEJ81" s="66"/>
      <c r="AEK81" s="66"/>
      <c r="AEL81" s="66"/>
      <c r="AEM81" s="66"/>
      <c r="AEN81" s="66"/>
      <c r="AEO81" s="66"/>
      <c r="AEP81" s="66"/>
      <c r="AEQ81" s="66"/>
      <c r="AER81" s="66"/>
      <c r="AES81" s="66"/>
      <c r="AET81" s="66"/>
      <c r="AEU81" s="66"/>
      <c r="AEV81" s="66"/>
      <c r="AEW81" s="66"/>
      <c r="AEX81" s="66"/>
      <c r="AEY81" s="66"/>
      <c r="AEZ81" s="66"/>
      <c r="AFA81" s="66"/>
      <c r="AFB81" s="66"/>
      <c r="AFC81" s="66"/>
      <c r="AFD81" s="66"/>
      <c r="AFE81" s="66"/>
      <c r="AFF81" s="66"/>
      <c r="AFG81" s="66"/>
      <c r="AFH81" s="66"/>
      <c r="AFI81" s="66"/>
      <c r="AFJ81" s="66"/>
      <c r="AFK81" s="66"/>
      <c r="AFL81" s="66"/>
      <c r="AFM81" s="66"/>
      <c r="AFN81" s="66"/>
      <c r="AFO81" s="66"/>
      <c r="AFP81" s="66"/>
      <c r="AFQ81" s="66"/>
      <c r="AFR81" s="66"/>
      <c r="AFS81" s="66"/>
      <c r="AFT81" s="66"/>
      <c r="AFU81" s="66"/>
      <c r="AFV81" s="66"/>
      <c r="AFW81" s="66"/>
      <c r="AFX81" s="66"/>
      <c r="AFY81" s="66"/>
      <c r="AFZ81" s="66"/>
      <c r="AGA81" s="66"/>
      <c r="AGB81" s="66"/>
      <c r="AGC81" s="66"/>
      <c r="AGD81" s="66"/>
      <c r="AGE81" s="66"/>
      <c r="AGF81" s="66"/>
      <c r="AGG81" s="66"/>
      <c r="AGH81" s="66"/>
      <c r="AGI81" s="66"/>
      <c r="AGJ81" s="66"/>
      <c r="AGK81" s="66"/>
      <c r="AGL81" s="66"/>
      <c r="AGM81" s="66"/>
      <c r="AGN81" s="66"/>
      <c r="AGO81" s="66"/>
      <c r="AGP81" s="66"/>
      <c r="AGQ81" s="66"/>
      <c r="AGR81" s="66"/>
      <c r="AGS81" s="66"/>
      <c r="AGT81" s="66"/>
      <c r="AGU81" s="66"/>
      <c r="AGV81" s="66"/>
      <c r="AGW81" s="66"/>
      <c r="AGX81" s="66"/>
      <c r="AGY81" s="66"/>
      <c r="AGZ81" s="66"/>
      <c r="AHA81" s="66"/>
      <c r="AHB81" s="66"/>
      <c r="AHC81" s="66"/>
      <c r="AHD81" s="66"/>
      <c r="AHE81" s="66"/>
      <c r="AHF81" s="66"/>
      <c r="AHG81" s="66"/>
      <c r="AHH81" s="66"/>
      <c r="AHI81" s="66"/>
      <c r="AHJ81" s="66"/>
      <c r="AHK81" s="66"/>
      <c r="AHL81" s="66"/>
      <c r="AHM81" s="66"/>
      <c r="AHN81" s="66"/>
      <c r="AHO81" s="66"/>
      <c r="AHP81" s="66"/>
      <c r="AHQ81" s="66"/>
      <c r="AHR81" s="66"/>
      <c r="AHS81" s="66"/>
      <c r="AHT81" s="66"/>
      <c r="AHU81" s="66"/>
      <c r="AHV81" s="66"/>
      <c r="AHW81" s="66"/>
      <c r="AHX81" s="66"/>
      <c r="AHY81" s="66"/>
      <c r="AHZ81" s="66"/>
      <c r="AIA81" s="66"/>
      <c r="AIB81" s="66"/>
      <c r="AIC81" s="66"/>
      <c r="AID81" s="66"/>
      <c r="AIE81" s="66"/>
      <c r="AIF81" s="66"/>
      <c r="AIG81" s="66"/>
      <c r="AIH81" s="66"/>
      <c r="AII81" s="66"/>
      <c r="AIJ81" s="66"/>
      <c r="AIK81" s="66"/>
      <c r="AIL81" s="66"/>
      <c r="AIM81" s="66"/>
      <c r="AIN81" s="66"/>
      <c r="AIO81" s="66"/>
      <c r="AIP81" s="66"/>
      <c r="AIQ81" s="66"/>
      <c r="AIR81" s="66"/>
      <c r="AIS81" s="66"/>
      <c r="AIT81" s="66"/>
      <c r="AIU81" s="66"/>
      <c r="AIV81" s="66"/>
      <c r="AIW81" s="66"/>
      <c r="AIX81" s="66"/>
      <c r="AIY81" s="66"/>
      <c r="AIZ81" s="66"/>
      <c r="AJA81" s="66"/>
      <c r="AJB81" s="66"/>
      <c r="AJC81" s="66"/>
      <c r="AJD81" s="66"/>
      <c r="AJE81" s="66"/>
      <c r="AJF81" s="66"/>
      <c r="AJG81" s="66"/>
      <c r="AJH81" s="66"/>
      <c r="AJI81" s="66"/>
      <c r="AJJ81" s="66"/>
      <c r="AJK81" s="66"/>
      <c r="AJL81" s="66"/>
      <c r="AJM81" s="66"/>
      <c r="AJN81" s="66"/>
      <c r="AJO81" s="66"/>
      <c r="AJP81" s="66"/>
      <c r="AJQ81" s="66"/>
      <c r="AJR81" s="66"/>
      <c r="AJS81" s="66"/>
      <c r="AJT81" s="66"/>
      <c r="AJU81" s="66"/>
      <c r="AJV81" s="66"/>
      <c r="AJW81" s="66"/>
      <c r="AJX81" s="66"/>
      <c r="AJY81" s="66"/>
      <c r="AJZ81" s="66"/>
      <c r="AKA81" s="66"/>
      <c r="AKB81" s="66"/>
      <c r="AKC81" s="66"/>
      <c r="AKD81" s="66"/>
      <c r="AKE81" s="66"/>
      <c r="AKF81" s="66"/>
      <c r="AKG81" s="66"/>
      <c r="AKH81" s="66"/>
      <c r="AKI81" s="66"/>
      <c r="AKJ81" s="66"/>
      <c r="AKK81" s="66"/>
      <c r="AKL81" s="66"/>
      <c r="AKM81" s="66"/>
      <c r="AKN81" s="66"/>
      <c r="AKO81" s="66"/>
      <c r="AKP81" s="66"/>
      <c r="AKQ81" s="66"/>
      <c r="AKR81" s="66"/>
      <c r="AKS81" s="66"/>
      <c r="AKT81" s="66"/>
      <c r="AKU81" s="66"/>
      <c r="AKV81" s="66"/>
      <c r="AKW81" s="66"/>
      <c r="AKX81" s="66"/>
      <c r="AKY81" s="66"/>
      <c r="AKZ81" s="66"/>
      <c r="ALA81" s="66"/>
      <c r="ALB81" s="66"/>
      <c r="ALC81" s="66"/>
      <c r="ALD81" s="66"/>
      <c r="ALE81" s="66"/>
      <c r="ALF81" s="66"/>
      <c r="ALG81" s="66"/>
      <c r="ALH81" s="66"/>
      <c r="ALI81" s="66"/>
      <c r="ALJ81" s="66"/>
      <c r="ALK81" s="66"/>
      <c r="ALL81" s="66"/>
      <c r="ALM81" s="66"/>
      <c r="ALN81" s="66"/>
      <c r="ALO81" s="66"/>
      <c r="ALP81" s="66"/>
      <c r="ALQ81" s="66"/>
      <c r="ALR81" s="66"/>
      <c r="ALS81" s="66"/>
      <c r="ALT81" s="66"/>
      <c r="ALU81" s="66"/>
      <c r="ALV81" s="66"/>
      <c r="ALW81" s="66"/>
      <c r="ALX81" s="66"/>
      <c r="ALY81" s="66"/>
      <c r="ALZ81" s="66"/>
      <c r="AMA81" s="66"/>
      <c r="AMB81" s="66"/>
      <c r="AMC81" s="66"/>
      <c r="AMD81" s="66"/>
      <c r="AME81" s="66"/>
      <c r="AMF81" s="66"/>
      <c r="AMG81" s="66"/>
      <c r="AMH81" s="66"/>
      <c r="AMI81" s="66"/>
      <c r="AMJ81" s="66"/>
      <c r="AMK81" s="66"/>
      <c r="AML81" s="66"/>
      <c r="AMM81" s="66"/>
      <c r="AMN81" s="66"/>
      <c r="AMO81" s="66"/>
      <c r="AMP81" s="66"/>
      <c r="AMQ81" s="66"/>
      <c r="AMR81" s="66"/>
      <c r="AMS81" s="66"/>
      <c r="AMT81" s="66"/>
      <c r="AMU81" s="66"/>
      <c r="AMV81" s="66"/>
      <c r="AMW81" s="66"/>
      <c r="AMX81" s="66"/>
      <c r="AMY81" s="66"/>
      <c r="AMZ81" s="66"/>
      <c r="ANA81" s="66"/>
      <c r="ANB81" s="66"/>
      <c r="ANC81" s="66"/>
      <c r="AND81" s="66"/>
      <c r="ANE81" s="66"/>
      <c r="ANF81" s="66"/>
      <c r="ANG81" s="66"/>
      <c r="ANH81" s="66"/>
      <c r="ANI81" s="66"/>
      <c r="ANJ81" s="66"/>
      <c r="ANK81" s="66"/>
      <c r="ANL81" s="66"/>
      <c r="ANM81" s="66"/>
      <c r="ANN81" s="66"/>
      <c r="ANO81" s="66"/>
      <c r="ANP81" s="66"/>
      <c r="ANQ81" s="66"/>
      <c r="ANR81" s="66"/>
      <c r="ANS81" s="66"/>
      <c r="ANT81" s="66"/>
      <c r="ANU81" s="66"/>
      <c r="ANV81" s="66"/>
      <c r="ANW81" s="66"/>
      <c r="ANX81" s="66"/>
      <c r="ANY81" s="66"/>
      <c r="ANZ81" s="66"/>
      <c r="AOA81" s="66"/>
      <c r="AOB81" s="66"/>
      <c r="AOC81" s="66"/>
      <c r="AOD81" s="66"/>
      <c r="AOE81" s="66"/>
      <c r="AOF81" s="66"/>
      <c r="AOG81" s="66"/>
      <c r="AOH81" s="66"/>
      <c r="AOI81" s="66"/>
      <c r="AOJ81" s="66"/>
      <c r="AOK81" s="66"/>
      <c r="AOL81" s="66"/>
      <c r="AOM81" s="66"/>
      <c r="AON81" s="66"/>
      <c r="AOO81" s="66"/>
      <c r="AOP81" s="66"/>
      <c r="AOQ81" s="66"/>
      <c r="AOR81" s="66"/>
      <c r="AOS81" s="66"/>
      <c r="AOT81" s="66"/>
      <c r="AOU81" s="66"/>
      <c r="AOV81" s="66"/>
      <c r="AOW81" s="66"/>
      <c r="AOX81" s="66"/>
      <c r="AOY81" s="66"/>
      <c r="AOZ81" s="66"/>
      <c r="APA81" s="66"/>
      <c r="APB81" s="66"/>
      <c r="APC81" s="66"/>
      <c r="APD81" s="66"/>
      <c r="APE81" s="66"/>
      <c r="APF81" s="66"/>
      <c r="APG81" s="66"/>
      <c r="APH81" s="66"/>
      <c r="API81" s="66"/>
      <c r="APJ81" s="66"/>
      <c r="APK81" s="66"/>
      <c r="APL81" s="66"/>
      <c r="APM81" s="66"/>
      <c r="APN81" s="66"/>
      <c r="APO81" s="66"/>
      <c r="APP81" s="66"/>
      <c r="APQ81" s="66"/>
      <c r="APR81" s="66"/>
      <c r="APS81" s="66"/>
      <c r="APT81" s="66"/>
      <c r="APU81" s="66"/>
      <c r="APV81" s="66"/>
      <c r="APW81" s="66"/>
      <c r="APX81" s="66"/>
      <c r="APY81" s="66"/>
      <c r="APZ81" s="66"/>
      <c r="AQA81" s="66"/>
      <c r="AQB81" s="66"/>
      <c r="AQC81" s="66"/>
      <c r="AQD81" s="66"/>
      <c r="AQE81" s="66"/>
      <c r="AQF81" s="66"/>
      <c r="AQG81" s="66"/>
      <c r="AQH81" s="66"/>
      <c r="AQI81" s="66"/>
      <c r="AQJ81" s="66"/>
      <c r="AQK81" s="66"/>
      <c r="AQL81" s="66"/>
      <c r="AQM81" s="66"/>
      <c r="AQN81" s="66"/>
      <c r="AQO81" s="66"/>
      <c r="AQP81" s="66"/>
      <c r="AQQ81" s="66"/>
      <c r="AQR81" s="66"/>
      <c r="AQS81" s="66"/>
      <c r="AQT81" s="66"/>
      <c r="AQU81" s="66"/>
      <c r="AQV81" s="66"/>
      <c r="AQW81" s="66"/>
      <c r="AQX81" s="66"/>
      <c r="AQY81" s="66"/>
      <c r="AQZ81" s="66"/>
      <c r="ARA81" s="66"/>
      <c r="ARB81" s="66"/>
      <c r="ARC81" s="66"/>
      <c r="ARD81" s="66"/>
      <c r="ARE81" s="66"/>
      <c r="ARF81" s="66"/>
      <c r="ARG81" s="66"/>
      <c r="ARH81" s="66"/>
      <c r="ARI81" s="66"/>
      <c r="ARJ81" s="66"/>
      <c r="ARK81" s="66"/>
      <c r="ARL81" s="66"/>
      <c r="ARM81" s="66"/>
      <c r="ARN81" s="66"/>
      <c r="ARO81" s="66"/>
      <c r="ARP81" s="66"/>
      <c r="ARQ81" s="66"/>
      <c r="ARR81" s="66"/>
      <c r="ARS81" s="66"/>
      <c r="ART81" s="66"/>
      <c r="ARU81" s="66"/>
      <c r="ARV81" s="66"/>
      <c r="ARW81" s="66"/>
      <c r="ARX81" s="66"/>
      <c r="ARY81" s="66"/>
      <c r="ARZ81" s="66"/>
      <c r="ASA81" s="66"/>
      <c r="ASB81" s="66"/>
      <c r="ASC81" s="66"/>
      <c r="ASD81" s="66"/>
      <c r="ASE81" s="66"/>
      <c r="ASF81" s="66"/>
      <c r="ASG81" s="66"/>
      <c r="ASH81" s="66"/>
      <c r="ASI81" s="66"/>
      <c r="ASJ81" s="66"/>
      <c r="ASK81" s="66"/>
      <c r="ASL81" s="66"/>
      <c r="ASM81" s="66"/>
      <c r="ASN81" s="66"/>
      <c r="ASO81" s="66"/>
      <c r="ASP81" s="66"/>
      <c r="ASQ81" s="66"/>
      <c r="ASR81" s="66"/>
      <c r="ASS81" s="66"/>
      <c r="AST81" s="66"/>
      <c r="ASU81" s="66"/>
      <c r="ASV81" s="66"/>
      <c r="ASW81" s="66"/>
      <c r="ASX81" s="66"/>
      <c r="ASY81" s="66"/>
      <c r="ASZ81" s="66"/>
      <c r="ATA81" s="66"/>
      <c r="ATB81" s="66"/>
      <c r="ATC81" s="66"/>
      <c r="ATD81" s="66"/>
      <c r="ATE81" s="66"/>
      <c r="ATF81" s="66"/>
      <c r="ATG81" s="66"/>
      <c r="ATH81" s="66"/>
      <c r="ATI81" s="66"/>
      <c r="ATJ81" s="66"/>
      <c r="ATK81" s="66"/>
      <c r="ATL81" s="66"/>
      <c r="ATM81" s="66"/>
      <c r="ATN81" s="66"/>
      <c r="ATO81" s="66"/>
      <c r="ATP81" s="66"/>
      <c r="ATQ81" s="66"/>
      <c r="ATR81" s="66"/>
      <c r="ATS81" s="66"/>
      <c r="ATT81" s="66"/>
      <c r="ATU81" s="66"/>
      <c r="ATV81" s="66"/>
      <c r="ATW81" s="66"/>
      <c r="ATX81" s="66"/>
      <c r="ATY81" s="66"/>
      <c r="ATZ81" s="66"/>
      <c r="AUA81" s="66"/>
      <c r="AUB81" s="66"/>
      <c r="AUC81" s="66"/>
      <c r="AUD81" s="66"/>
      <c r="AUE81" s="66"/>
      <c r="AUF81" s="66"/>
      <c r="AUG81" s="66"/>
      <c r="AUH81" s="66"/>
      <c r="AUI81" s="66"/>
      <c r="AUJ81" s="66"/>
      <c r="AUK81" s="66"/>
      <c r="AUL81" s="66"/>
      <c r="AUM81" s="66"/>
      <c r="AUN81" s="66"/>
      <c r="AUO81" s="66"/>
      <c r="AUP81" s="66"/>
      <c r="AUQ81" s="66"/>
      <c r="AUR81" s="66"/>
      <c r="AUS81" s="66"/>
      <c r="AUT81" s="66"/>
      <c r="AUU81" s="66"/>
      <c r="AUV81" s="66"/>
      <c r="AUW81" s="66"/>
      <c r="AUX81" s="66"/>
      <c r="AUY81" s="66"/>
      <c r="AUZ81" s="66"/>
      <c r="AVA81" s="66"/>
      <c r="AVB81" s="66"/>
      <c r="AVC81" s="66"/>
      <c r="AVD81" s="66"/>
      <c r="AVE81" s="66"/>
      <c r="AVF81" s="66"/>
      <c r="AVG81" s="66"/>
      <c r="AVH81" s="66"/>
      <c r="AVI81" s="66"/>
      <c r="AVJ81" s="66"/>
      <c r="AVK81" s="66"/>
      <c r="AVL81" s="66"/>
      <c r="AVM81" s="66"/>
      <c r="AVN81" s="66"/>
      <c r="AVO81" s="66"/>
      <c r="AVP81" s="66"/>
      <c r="AVQ81" s="66"/>
      <c r="AVR81" s="66"/>
      <c r="AVS81" s="66"/>
      <c r="AVT81" s="66"/>
      <c r="AVU81" s="66"/>
      <c r="AVV81" s="66"/>
      <c r="AVW81" s="66"/>
      <c r="AVX81" s="66"/>
      <c r="AVY81" s="66"/>
      <c r="AVZ81" s="66"/>
      <c r="AWA81" s="66"/>
      <c r="AWB81" s="66"/>
      <c r="AWC81" s="66"/>
      <c r="AWD81" s="66"/>
      <c r="AWE81" s="66"/>
      <c r="AWF81" s="66"/>
      <c r="AWG81" s="66"/>
      <c r="AWH81" s="66"/>
      <c r="AWI81" s="66"/>
      <c r="AWJ81" s="66"/>
      <c r="AWK81" s="66"/>
      <c r="AWL81" s="66"/>
      <c r="AWM81" s="66"/>
      <c r="AWN81" s="66"/>
      <c r="AWO81" s="66"/>
      <c r="AWP81" s="66"/>
      <c r="AWQ81" s="66"/>
      <c r="AWR81" s="66"/>
      <c r="AWS81" s="66"/>
      <c r="AWT81" s="66"/>
      <c r="AWU81" s="66"/>
      <c r="AWV81" s="66"/>
      <c r="AWW81" s="66"/>
      <c r="AWX81" s="66"/>
      <c r="AWY81" s="66"/>
      <c r="AWZ81" s="66"/>
      <c r="AXA81" s="66"/>
      <c r="AXB81" s="66"/>
      <c r="AXC81" s="66"/>
      <c r="AXD81" s="66"/>
      <c r="AXE81" s="66"/>
      <c r="AXF81" s="66"/>
      <c r="AXG81" s="66"/>
      <c r="AXH81" s="66"/>
      <c r="AXI81" s="66"/>
      <c r="AXJ81" s="66"/>
      <c r="AXK81" s="66"/>
      <c r="AXL81" s="66"/>
      <c r="AXM81" s="66"/>
      <c r="AXN81" s="66"/>
      <c r="AXO81" s="66"/>
      <c r="AXP81" s="66"/>
      <c r="AXQ81" s="66"/>
      <c r="AXR81" s="66"/>
      <c r="AXS81" s="66"/>
      <c r="AXT81" s="66"/>
      <c r="AXU81" s="66"/>
      <c r="AXV81" s="66"/>
      <c r="AXW81" s="66"/>
      <c r="AXX81" s="66"/>
      <c r="AXY81" s="66"/>
      <c r="AXZ81" s="66"/>
      <c r="AYA81" s="66"/>
      <c r="AYB81" s="66"/>
      <c r="AYC81" s="66"/>
      <c r="AYD81" s="66"/>
      <c r="AYE81" s="66"/>
      <c r="AYF81" s="66"/>
      <c r="AYG81" s="66"/>
      <c r="AYH81" s="66"/>
      <c r="AYI81" s="66"/>
      <c r="AYJ81" s="66"/>
      <c r="AYK81" s="66"/>
      <c r="AYL81" s="66"/>
      <c r="AYM81" s="66"/>
      <c r="AYN81" s="66"/>
      <c r="AYO81" s="66"/>
      <c r="AYP81" s="66"/>
      <c r="AYQ81" s="66"/>
      <c r="AYR81" s="66"/>
      <c r="AYS81" s="66"/>
      <c r="AYT81" s="66"/>
      <c r="AYU81" s="66"/>
      <c r="AYV81" s="66"/>
      <c r="AYW81" s="66"/>
      <c r="AYX81" s="66"/>
      <c r="AYY81" s="66"/>
      <c r="AYZ81" s="66"/>
      <c r="AZA81" s="66"/>
      <c r="AZB81" s="66"/>
      <c r="AZC81" s="66"/>
      <c r="AZD81" s="66"/>
      <c r="AZE81" s="66"/>
      <c r="AZF81" s="66"/>
      <c r="AZG81" s="66"/>
      <c r="AZH81" s="66"/>
      <c r="AZI81" s="66"/>
      <c r="AZJ81" s="66"/>
      <c r="AZK81" s="66"/>
      <c r="AZL81" s="66"/>
      <c r="AZM81" s="66"/>
      <c r="AZN81" s="66"/>
      <c r="AZO81" s="66"/>
      <c r="AZP81" s="66"/>
      <c r="AZQ81" s="66"/>
      <c r="AZR81" s="66"/>
      <c r="AZS81" s="66"/>
      <c r="AZT81" s="66"/>
      <c r="AZU81" s="66"/>
      <c r="AZV81" s="66"/>
      <c r="AZW81" s="66"/>
      <c r="AZX81" s="66"/>
      <c r="AZY81" s="66"/>
      <c r="AZZ81" s="66"/>
      <c r="BAA81" s="66"/>
      <c r="BAB81" s="66"/>
      <c r="BAC81" s="66"/>
      <c r="BAD81" s="66"/>
      <c r="BAE81" s="66"/>
      <c r="BAF81" s="66"/>
      <c r="BAG81" s="66"/>
      <c r="BAH81" s="66"/>
      <c r="BAI81" s="66"/>
      <c r="BAJ81" s="66"/>
      <c r="BAK81" s="66"/>
      <c r="BAL81" s="66"/>
      <c r="BAM81" s="66"/>
      <c r="BAN81" s="66"/>
      <c r="BAO81" s="66"/>
      <c r="BAP81" s="66"/>
      <c r="BAQ81" s="66"/>
      <c r="BAR81" s="66"/>
      <c r="BAS81" s="66"/>
      <c r="BAT81" s="66"/>
      <c r="BAU81" s="66"/>
      <c r="BAV81" s="66"/>
      <c r="BAW81" s="66"/>
      <c r="BAX81" s="66"/>
      <c r="BAY81" s="66"/>
      <c r="BAZ81" s="66"/>
      <c r="BBA81" s="66"/>
      <c r="BBB81" s="66"/>
      <c r="BBC81" s="66"/>
      <c r="BBD81" s="66"/>
      <c r="BBE81" s="66"/>
      <c r="BBF81" s="66"/>
      <c r="BBG81" s="66"/>
      <c r="BBH81" s="66"/>
      <c r="BBI81" s="66"/>
      <c r="BBJ81" s="66"/>
      <c r="BBK81" s="66"/>
      <c r="BBL81" s="66"/>
      <c r="BBM81" s="66"/>
      <c r="BBN81" s="66"/>
      <c r="BBO81" s="66"/>
      <c r="BBP81" s="66"/>
      <c r="BBQ81" s="66"/>
      <c r="BBR81" s="66"/>
      <c r="BBS81" s="66"/>
      <c r="BBT81" s="66"/>
      <c r="BBU81" s="66"/>
      <c r="BBV81" s="66"/>
      <c r="BBW81" s="66"/>
      <c r="BBX81" s="66"/>
      <c r="BBY81" s="66"/>
      <c r="BBZ81" s="66"/>
      <c r="BCA81" s="66"/>
      <c r="BCB81" s="66"/>
      <c r="BCC81" s="66"/>
      <c r="BCD81" s="66"/>
      <c r="BCE81" s="66"/>
      <c r="BCF81" s="66"/>
      <c r="BCG81" s="66"/>
      <c r="BCH81" s="66"/>
      <c r="BCI81" s="66"/>
      <c r="BCJ81" s="66"/>
      <c r="BCK81" s="66"/>
      <c r="BCL81" s="66"/>
      <c r="BCM81" s="66"/>
      <c r="BCN81" s="66"/>
      <c r="BCO81" s="66"/>
      <c r="BCP81" s="66"/>
      <c r="BCQ81" s="66"/>
      <c r="BCR81" s="66"/>
      <c r="BCS81" s="66"/>
      <c r="BCT81" s="66"/>
      <c r="BCU81" s="66"/>
      <c r="BCV81" s="66"/>
      <c r="BCW81" s="66"/>
      <c r="BCX81" s="66"/>
      <c r="BCY81" s="66"/>
      <c r="BCZ81" s="66"/>
      <c r="BDA81" s="66"/>
      <c r="BDB81" s="66"/>
      <c r="BDC81" s="66"/>
      <c r="BDD81" s="66"/>
      <c r="BDE81" s="66"/>
      <c r="BDF81" s="66"/>
      <c r="BDG81" s="66"/>
      <c r="BDH81" s="66"/>
      <c r="BDI81" s="66"/>
      <c r="BDJ81" s="66"/>
      <c r="BDK81" s="66"/>
      <c r="BDL81" s="66"/>
      <c r="BDM81" s="66"/>
      <c r="BDN81" s="66"/>
      <c r="BDO81" s="66"/>
      <c r="BDP81" s="66"/>
      <c r="BDQ81" s="66"/>
      <c r="BDR81" s="66"/>
      <c r="BDS81" s="66"/>
      <c r="BDT81" s="66"/>
      <c r="BDU81" s="66"/>
      <c r="BDV81" s="66"/>
      <c r="BDW81" s="66"/>
      <c r="BDX81" s="66"/>
      <c r="BDY81" s="66"/>
      <c r="BDZ81" s="66"/>
      <c r="BEA81" s="66"/>
      <c r="BEB81" s="66"/>
      <c r="BEC81" s="66"/>
      <c r="BED81" s="66"/>
      <c r="BEE81" s="66"/>
      <c r="BEF81" s="66"/>
      <c r="BEG81" s="66"/>
      <c r="BEH81" s="66"/>
      <c r="BEI81" s="66"/>
      <c r="BEJ81" s="66"/>
      <c r="BEK81" s="66"/>
      <c r="BEL81" s="66"/>
      <c r="BEM81" s="66"/>
      <c r="BEN81" s="66"/>
      <c r="BEO81" s="66"/>
      <c r="BEP81" s="66"/>
      <c r="BEQ81" s="66"/>
      <c r="BER81" s="66"/>
      <c r="BES81" s="66"/>
      <c r="BET81" s="66"/>
      <c r="BEU81" s="66"/>
      <c r="BEV81" s="66"/>
      <c r="BEW81" s="66"/>
      <c r="BEX81" s="66"/>
      <c r="BEY81" s="66"/>
      <c r="BEZ81" s="66"/>
      <c r="BFA81" s="66"/>
      <c r="BFB81" s="66"/>
      <c r="BFC81" s="66"/>
      <c r="BFD81" s="66"/>
      <c r="BFE81" s="66"/>
      <c r="BFF81" s="66"/>
      <c r="BFG81" s="66"/>
      <c r="BFH81" s="66"/>
      <c r="BFI81" s="66"/>
      <c r="BFJ81" s="66"/>
      <c r="BFK81" s="66"/>
      <c r="BFL81" s="66"/>
      <c r="BFM81" s="66"/>
      <c r="BFN81" s="66"/>
      <c r="BFO81" s="66"/>
      <c r="BFP81" s="66"/>
      <c r="BFQ81" s="66"/>
      <c r="BFR81" s="66"/>
      <c r="BFS81" s="66"/>
      <c r="BFT81" s="66"/>
      <c r="BFU81" s="66"/>
      <c r="BFV81" s="66"/>
      <c r="BFW81" s="66"/>
      <c r="BFX81" s="66"/>
      <c r="BFY81" s="66"/>
      <c r="BFZ81" s="66"/>
      <c r="BGA81" s="66"/>
      <c r="BGB81" s="66"/>
      <c r="BGC81" s="66"/>
      <c r="BGD81" s="66"/>
      <c r="BGE81" s="66"/>
      <c r="BGF81" s="66"/>
      <c r="BGG81" s="66"/>
      <c r="BGH81" s="66"/>
      <c r="BGI81" s="66"/>
      <c r="BGJ81" s="66"/>
      <c r="BGK81" s="66"/>
      <c r="BGL81" s="66"/>
      <c r="BGM81" s="66"/>
      <c r="BGN81" s="66"/>
      <c r="BGO81" s="66"/>
      <c r="BGP81" s="66"/>
      <c r="BGQ81" s="66"/>
      <c r="BGR81" s="66"/>
      <c r="BGS81" s="66"/>
      <c r="BGT81" s="66"/>
      <c r="BGU81" s="66"/>
      <c r="BGV81" s="66"/>
      <c r="BGW81" s="66"/>
      <c r="BGX81" s="66"/>
      <c r="BGY81" s="66"/>
      <c r="BGZ81" s="66"/>
      <c r="BHA81" s="66"/>
      <c r="BHB81" s="66"/>
      <c r="BHC81" s="66"/>
      <c r="BHD81" s="66"/>
      <c r="BHE81" s="66"/>
      <c r="BHF81" s="66"/>
      <c r="BHG81" s="66"/>
      <c r="BHH81" s="66"/>
      <c r="BHI81" s="66"/>
      <c r="BHJ81" s="66"/>
      <c r="BHK81" s="66"/>
      <c r="BHL81" s="66"/>
      <c r="BHM81" s="66"/>
      <c r="BHN81" s="66"/>
      <c r="BHO81" s="66"/>
      <c r="BHP81" s="66"/>
      <c r="BHQ81" s="66"/>
      <c r="BHR81" s="66"/>
      <c r="BHS81" s="66"/>
      <c r="BHT81" s="66"/>
      <c r="BHU81" s="66"/>
      <c r="BHV81" s="66"/>
      <c r="BHW81" s="66"/>
      <c r="BHX81" s="66"/>
      <c r="BHY81" s="66"/>
      <c r="BHZ81" s="66"/>
      <c r="BIA81" s="66"/>
      <c r="BIB81" s="66"/>
      <c r="BIC81" s="66"/>
      <c r="BID81" s="66"/>
      <c r="BIE81" s="66"/>
      <c r="BIF81" s="66"/>
      <c r="BIG81" s="66"/>
      <c r="BIH81" s="66"/>
      <c r="BII81" s="66"/>
      <c r="BIJ81" s="66"/>
      <c r="BIK81" s="66"/>
      <c r="BIL81" s="66"/>
      <c r="BIM81" s="66"/>
      <c r="BIN81" s="66"/>
      <c r="BIO81" s="66"/>
      <c r="BIP81" s="66"/>
      <c r="BIQ81" s="66"/>
      <c r="BIR81" s="66"/>
      <c r="BIS81" s="66"/>
      <c r="BIT81" s="66"/>
      <c r="BIU81" s="66"/>
      <c r="BIV81" s="66"/>
      <c r="BIW81" s="66"/>
      <c r="BIX81" s="66"/>
      <c r="BIY81" s="66"/>
      <c r="BIZ81" s="66"/>
      <c r="BJA81" s="66"/>
      <c r="BJB81" s="66"/>
      <c r="BJC81" s="66"/>
      <c r="BJD81" s="66"/>
      <c r="BJE81" s="66"/>
      <c r="BJF81" s="66"/>
      <c r="BJG81" s="66"/>
      <c r="BJH81" s="66"/>
      <c r="BJI81" s="66"/>
      <c r="BJJ81" s="66"/>
      <c r="BJK81" s="66"/>
      <c r="BJL81" s="66"/>
      <c r="BJM81" s="66"/>
      <c r="BJN81" s="66"/>
      <c r="BJO81" s="66"/>
      <c r="BJP81" s="66"/>
      <c r="BJQ81" s="66"/>
      <c r="BJR81" s="66"/>
      <c r="BJS81" s="66"/>
      <c r="BJT81" s="66"/>
      <c r="BJU81" s="66"/>
      <c r="BJV81" s="66"/>
      <c r="BJW81" s="66"/>
      <c r="BJX81" s="66"/>
      <c r="BJY81" s="66"/>
      <c r="BJZ81" s="66"/>
      <c r="BKA81" s="66"/>
      <c r="BKB81" s="66"/>
      <c r="BKC81" s="66"/>
      <c r="BKD81" s="66"/>
      <c r="BKE81" s="66"/>
      <c r="BKF81" s="66"/>
      <c r="BKG81" s="66"/>
      <c r="BKH81" s="66"/>
      <c r="BKI81" s="66"/>
      <c r="BKJ81" s="66"/>
      <c r="BKK81" s="66"/>
      <c r="BKL81" s="66"/>
      <c r="BKM81" s="66"/>
      <c r="BKN81" s="66"/>
      <c r="BKO81" s="66"/>
      <c r="BKP81" s="66"/>
      <c r="BKQ81" s="66"/>
      <c r="BKR81" s="66"/>
      <c r="BKS81" s="66"/>
      <c r="BKT81" s="66"/>
      <c r="BKU81" s="66"/>
      <c r="BKV81" s="66"/>
      <c r="BKW81" s="66"/>
      <c r="BKX81" s="66"/>
      <c r="BKY81" s="66"/>
      <c r="BKZ81" s="66"/>
      <c r="BLA81" s="66"/>
      <c r="BLB81" s="66"/>
      <c r="BLC81" s="66"/>
      <c r="BLD81" s="66"/>
      <c r="BLE81" s="66"/>
      <c r="BLF81" s="66"/>
      <c r="BLG81" s="66"/>
      <c r="BLH81" s="66"/>
      <c r="BLI81" s="66"/>
      <c r="BLJ81" s="66"/>
      <c r="BLK81" s="66"/>
      <c r="BLL81" s="66"/>
      <c r="BLM81" s="66"/>
      <c r="BLN81" s="66"/>
      <c r="BLO81" s="66"/>
      <c r="BLP81" s="66"/>
      <c r="BLQ81" s="66"/>
      <c r="BLR81" s="66"/>
      <c r="BLS81" s="66"/>
      <c r="BLT81" s="66"/>
      <c r="BLU81" s="66"/>
      <c r="BLV81" s="66"/>
      <c r="BLW81" s="66"/>
      <c r="BLX81" s="66"/>
      <c r="BLY81" s="66"/>
      <c r="BLZ81" s="66"/>
      <c r="BMA81" s="66"/>
      <c r="BMB81" s="66"/>
      <c r="BMC81" s="66"/>
      <c r="BMD81" s="66"/>
      <c r="BME81" s="66"/>
      <c r="BMF81" s="66"/>
      <c r="BMG81" s="66"/>
      <c r="BMH81" s="66"/>
      <c r="BMI81" s="66"/>
      <c r="BMJ81" s="66"/>
      <c r="BMK81" s="66"/>
      <c r="BML81" s="66"/>
      <c r="BMM81" s="66"/>
      <c r="BMN81" s="66"/>
      <c r="BMO81" s="66"/>
      <c r="BMP81" s="66"/>
      <c r="BMQ81" s="66"/>
      <c r="BMR81" s="66"/>
      <c r="BMS81" s="66"/>
      <c r="BMT81" s="66"/>
      <c r="BMU81" s="66"/>
      <c r="BMV81" s="66"/>
      <c r="BMW81" s="66"/>
      <c r="BMX81" s="66"/>
      <c r="BMY81" s="66"/>
      <c r="BMZ81" s="66"/>
      <c r="BNA81" s="66"/>
      <c r="BNB81" s="66"/>
      <c r="BNC81" s="66"/>
      <c r="BND81" s="66"/>
      <c r="BNE81" s="66"/>
      <c r="BNF81" s="66"/>
      <c r="BNG81" s="66"/>
      <c r="BNH81" s="66"/>
      <c r="BNI81" s="66"/>
      <c r="BNJ81" s="66"/>
      <c r="BNK81" s="66"/>
      <c r="BNL81" s="66"/>
      <c r="BNM81" s="66"/>
      <c r="BNN81" s="66"/>
      <c r="BNO81" s="66"/>
      <c r="BNP81" s="66"/>
      <c r="BNQ81" s="66"/>
      <c r="BNR81" s="66"/>
      <c r="BNS81" s="66"/>
      <c r="BNT81" s="66"/>
      <c r="BNU81" s="66"/>
      <c r="BNV81" s="66"/>
      <c r="BNW81" s="66"/>
      <c r="BNX81" s="66"/>
      <c r="BNY81" s="66"/>
      <c r="BNZ81" s="66"/>
      <c r="BOA81" s="66"/>
      <c r="BOB81" s="66"/>
      <c r="BOC81" s="66"/>
      <c r="BOD81" s="66"/>
      <c r="BOE81" s="66"/>
      <c r="BOF81" s="66"/>
      <c r="BOG81" s="66"/>
      <c r="BOH81" s="66"/>
      <c r="BOI81" s="66"/>
      <c r="BOJ81" s="66"/>
      <c r="BOK81" s="66"/>
      <c r="BOL81" s="66"/>
      <c r="BOM81" s="66"/>
      <c r="BON81" s="66"/>
      <c r="BOO81" s="66"/>
      <c r="BOP81" s="66"/>
      <c r="BOQ81" s="66"/>
      <c r="BOR81" s="66"/>
      <c r="BOS81" s="66"/>
      <c r="BOT81" s="66"/>
      <c r="BOU81" s="66"/>
      <c r="BOV81" s="66"/>
      <c r="BOW81" s="66"/>
      <c r="BOX81" s="66"/>
      <c r="BOY81" s="66"/>
      <c r="BOZ81" s="66"/>
      <c r="BPA81" s="66"/>
      <c r="BPB81" s="66"/>
      <c r="BPC81" s="66"/>
      <c r="BPD81" s="66"/>
      <c r="BPE81" s="66"/>
      <c r="BPF81" s="66"/>
      <c r="BPG81" s="66"/>
      <c r="BPH81" s="66"/>
      <c r="BPI81" s="66"/>
      <c r="BPJ81" s="66"/>
      <c r="BPK81" s="66"/>
      <c r="BPL81" s="66"/>
      <c r="BPM81" s="66"/>
      <c r="BPN81" s="66"/>
      <c r="BPO81" s="66"/>
      <c r="BPP81" s="66"/>
      <c r="BPQ81" s="66"/>
      <c r="BPR81" s="66"/>
      <c r="BPS81" s="66"/>
      <c r="BPT81" s="66"/>
      <c r="BPU81" s="66"/>
      <c r="BPV81" s="66"/>
      <c r="BPW81" s="66"/>
      <c r="BPX81" s="66"/>
      <c r="BPY81" s="66"/>
      <c r="BPZ81" s="66"/>
      <c r="BQA81" s="66"/>
      <c r="BQB81" s="66"/>
      <c r="BQC81" s="66"/>
      <c r="BQD81" s="66"/>
      <c r="BQE81" s="66"/>
      <c r="BQF81" s="66"/>
      <c r="BQG81" s="66"/>
      <c r="BQH81" s="66"/>
      <c r="BQI81" s="66"/>
      <c r="BQJ81" s="66"/>
      <c r="BQK81" s="66"/>
      <c r="BQL81" s="66"/>
      <c r="BQM81" s="66"/>
      <c r="BQN81" s="66"/>
      <c r="BQO81" s="66"/>
      <c r="BQP81" s="66"/>
      <c r="BQQ81" s="66"/>
      <c r="BQR81" s="66"/>
      <c r="BQS81" s="66"/>
      <c r="BQT81" s="66"/>
      <c r="BQU81" s="66"/>
      <c r="BQV81" s="66"/>
      <c r="BQW81" s="66"/>
      <c r="BQX81" s="66"/>
      <c r="BQY81" s="66"/>
      <c r="BQZ81" s="66"/>
      <c r="BRA81" s="66"/>
      <c r="BRB81" s="66"/>
      <c r="BRC81" s="66"/>
      <c r="BRD81" s="66"/>
      <c r="BRE81" s="66"/>
      <c r="BRF81" s="66"/>
      <c r="BRG81" s="66"/>
      <c r="BRH81" s="66"/>
      <c r="BRI81" s="66"/>
      <c r="BRJ81" s="66"/>
      <c r="BRK81" s="66"/>
      <c r="BRL81" s="66"/>
      <c r="BRM81" s="66"/>
      <c r="BRN81" s="66"/>
      <c r="BRO81" s="66"/>
      <c r="BRP81" s="66"/>
      <c r="BRQ81" s="66"/>
      <c r="BRR81" s="66"/>
      <c r="BRS81" s="66"/>
      <c r="BRT81" s="66"/>
      <c r="BRU81" s="66"/>
      <c r="BRV81" s="66"/>
      <c r="BRW81" s="66"/>
      <c r="BRX81" s="66"/>
      <c r="BRY81" s="66"/>
      <c r="BRZ81" s="66"/>
      <c r="BSA81" s="66"/>
      <c r="BSB81" s="66"/>
      <c r="BSC81" s="66"/>
      <c r="BSD81" s="66"/>
      <c r="BSE81" s="66"/>
      <c r="BSF81" s="66"/>
      <c r="BSG81" s="66"/>
      <c r="BSH81" s="66"/>
      <c r="BSI81" s="66"/>
      <c r="BSJ81" s="66"/>
      <c r="BSK81" s="66"/>
      <c r="BSL81" s="66"/>
      <c r="BSM81" s="66"/>
      <c r="BSN81" s="66"/>
      <c r="BSO81" s="66"/>
      <c r="BSP81" s="66"/>
      <c r="BSQ81" s="66"/>
      <c r="BSR81" s="66"/>
      <c r="BSS81" s="66"/>
      <c r="BST81" s="66"/>
      <c r="BSU81" s="66"/>
      <c r="BSV81" s="66"/>
      <c r="BSW81" s="66"/>
      <c r="BSX81" s="66"/>
      <c r="BSY81" s="66"/>
      <c r="BSZ81" s="66"/>
      <c r="BTA81" s="66"/>
      <c r="BTB81" s="66"/>
      <c r="BTC81" s="66"/>
      <c r="BTD81" s="66"/>
      <c r="BTE81" s="66"/>
      <c r="BTF81" s="66"/>
      <c r="BTG81" s="66"/>
      <c r="BTH81" s="66"/>
      <c r="BTI81" s="66"/>
      <c r="BTJ81" s="66"/>
      <c r="BTK81" s="66"/>
      <c r="BTL81" s="66"/>
      <c r="BTM81" s="66"/>
      <c r="BTN81" s="66"/>
      <c r="BTO81" s="66"/>
      <c r="BTP81" s="66"/>
      <c r="BTQ81" s="66"/>
      <c r="BTR81" s="66"/>
      <c r="BTS81" s="66"/>
      <c r="BTT81" s="66"/>
      <c r="BTU81" s="66"/>
      <c r="BTV81" s="66"/>
      <c r="BTW81" s="66"/>
      <c r="BTX81" s="66"/>
      <c r="BTY81" s="66"/>
      <c r="BTZ81" s="66"/>
      <c r="BUA81" s="66"/>
      <c r="BUB81" s="66"/>
      <c r="BUC81" s="66"/>
      <c r="BUD81" s="66"/>
      <c r="BUE81" s="66"/>
      <c r="BUF81" s="66"/>
      <c r="BUG81" s="66"/>
      <c r="BUH81" s="66"/>
      <c r="BUI81" s="66"/>
      <c r="BUJ81" s="66"/>
      <c r="BUK81" s="66"/>
      <c r="BUL81" s="66"/>
      <c r="BUM81" s="66"/>
      <c r="BUN81" s="66"/>
      <c r="BUO81" s="66"/>
      <c r="BUP81" s="66"/>
      <c r="BUQ81" s="66"/>
      <c r="BUR81" s="66"/>
      <c r="BUS81" s="66"/>
      <c r="BUT81" s="66"/>
      <c r="BUU81" s="66"/>
      <c r="BUV81" s="66"/>
      <c r="BUW81" s="66"/>
      <c r="BUX81" s="66"/>
      <c r="BUY81" s="66"/>
      <c r="BUZ81" s="66"/>
      <c r="BVA81" s="66"/>
      <c r="BVB81" s="66"/>
      <c r="BVC81" s="66"/>
      <c r="BVD81" s="66"/>
      <c r="BVE81" s="66"/>
      <c r="BVF81" s="66"/>
      <c r="BVG81" s="66"/>
      <c r="BVH81" s="66"/>
      <c r="BVI81" s="66"/>
      <c r="BVJ81" s="66"/>
      <c r="BVK81" s="66"/>
      <c r="BVL81" s="66"/>
      <c r="BVM81" s="66"/>
      <c r="BVN81" s="66"/>
      <c r="BVO81" s="66"/>
      <c r="BVP81" s="66"/>
      <c r="BVQ81" s="66"/>
      <c r="BVR81" s="66"/>
      <c r="BVS81" s="66"/>
      <c r="BVT81" s="66"/>
      <c r="BVU81" s="66"/>
      <c r="BVV81" s="66"/>
      <c r="BVW81" s="66"/>
      <c r="BVX81" s="66"/>
      <c r="BVY81" s="66"/>
      <c r="BVZ81" s="66"/>
      <c r="BWA81" s="66"/>
      <c r="BWB81" s="66"/>
      <c r="BWC81" s="66"/>
      <c r="BWD81" s="66"/>
      <c r="BWE81" s="66"/>
      <c r="BWF81" s="66"/>
      <c r="BWG81" s="66"/>
      <c r="BWH81" s="66"/>
      <c r="BWI81" s="66"/>
      <c r="BWJ81" s="66"/>
      <c r="BWK81" s="66"/>
      <c r="BWL81" s="66"/>
      <c r="BWM81" s="66"/>
      <c r="BWN81" s="66"/>
      <c r="BWO81" s="66"/>
      <c r="BWP81" s="66"/>
      <c r="BWQ81" s="66"/>
      <c r="BWR81" s="66"/>
      <c r="BWS81" s="66"/>
      <c r="BWT81" s="66"/>
      <c r="BWU81" s="66"/>
      <c r="BWV81" s="66"/>
      <c r="BWW81" s="66"/>
      <c r="BWX81" s="66"/>
      <c r="BWY81" s="66"/>
      <c r="BWZ81" s="66"/>
      <c r="BXA81" s="66"/>
      <c r="BXB81" s="66"/>
      <c r="BXC81" s="66"/>
      <c r="BXD81" s="66"/>
      <c r="BXE81" s="66"/>
      <c r="BXF81" s="66"/>
      <c r="BXG81" s="66"/>
      <c r="BXH81" s="66"/>
      <c r="BXI81" s="66"/>
      <c r="BXJ81" s="66"/>
      <c r="BXK81" s="66"/>
      <c r="BXL81" s="66"/>
      <c r="BXM81" s="66"/>
      <c r="BXN81" s="66"/>
      <c r="BXO81" s="66"/>
      <c r="BXP81" s="66"/>
      <c r="BXQ81" s="66"/>
      <c r="BXR81" s="66"/>
      <c r="BXS81" s="66"/>
      <c r="BXT81" s="66"/>
      <c r="BXU81" s="66"/>
      <c r="BXV81" s="66"/>
      <c r="BXW81" s="66"/>
      <c r="BXX81" s="66"/>
      <c r="BXY81" s="66"/>
      <c r="BXZ81" s="66"/>
      <c r="BYA81" s="66"/>
      <c r="BYB81" s="66"/>
      <c r="BYC81" s="66"/>
      <c r="BYD81" s="66"/>
      <c r="BYE81" s="66"/>
      <c r="BYF81" s="66"/>
      <c r="BYG81" s="66"/>
      <c r="BYH81" s="66"/>
      <c r="BYI81" s="66"/>
      <c r="BYJ81" s="66"/>
      <c r="BYK81" s="66"/>
      <c r="BYL81" s="66"/>
      <c r="BYM81" s="66"/>
      <c r="BYN81" s="66"/>
      <c r="BYO81" s="66"/>
      <c r="BYP81" s="66"/>
      <c r="BYQ81" s="66"/>
      <c r="BYR81" s="66"/>
      <c r="BYS81" s="66"/>
      <c r="BYT81" s="66"/>
      <c r="BYU81" s="66"/>
      <c r="BYV81" s="66"/>
      <c r="BYW81" s="66"/>
      <c r="BYX81" s="66"/>
      <c r="BYY81" s="66"/>
      <c r="BYZ81" s="66"/>
      <c r="BZA81" s="66"/>
      <c r="BZB81" s="66"/>
      <c r="BZC81" s="66"/>
      <c r="BZD81" s="66"/>
      <c r="BZE81" s="66"/>
      <c r="BZF81" s="66"/>
      <c r="BZG81" s="66"/>
      <c r="BZH81" s="66"/>
      <c r="BZI81" s="66"/>
      <c r="BZJ81" s="66"/>
      <c r="BZK81" s="66"/>
      <c r="BZL81" s="66"/>
      <c r="BZM81" s="66"/>
      <c r="BZN81" s="66"/>
      <c r="BZO81" s="66"/>
      <c r="BZP81" s="66"/>
      <c r="BZQ81" s="66"/>
      <c r="BZR81" s="66"/>
      <c r="BZS81" s="66"/>
      <c r="BZT81" s="66"/>
      <c r="BZU81" s="66"/>
      <c r="BZV81" s="66"/>
      <c r="BZW81" s="66"/>
      <c r="BZX81" s="66"/>
      <c r="BZY81" s="66"/>
      <c r="BZZ81" s="66"/>
      <c r="CAA81" s="66"/>
      <c r="CAB81" s="66"/>
      <c r="CAC81" s="66"/>
      <c r="CAD81" s="66"/>
      <c r="CAE81" s="66"/>
      <c r="CAF81" s="66"/>
      <c r="CAG81" s="66"/>
      <c r="CAH81" s="66"/>
      <c r="CAI81" s="66"/>
      <c r="CAJ81" s="66"/>
      <c r="CAK81" s="66"/>
      <c r="CAL81" s="66"/>
      <c r="CAM81" s="66"/>
      <c r="CAN81" s="66"/>
      <c r="CAO81" s="66"/>
      <c r="CAP81" s="66"/>
      <c r="CAQ81" s="66"/>
      <c r="CAR81" s="66"/>
      <c r="CAS81" s="66"/>
      <c r="CAT81" s="66"/>
      <c r="CAU81" s="66"/>
      <c r="CAV81" s="66"/>
      <c r="CAW81" s="66"/>
      <c r="CAX81" s="66"/>
      <c r="CAY81" s="66"/>
      <c r="CAZ81" s="66"/>
      <c r="CBA81" s="66"/>
      <c r="CBB81" s="66"/>
      <c r="CBC81" s="66"/>
      <c r="CBD81" s="66"/>
      <c r="CBE81" s="66"/>
      <c r="CBF81" s="66"/>
      <c r="CBG81" s="66"/>
      <c r="CBH81" s="66"/>
      <c r="CBI81" s="66"/>
      <c r="CBJ81" s="66"/>
      <c r="CBK81" s="66"/>
      <c r="CBL81" s="66"/>
      <c r="CBM81" s="66"/>
      <c r="CBN81" s="66"/>
      <c r="CBO81" s="66"/>
      <c r="CBP81" s="66"/>
      <c r="CBQ81" s="66"/>
      <c r="CBR81" s="66"/>
      <c r="CBS81" s="66"/>
      <c r="CBT81" s="66"/>
      <c r="CBU81" s="66"/>
      <c r="CBV81" s="66"/>
      <c r="CBW81" s="66"/>
      <c r="CBX81" s="66"/>
      <c r="CBY81" s="66"/>
      <c r="CBZ81" s="66"/>
      <c r="CCA81" s="66"/>
      <c r="CCB81" s="66"/>
      <c r="CCC81" s="66"/>
      <c r="CCD81" s="66"/>
      <c r="CCE81" s="66"/>
      <c r="CCF81" s="66"/>
      <c r="CCG81" s="66"/>
      <c r="CCH81" s="66"/>
      <c r="CCI81" s="66"/>
      <c r="CCJ81" s="66"/>
      <c r="CCK81" s="66"/>
      <c r="CCL81" s="66"/>
      <c r="CCM81" s="66"/>
      <c r="CCN81" s="66"/>
      <c r="CCO81" s="66"/>
      <c r="CCP81" s="66"/>
      <c r="CCQ81" s="66"/>
      <c r="CCR81" s="66"/>
      <c r="CCS81" s="66"/>
      <c r="CCT81" s="66"/>
      <c r="CCU81" s="66"/>
      <c r="CCV81" s="66"/>
      <c r="CCW81" s="66"/>
      <c r="CCX81" s="66"/>
      <c r="CCY81" s="66"/>
      <c r="CCZ81" s="66"/>
      <c r="CDA81" s="66"/>
      <c r="CDB81" s="66"/>
      <c r="CDC81" s="66"/>
      <c r="CDD81" s="66"/>
      <c r="CDE81" s="66"/>
      <c r="CDF81" s="66"/>
      <c r="CDG81" s="66"/>
      <c r="CDH81" s="66"/>
      <c r="CDI81" s="66"/>
      <c r="CDJ81" s="66"/>
      <c r="CDK81" s="66"/>
      <c r="CDL81" s="66"/>
      <c r="CDM81" s="66"/>
      <c r="CDN81" s="66"/>
      <c r="CDO81" s="66"/>
      <c r="CDP81" s="66"/>
      <c r="CDQ81" s="66"/>
      <c r="CDR81" s="66"/>
      <c r="CDS81" s="66"/>
      <c r="CDT81" s="66"/>
      <c r="CDU81" s="66"/>
      <c r="CDV81" s="66"/>
      <c r="CDW81" s="66"/>
      <c r="CDX81" s="66"/>
      <c r="CDY81" s="66"/>
      <c r="CDZ81" s="66"/>
      <c r="CEA81" s="66"/>
      <c r="CEB81" s="66"/>
      <c r="CEC81" s="66"/>
      <c r="CED81" s="66"/>
      <c r="CEE81" s="66"/>
      <c r="CEF81" s="66"/>
      <c r="CEG81" s="66"/>
      <c r="CEH81" s="66"/>
      <c r="CEI81" s="66"/>
      <c r="CEJ81" s="66"/>
      <c r="CEK81" s="66"/>
      <c r="CEL81" s="66"/>
      <c r="CEM81" s="66"/>
      <c r="CEN81" s="66"/>
      <c r="CEO81" s="66"/>
      <c r="CEP81" s="66"/>
      <c r="CEQ81" s="66"/>
      <c r="CER81" s="66"/>
      <c r="CES81" s="66"/>
      <c r="CET81" s="66"/>
      <c r="CEU81" s="66"/>
      <c r="CEV81" s="66"/>
      <c r="CEW81" s="66"/>
      <c r="CEX81" s="66"/>
      <c r="CEY81" s="66"/>
      <c r="CEZ81" s="66"/>
      <c r="CFA81" s="66"/>
      <c r="CFB81" s="66"/>
      <c r="CFC81" s="66"/>
      <c r="CFD81" s="66"/>
      <c r="CFE81" s="66"/>
      <c r="CFF81" s="66"/>
      <c r="CFG81" s="66"/>
      <c r="CFH81" s="66"/>
      <c r="CFI81" s="66"/>
      <c r="CFJ81" s="66"/>
      <c r="CFK81" s="66"/>
      <c r="CFL81" s="66"/>
      <c r="CFM81" s="66"/>
      <c r="CFN81" s="66"/>
      <c r="CFO81" s="66"/>
      <c r="CFP81" s="66"/>
      <c r="CFQ81" s="66"/>
      <c r="CFR81" s="66"/>
      <c r="CFS81" s="66"/>
      <c r="CFT81" s="66"/>
      <c r="CFU81" s="66"/>
      <c r="CFV81" s="66"/>
      <c r="CFW81" s="66"/>
      <c r="CFX81" s="66"/>
      <c r="CFY81" s="66"/>
      <c r="CFZ81" s="66"/>
      <c r="CGA81" s="66"/>
      <c r="CGB81" s="66"/>
      <c r="CGC81" s="66"/>
      <c r="CGD81" s="66"/>
      <c r="CGE81" s="66"/>
      <c r="CGF81" s="66"/>
      <c r="CGG81" s="66"/>
      <c r="CGH81" s="66"/>
      <c r="CGI81" s="66"/>
      <c r="CGJ81" s="66"/>
      <c r="CGK81" s="66"/>
      <c r="CGL81" s="66"/>
      <c r="CGM81" s="66"/>
      <c r="CGN81" s="66"/>
      <c r="CGO81" s="66"/>
      <c r="CGP81" s="66"/>
      <c r="CGQ81" s="66"/>
      <c r="CGR81" s="66"/>
      <c r="CGS81" s="66"/>
      <c r="CGT81" s="66"/>
      <c r="CGU81" s="66"/>
      <c r="CGV81" s="66"/>
      <c r="CGW81" s="66"/>
      <c r="CGX81" s="66"/>
      <c r="CGY81" s="66"/>
      <c r="CGZ81" s="66"/>
      <c r="CHA81" s="66"/>
      <c r="CHB81" s="66"/>
      <c r="CHC81" s="66"/>
      <c r="CHD81" s="66"/>
      <c r="CHE81" s="66"/>
      <c r="CHF81" s="66"/>
      <c r="CHG81" s="66"/>
      <c r="CHH81" s="66"/>
      <c r="CHI81" s="66"/>
      <c r="CHJ81" s="66"/>
      <c r="CHK81" s="66"/>
      <c r="CHL81" s="66"/>
      <c r="CHM81" s="66"/>
      <c r="CHN81" s="66"/>
      <c r="CHO81" s="66"/>
      <c r="CHP81" s="66"/>
      <c r="CHQ81" s="66"/>
      <c r="CHR81" s="66"/>
      <c r="CHS81" s="66"/>
      <c r="CHT81" s="66"/>
      <c r="CHU81" s="66"/>
      <c r="CHV81" s="66"/>
      <c r="CHW81" s="66"/>
      <c r="CHX81" s="66"/>
      <c r="CHY81" s="66"/>
      <c r="CHZ81" s="66"/>
      <c r="CIA81" s="66"/>
      <c r="CIB81" s="66"/>
      <c r="CIC81" s="66"/>
      <c r="CID81" s="66"/>
      <c r="CIE81" s="66"/>
      <c r="CIF81" s="66"/>
      <c r="CIG81" s="66"/>
      <c r="CIH81" s="66"/>
      <c r="CII81" s="66"/>
      <c r="CIJ81" s="66"/>
      <c r="CIK81" s="66"/>
      <c r="CIL81" s="66"/>
      <c r="CIM81" s="66"/>
      <c r="CIN81" s="66"/>
      <c r="CIO81" s="66"/>
      <c r="CIP81" s="66"/>
      <c r="CIQ81" s="66"/>
      <c r="CIR81" s="66"/>
      <c r="CIS81" s="66"/>
      <c r="CIT81" s="66"/>
      <c r="CIU81" s="66"/>
      <c r="CIV81" s="66"/>
      <c r="CIW81" s="66"/>
      <c r="CIX81" s="66"/>
      <c r="CIY81" s="66"/>
      <c r="CIZ81" s="66"/>
      <c r="CJA81" s="66"/>
      <c r="CJB81" s="66"/>
      <c r="CJC81" s="66"/>
      <c r="CJD81" s="66"/>
      <c r="CJE81" s="66"/>
      <c r="CJF81" s="66"/>
      <c r="CJG81" s="66"/>
      <c r="CJH81" s="66"/>
      <c r="CJI81" s="66"/>
      <c r="CJJ81" s="66"/>
      <c r="CJK81" s="66"/>
      <c r="CJL81" s="66"/>
      <c r="CJM81" s="66"/>
      <c r="CJN81" s="66"/>
      <c r="CJO81" s="66"/>
      <c r="CJP81" s="66"/>
      <c r="CJQ81" s="66"/>
      <c r="CJR81" s="66"/>
      <c r="CJS81" s="66"/>
      <c r="CJT81" s="66"/>
      <c r="CJU81" s="66"/>
      <c r="CJV81" s="66"/>
      <c r="CJW81" s="66"/>
      <c r="CJX81" s="66"/>
      <c r="CJY81" s="66"/>
      <c r="CJZ81" s="66"/>
      <c r="CKA81" s="66"/>
      <c r="CKB81" s="66"/>
      <c r="CKC81" s="66"/>
      <c r="CKD81" s="66"/>
      <c r="CKE81" s="66"/>
      <c r="CKF81" s="66"/>
      <c r="CKG81" s="66"/>
      <c r="CKH81" s="66"/>
      <c r="CKI81" s="66"/>
      <c r="CKJ81" s="66"/>
      <c r="CKK81" s="66"/>
      <c r="CKL81" s="66"/>
      <c r="CKM81" s="66"/>
      <c r="CKN81" s="66"/>
      <c r="CKO81" s="66"/>
      <c r="CKP81" s="66"/>
      <c r="CKQ81" s="66"/>
      <c r="CKR81" s="66"/>
      <c r="CKS81" s="66"/>
      <c r="CKT81" s="66"/>
      <c r="CKU81" s="66"/>
      <c r="CKV81" s="66"/>
      <c r="CKW81" s="66"/>
      <c r="CKX81" s="66"/>
      <c r="CKY81" s="66"/>
      <c r="CKZ81" s="66"/>
      <c r="CLA81" s="66"/>
      <c r="CLB81" s="66"/>
      <c r="CLC81" s="66"/>
      <c r="CLD81" s="66"/>
      <c r="CLE81" s="66"/>
      <c r="CLF81" s="66"/>
      <c r="CLG81" s="66"/>
      <c r="CLH81" s="66"/>
      <c r="CLI81" s="66"/>
      <c r="CLJ81" s="66"/>
      <c r="CLK81" s="66"/>
      <c r="CLL81" s="66"/>
      <c r="CLM81" s="66"/>
      <c r="CLN81" s="66"/>
      <c r="CLO81" s="66"/>
      <c r="CLP81" s="66"/>
      <c r="CLQ81" s="66"/>
      <c r="CLR81" s="66"/>
      <c r="CLS81" s="66"/>
      <c r="CLT81" s="66"/>
      <c r="CLU81" s="66"/>
      <c r="CLV81" s="66"/>
      <c r="CLW81" s="66"/>
      <c r="CLX81" s="66"/>
      <c r="CLY81" s="66"/>
      <c r="CLZ81" s="66"/>
      <c r="CMA81" s="66"/>
      <c r="CMB81" s="66"/>
      <c r="CMC81" s="66"/>
      <c r="CMD81" s="66"/>
      <c r="CME81" s="66"/>
      <c r="CMF81" s="66"/>
      <c r="CMG81" s="66"/>
      <c r="CMH81" s="66"/>
      <c r="CMI81" s="66"/>
      <c r="CMJ81" s="66"/>
      <c r="CMK81" s="66"/>
      <c r="CML81" s="66"/>
      <c r="CMM81" s="66"/>
      <c r="CMN81" s="66"/>
      <c r="CMO81" s="66"/>
      <c r="CMP81" s="66"/>
      <c r="CMQ81" s="66"/>
      <c r="CMR81" s="66"/>
      <c r="CMS81" s="66"/>
      <c r="CMT81" s="66"/>
      <c r="CMU81" s="66"/>
      <c r="CMV81" s="66"/>
      <c r="CMW81" s="66"/>
      <c r="CMX81" s="66"/>
      <c r="CMY81" s="66"/>
      <c r="CMZ81" s="66"/>
      <c r="CNA81" s="66"/>
      <c r="CNB81" s="66"/>
      <c r="CNC81" s="66"/>
      <c r="CND81" s="66"/>
      <c r="CNE81" s="66"/>
      <c r="CNF81" s="66"/>
      <c r="CNG81" s="66"/>
      <c r="CNH81" s="66"/>
      <c r="CNI81" s="66"/>
      <c r="CNJ81" s="66"/>
      <c r="CNK81" s="66"/>
      <c r="CNL81" s="66"/>
      <c r="CNM81" s="66"/>
      <c r="CNN81" s="66"/>
      <c r="CNO81" s="66"/>
      <c r="CNP81" s="66"/>
      <c r="CNQ81" s="66"/>
      <c r="CNR81" s="66"/>
      <c r="CNS81" s="66"/>
      <c r="CNT81" s="66"/>
      <c r="CNU81" s="66"/>
      <c r="CNV81" s="66"/>
      <c r="CNW81" s="66"/>
      <c r="CNX81" s="66"/>
      <c r="CNY81" s="66"/>
      <c r="CNZ81" s="66"/>
      <c r="COA81" s="66"/>
      <c r="COB81" s="66"/>
      <c r="COC81" s="66"/>
      <c r="COD81" s="66"/>
      <c r="COE81" s="66"/>
      <c r="COF81" s="66"/>
      <c r="COG81" s="66"/>
      <c r="COH81" s="66"/>
      <c r="COI81" s="66"/>
      <c r="COJ81" s="66"/>
      <c r="COK81" s="66"/>
      <c r="COL81" s="66"/>
      <c r="COM81" s="66"/>
      <c r="CON81" s="66"/>
      <c r="COO81" s="66"/>
      <c r="COP81" s="66"/>
      <c r="COQ81" s="66"/>
      <c r="COR81" s="66"/>
      <c r="COS81" s="66"/>
      <c r="COT81" s="66"/>
      <c r="COU81" s="66"/>
      <c r="COV81" s="66"/>
      <c r="COW81" s="66"/>
      <c r="COX81" s="66"/>
      <c r="COY81" s="66"/>
      <c r="COZ81" s="66"/>
      <c r="CPA81" s="66"/>
      <c r="CPB81" s="66"/>
      <c r="CPC81" s="66"/>
      <c r="CPD81" s="66"/>
      <c r="CPE81" s="66"/>
      <c r="CPF81" s="66"/>
      <c r="CPG81" s="66"/>
      <c r="CPH81" s="66"/>
      <c r="CPI81" s="66"/>
      <c r="CPJ81" s="66"/>
      <c r="CPK81" s="66"/>
      <c r="CPL81" s="66"/>
      <c r="CPM81" s="66"/>
      <c r="CPN81" s="66"/>
      <c r="CPO81" s="66"/>
      <c r="CPP81" s="66"/>
      <c r="CPQ81" s="66"/>
      <c r="CPR81" s="66"/>
      <c r="CPS81" s="66"/>
      <c r="CPT81" s="66"/>
      <c r="CPU81" s="66"/>
      <c r="CPV81" s="66"/>
      <c r="CPW81" s="66"/>
      <c r="CPX81" s="66"/>
      <c r="CPY81" s="66"/>
      <c r="CPZ81" s="66"/>
      <c r="CQA81" s="66"/>
      <c r="CQB81" s="66"/>
      <c r="CQC81" s="66"/>
      <c r="CQD81" s="66"/>
      <c r="CQE81" s="66"/>
      <c r="CQF81" s="66"/>
      <c r="CQG81" s="66"/>
      <c r="CQH81" s="66"/>
      <c r="CQI81" s="66"/>
      <c r="CQJ81" s="66"/>
      <c r="CQK81" s="66"/>
      <c r="CQL81" s="66"/>
      <c r="CQM81" s="66"/>
      <c r="CQN81" s="66"/>
      <c r="CQO81" s="66"/>
      <c r="CQP81" s="66"/>
      <c r="CQQ81" s="66"/>
      <c r="CQR81" s="66"/>
      <c r="CQS81" s="66"/>
      <c r="CQT81" s="66"/>
      <c r="CQU81" s="66"/>
      <c r="CQV81" s="66"/>
      <c r="CQW81" s="66"/>
      <c r="CQX81" s="66"/>
      <c r="CQY81" s="66"/>
      <c r="CQZ81" s="66"/>
      <c r="CRA81" s="66"/>
      <c r="CRB81" s="66"/>
      <c r="CRC81" s="66"/>
      <c r="CRD81" s="66"/>
      <c r="CRE81" s="66"/>
      <c r="CRF81" s="66"/>
      <c r="CRG81" s="66"/>
      <c r="CRH81" s="66"/>
      <c r="CRI81" s="66"/>
      <c r="CRJ81" s="66"/>
      <c r="CRK81" s="66"/>
      <c r="CRL81" s="66"/>
      <c r="CRM81" s="66"/>
      <c r="CRN81" s="66"/>
      <c r="CRO81" s="66"/>
      <c r="CRP81" s="66"/>
      <c r="CRQ81" s="66"/>
      <c r="CRR81" s="66"/>
      <c r="CRS81" s="66"/>
      <c r="CRT81" s="66"/>
      <c r="CRU81" s="66"/>
      <c r="CRV81" s="66"/>
      <c r="CRW81" s="66"/>
      <c r="CRX81" s="66"/>
      <c r="CRY81" s="66"/>
      <c r="CRZ81" s="66"/>
      <c r="CSA81" s="66"/>
      <c r="CSB81" s="66"/>
      <c r="CSC81" s="66"/>
      <c r="CSD81" s="66"/>
      <c r="CSE81" s="66"/>
      <c r="CSF81" s="66"/>
      <c r="CSG81" s="66"/>
      <c r="CSH81" s="66"/>
      <c r="CSI81" s="66"/>
      <c r="CSJ81" s="66"/>
      <c r="CSK81" s="66"/>
      <c r="CSL81" s="66"/>
      <c r="CSM81" s="66"/>
      <c r="CSN81" s="66"/>
      <c r="CSO81" s="66"/>
      <c r="CSP81" s="66"/>
      <c r="CSQ81" s="66"/>
      <c r="CSR81" s="66"/>
      <c r="CSS81" s="66"/>
      <c r="CST81" s="66"/>
      <c r="CSU81" s="66"/>
      <c r="CSV81" s="66"/>
      <c r="CSW81" s="66"/>
      <c r="CSX81" s="66"/>
      <c r="CSY81" s="66"/>
      <c r="CSZ81" s="66"/>
      <c r="CTA81" s="66"/>
      <c r="CTB81" s="66"/>
      <c r="CTC81" s="66"/>
      <c r="CTD81" s="66"/>
      <c r="CTE81" s="66"/>
      <c r="CTF81" s="66"/>
      <c r="CTG81" s="66"/>
      <c r="CTH81" s="66"/>
      <c r="CTI81" s="66"/>
      <c r="CTJ81" s="66"/>
      <c r="CTK81" s="66"/>
      <c r="CTL81" s="66"/>
      <c r="CTM81" s="66"/>
      <c r="CTN81" s="66"/>
      <c r="CTO81" s="66"/>
      <c r="CTP81" s="66"/>
      <c r="CTQ81" s="66"/>
      <c r="CTR81" s="66"/>
      <c r="CTS81" s="66"/>
      <c r="CTT81" s="66"/>
      <c r="CTU81" s="66"/>
      <c r="CTV81" s="66"/>
      <c r="CTW81" s="66"/>
      <c r="CTX81" s="66"/>
      <c r="CTY81" s="66"/>
      <c r="CTZ81" s="66"/>
      <c r="CUA81" s="66"/>
      <c r="CUB81" s="66"/>
      <c r="CUC81" s="66"/>
      <c r="CUD81" s="66"/>
      <c r="CUE81" s="66"/>
      <c r="CUF81" s="66"/>
      <c r="CUG81" s="66"/>
      <c r="CUH81" s="66"/>
      <c r="CUI81" s="66"/>
      <c r="CUJ81" s="66"/>
      <c r="CUK81" s="66"/>
      <c r="CUL81" s="66"/>
      <c r="CUM81" s="66"/>
      <c r="CUN81" s="66"/>
      <c r="CUO81" s="66"/>
      <c r="CUP81" s="66"/>
      <c r="CUQ81" s="66"/>
      <c r="CUR81" s="66"/>
      <c r="CUS81" s="66"/>
      <c r="CUT81" s="66"/>
      <c r="CUU81" s="66"/>
      <c r="CUV81" s="66"/>
      <c r="CUW81" s="66"/>
      <c r="CUX81" s="66"/>
      <c r="CUY81" s="66"/>
      <c r="CUZ81" s="66"/>
      <c r="CVA81" s="66"/>
      <c r="CVB81" s="66"/>
      <c r="CVC81" s="66"/>
      <c r="CVD81" s="66"/>
      <c r="CVE81" s="66"/>
      <c r="CVF81" s="66"/>
      <c r="CVG81" s="66"/>
      <c r="CVH81" s="66"/>
      <c r="CVI81" s="66"/>
      <c r="CVJ81" s="66"/>
      <c r="CVK81" s="66"/>
      <c r="CVL81" s="66"/>
      <c r="CVM81" s="66"/>
      <c r="CVN81" s="66"/>
      <c r="CVO81" s="66"/>
      <c r="CVP81" s="66"/>
      <c r="CVQ81" s="66"/>
      <c r="CVR81" s="66"/>
      <c r="CVS81" s="66"/>
      <c r="CVT81" s="66"/>
      <c r="CVU81" s="66"/>
      <c r="CVV81" s="66"/>
      <c r="CVW81" s="66"/>
      <c r="CVX81" s="66"/>
      <c r="CVY81" s="66"/>
      <c r="CVZ81" s="66"/>
      <c r="CWA81" s="66"/>
      <c r="CWB81" s="66"/>
      <c r="CWC81" s="66"/>
      <c r="CWD81" s="66"/>
      <c r="CWE81" s="66"/>
      <c r="CWF81" s="66"/>
      <c r="CWG81" s="66"/>
      <c r="CWH81" s="66"/>
      <c r="CWI81" s="66"/>
      <c r="CWJ81" s="66"/>
      <c r="CWK81" s="66"/>
      <c r="CWL81" s="66"/>
      <c r="CWM81" s="66"/>
      <c r="CWN81" s="66"/>
      <c r="CWO81" s="66"/>
      <c r="CWP81" s="66"/>
      <c r="CWQ81" s="66"/>
      <c r="CWR81" s="66"/>
      <c r="CWS81" s="66"/>
      <c r="CWT81" s="66"/>
      <c r="CWU81" s="66"/>
      <c r="CWV81" s="66"/>
      <c r="CWW81" s="66"/>
      <c r="CWX81" s="66"/>
      <c r="CWY81" s="66"/>
      <c r="CWZ81" s="66"/>
      <c r="CXA81" s="66"/>
      <c r="CXB81" s="66"/>
      <c r="CXC81" s="66"/>
      <c r="CXD81" s="66"/>
      <c r="CXE81" s="66"/>
      <c r="CXF81" s="66"/>
      <c r="CXG81" s="66"/>
      <c r="CXH81" s="66"/>
      <c r="CXI81" s="66"/>
      <c r="CXJ81" s="66"/>
      <c r="CXK81" s="66"/>
      <c r="CXL81" s="66"/>
      <c r="CXM81" s="66"/>
      <c r="CXN81" s="66"/>
      <c r="CXO81" s="66"/>
      <c r="CXP81" s="66"/>
      <c r="CXQ81" s="66"/>
      <c r="CXR81" s="66"/>
      <c r="CXS81" s="66"/>
      <c r="CXT81" s="66"/>
      <c r="CXU81" s="66"/>
      <c r="CXV81" s="66"/>
      <c r="CXW81" s="66"/>
      <c r="CXX81" s="66"/>
      <c r="CXY81" s="66"/>
      <c r="CXZ81" s="66"/>
      <c r="CYA81" s="66"/>
      <c r="CYB81" s="66"/>
      <c r="CYC81" s="66"/>
      <c r="CYD81" s="66"/>
      <c r="CYE81" s="66"/>
      <c r="CYF81" s="66"/>
      <c r="CYG81" s="66"/>
      <c r="CYH81" s="66"/>
      <c r="CYI81" s="66"/>
      <c r="CYJ81" s="66"/>
      <c r="CYK81" s="66"/>
      <c r="CYL81" s="66"/>
      <c r="CYM81" s="66"/>
      <c r="CYN81" s="66"/>
      <c r="CYO81" s="66"/>
      <c r="CYP81" s="66"/>
      <c r="CYQ81" s="66"/>
      <c r="CYR81" s="66"/>
      <c r="CYS81" s="66"/>
      <c r="CYT81" s="66"/>
      <c r="CYU81" s="66"/>
      <c r="CYV81" s="66"/>
      <c r="CYW81" s="66"/>
      <c r="CYX81" s="66"/>
      <c r="CYY81" s="66"/>
      <c r="CYZ81" s="66"/>
      <c r="CZA81" s="66"/>
      <c r="CZB81" s="66"/>
      <c r="CZC81" s="66"/>
      <c r="CZD81" s="66"/>
      <c r="CZE81" s="66"/>
      <c r="CZF81" s="66"/>
      <c r="CZG81" s="66"/>
      <c r="CZH81" s="66"/>
      <c r="CZI81" s="66"/>
      <c r="CZJ81" s="66"/>
      <c r="CZK81" s="66"/>
      <c r="CZL81" s="66"/>
      <c r="CZM81" s="66"/>
      <c r="CZN81" s="66"/>
      <c r="CZO81" s="66"/>
      <c r="CZP81" s="66"/>
      <c r="CZQ81" s="66"/>
      <c r="CZR81" s="66"/>
      <c r="CZS81" s="66"/>
      <c r="CZT81" s="66"/>
      <c r="CZU81" s="66"/>
      <c r="CZV81" s="66"/>
      <c r="CZW81" s="66"/>
      <c r="CZX81" s="66"/>
      <c r="CZY81" s="66"/>
      <c r="CZZ81" s="66"/>
      <c r="DAA81" s="66"/>
      <c r="DAB81" s="66"/>
      <c r="DAC81" s="66"/>
      <c r="DAD81" s="66"/>
      <c r="DAE81" s="66"/>
      <c r="DAF81" s="66"/>
      <c r="DAG81" s="66"/>
      <c r="DAH81" s="66"/>
      <c r="DAI81" s="66"/>
      <c r="DAJ81" s="66"/>
      <c r="DAK81" s="66"/>
      <c r="DAL81" s="66"/>
      <c r="DAM81" s="66"/>
      <c r="DAN81" s="66"/>
      <c r="DAO81" s="66"/>
      <c r="DAP81" s="66"/>
      <c r="DAQ81" s="66"/>
      <c r="DAR81" s="66"/>
      <c r="DAS81" s="66"/>
      <c r="DAT81" s="66"/>
      <c r="DAU81" s="66"/>
      <c r="DAV81" s="66"/>
      <c r="DAW81" s="66"/>
      <c r="DAX81" s="66"/>
      <c r="DAY81" s="66"/>
      <c r="DAZ81" s="66"/>
      <c r="DBA81" s="66"/>
      <c r="DBB81" s="66"/>
      <c r="DBC81" s="66"/>
      <c r="DBD81" s="66"/>
      <c r="DBE81" s="66"/>
      <c r="DBF81" s="66"/>
      <c r="DBG81" s="66"/>
      <c r="DBH81" s="66"/>
      <c r="DBI81" s="66"/>
      <c r="DBJ81" s="66"/>
      <c r="DBK81" s="66"/>
      <c r="DBL81" s="66"/>
      <c r="DBM81" s="66"/>
      <c r="DBN81" s="66"/>
      <c r="DBO81" s="66"/>
      <c r="DBP81" s="66"/>
      <c r="DBQ81" s="66"/>
      <c r="DBR81" s="66"/>
      <c r="DBS81" s="66"/>
      <c r="DBT81" s="66"/>
      <c r="DBU81" s="66"/>
      <c r="DBV81" s="66"/>
      <c r="DBW81" s="66"/>
      <c r="DBX81" s="66"/>
      <c r="DBY81" s="66"/>
      <c r="DBZ81" s="66"/>
      <c r="DCA81" s="66"/>
      <c r="DCB81" s="66"/>
      <c r="DCC81" s="66"/>
      <c r="DCD81" s="66"/>
      <c r="DCE81" s="66"/>
      <c r="DCF81" s="66"/>
      <c r="DCG81" s="66"/>
      <c r="DCH81" s="66"/>
      <c r="DCI81" s="66"/>
      <c r="DCJ81" s="66"/>
      <c r="DCK81" s="66"/>
      <c r="DCL81" s="66"/>
      <c r="DCM81" s="66"/>
      <c r="DCN81" s="66"/>
      <c r="DCO81" s="66"/>
      <c r="DCP81" s="66"/>
      <c r="DCQ81" s="66"/>
      <c r="DCR81" s="66"/>
      <c r="DCS81" s="66"/>
      <c r="DCT81" s="66"/>
      <c r="DCU81" s="66"/>
      <c r="DCV81" s="66"/>
      <c r="DCW81" s="66"/>
      <c r="DCX81" s="66"/>
      <c r="DCY81" s="66"/>
      <c r="DCZ81" s="66"/>
      <c r="DDA81" s="66"/>
      <c r="DDB81" s="66"/>
      <c r="DDC81" s="66"/>
      <c r="DDD81" s="66"/>
      <c r="DDE81" s="66"/>
      <c r="DDF81" s="66"/>
      <c r="DDG81" s="66"/>
      <c r="DDH81" s="66"/>
      <c r="DDI81" s="66"/>
      <c r="DDJ81" s="66"/>
      <c r="DDK81" s="66"/>
      <c r="DDL81" s="66"/>
      <c r="DDM81" s="66"/>
      <c r="DDN81" s="66"/>
      <c r="DDO81" s="66"/>
      <c r="DDP81" s="66"/>
      <c r="DDQ81" s="66"/>
      <c r="DDR81" s="66"/>
      <c r="DDS81" s="66"/>
      <c r="DDT81" s="66"/>
      <c r="DDU81" s="66"/>
      <c r="DDV81" s="66"/>
      <c r="DDW81" s="66"/>
      <c r="DDX81" s="66"/>
      <c r="DDY81" s="66"/>
      <c r="DDZ81" s="66"/>
      <c r="DEA81" s="66"/>
      <c r="DEB81" s="66"/>
      <c r="DEC81" s="66"/>
      <c r="DED81" s="66"/>
      <c r="DEE81" s="66"/>
      <c r="DEF81" s="66"/>
      <c r="DEG81" s="66"/>
      <c r="DEH81" s="66"/>
      <c r="DEI81" s="66"/>
      <c r="DEJ81" s="66"/>
      <c r="DEK81" s="66"/>
      <c r="DEL81" s="66"/>
      <c r="DEM81" s="66"/>
      <c r="DEN81" s="66"/>
      <c r="DEO81" s="66"/>
      <c r="DEP81" s="66"/>
      <c r="DEQ81" s="66"/>
      <c r="DER81" s="66"/>
      <c r="DES81" s="66"/>
      <c r="DET81" s="66"/>
      <c r="DEU81" s="66"/>
      <c r="DEV81" s="66"/>
      <c r="DEW81" s="66"/>
      <c r="DEX81" s="66"/>
      <c r="DEY81" s="66"/>
      <c r="DEZ81" s="66"/>
      <c r="DFA81" s="66"/>
      <c r="DFB81" s="66"/>
      <c r="DFC81" s="66"/>
      <c r="DFD81" s="66"/>
      <c r="DFE81" s="66"/>
      <c r="DFF81" s="66"/>
      <c r="DFG81" s="66"/>
      <c r="DFH81" s="66"/>
      <c r="DFI81" s="66"/>
      <c r="DFJ81" s="66"/>
      <c r="DFK81" s="66"/>
      <c r="DFL81" s="66"/>
      <c r="DFM81" s="66"/>
      <c r="DFN81" s="66"/>
      <c r="DFO81" s="66"/>
      <c r="DFP81" s="66"/>
      <c r="DFQ81" s="66"/>
      <c r="DFR81" s="66"/>
      <c r="DFS81" s="66"/>
      <c r="DFT81" s="66"/>
      <c r="DFU81" s="66"/>
      <c r="DFV81" s="66"/>
      <c r="DFW81" s="66"/>
      <c r="DFX81" s="66"/>
      <c r="DFY81" s="66"/>
      <c r="DFZ81" s="66"/>
      <c r="DGA81" s="66"/>
      <c r="DGB81" s="66"/>
      <c r="DGC81" s="66"/>
      <c r="DGD81" s="66"/>
      <c r="DGE81" s="66"/>
      <c r="DGF81" s="66"/>
      <c r="DGG81" s="66"/>
      <c r="DGH81" s="66"/>
      <c r="DGI81" s="66"/>
      <c r="DGJ81" s="66"/>
      <c r="DGK81" s="66"/>
      <c r="DGL81" s="66"/>
      <c r="DGM81" s="66"/>
      <c r="DGN81" s="66"/>
      <c r="DGO81" s="66"/>
      <c r="DGP81" s="66"/>
      <c r="DGQ81" s="66"/>
      <c r="DGR81" s="66"/>
      <c r="DGS81" s="66"/>
      <c r="DGT81" s="66"/>
      <c r="DGU81" s="66"/>
      <c r="DGV81" s="66"/>
      <c r="DGW81" s="66"/>
      <c r="DGX81" s="66"/>
      <c r="DGY81" s="66"/>
      <c r="DGZ81" s="66"/>
      <c r="DHA81" s="66"/>
      <c r="DHB81" s="66"/>
      <c r="DHC81" s="66"/>
      <c r="DHD81" s="66"/>
      <c r="DHE81" s="66"/>
      <c r="DHF81" s="66"/>
      <c r="DHG81" s="66"/>
      <c r="DHH81" s="66"/>
      <c r="DHI81" s="66"/>
      <c r="DHJ81" s="66"/>
      <c r="DHK81" s="66"/>
      <c r="DHL81" s="66"/>
      <c r="DHM81" s="66"/>
      <c r="DHN81" s="66"/>
      <c r="DHO81" s="66"/>
      <c r="DHP81" s="66"/>
      <c r="DHQ81" s="66"/>
      <c r="DHR81" s="66"/>
      <c r="DHS81" s="66"/>
      <c r="DHT81" s="66"/>
      <c r="DHU81" s="66"/>
      <c r="DHV81" s="66"/>
      <c r="DHW81" s="66"/>
      <c r="DHX81" s="66"/>
      <c r="DHY81" s="66"/>
      <c r="DHZ81" s="66"/>
      <c r="DIA81" s="66"/>
      <c r="DIB81" s="66"/>
      <c r="DIC81" s="66"/>
      <c r="DID81" s="66"/>
      <c r="DIE81" s="66"/>
      <c r="DIF81" s="66"/>
      <c r="DIG81" s="66"/>
      <c r="DIH81" s="66"/>
      <c r="DII81" s="66"/>
      <c r="DIJ81" s="66"/>
      <c r="DIK81" s="66"/>
      <c r="DIL81" s="66"/>
      <c r="DIM81" s="66"/>
      <c r="DIN81" s="66"/>
      <c r="DIO81" s="66"/>
      <c r="DIP81" s="66"/>
      <c r="DIQ81" s="66"/>
      <c r="DIR81" s="66"/>
      <c r="DIS81" s="66"/>
      <c r="DIT81" s="66"/>
      <c r="DIU81" s="66"/>
      <c r="DIV81" s="66"/>
      <c r="DIW81" s="66"/>
      <c r="DIX81" s="66"/>
      <c r="DIY81" s="66"/>
      <c r="DIZ81" s="66"/>
      <c r="DJA81" s="66"/>
      <c r="DJB81" s="66"/>
      <c r="DJC81" s="66"/>
      <c r="DJD81" s="66"/>
      <c r="DJE81" s="66"/>
      <c r="DJF81" s="66"/>
      <c r="DJG81" s="66"/>
      <c r="DJH81" s="66"/>
      <c r="DJI81" s="66"/>
      <c r="DJJ81" s="66"/>
      <c r="DJK81" s="66"/>
      <c r="DJL81" s="66"/>
      <c r="DJM81" s="66"/>
      <c r="DJN81" s="66"/>
      <c r="DJO81" s="66"/>
      <c r="DJP81" s="66"/>
      <c r="DJQ81" s="66"/>
      <c r="DJR81" s="66"/>
      <c r="DJS81" s="66"/>
      <c r="DJT81" s="66"/>
      <c r="DJU81" s="66"/>
      <c r="DJV81" s="66"/>
      <c r="DJW81" s="66"/>
      <c r="DJX81" s="66"/>
      <c r="DJY81" s="66"/>
      <c r="DJZ81" s="66"/>
      <c r="DKA81" s="66"/>
      <c r="DKB81" s="66"/>
      <c r="DKC81" s="66"/>
      <c r="DKD81" s="66"/>
      <c r="DKE81" s="66"/>
      <c r="DKF81" s="66"/>
      <c r="DKG81" s="66"/>
      <c r="DKH81" s="66"/>
      <c r="DKI81" s="66"/>
      <c r="DKJ81" s="66"/>
      <c r="DKK81" s="66"/>
      <c r="DKL81" s="66"/>
      <c r="DKM81" s="66"/>
      <c r="DKN81" s="66"/>
      <c r="DKO81" s="66"/>
      <c r="DKP81" s="66"/>
      <c r="DKQ81" s="66"/>
      <c r="DKR81" s="66"/>
      <c r="DKS81" s="66"/>
      <c r="DKT81" s="66"/>
      <c r="DKU81" s="66"/>
      <c r="DKV81" s="66"/>
      <c r="DKW81" s="66"/>
      <c r="DKX81" s="66"/>
      <c r="DKY81" s="66"/>
      <c r="DKZ81" s="66"/>
      <c r="DLA81" s="66"/>
      <c r="DLB81" s="66"/>
      <c r="DLC81" s="66"/>
      <c r="DLD81" s="66"/>
      <c r="DLE81" s="66"/>
      <c r="DLF81" s="66"/>
      <c r="DLG81" s="66"/>
      <c r="DLH81" s="66"/>
      <c r="DLI81" s="66"/>
      <c r="DLJ81" s="66"/>
      <c r="DLK81" s="66"/>
      <c r="DLL81" s="66"/>
      <c r="DLM81" s="66"/>
      <c r="DLN81" s="66"/>
      <c r="DLO81" s="66"/>
      <c r="DLP81" s="66"/>
      <c r="DLQ81" s="66"/>
      <c r="DLR81" s="66"/>
      <c r="DLS81" s="66"/>
      <c r="DLT81" s="66"/>
      <c r="DLU81" s="66"/>
      <c r="DLV81" s="66"/>
      <c r="DLW81" s="66"/>
      <c r="DLX81" s="66"/>
      <c r="DLY81" s="66"/>
      <c r="DLZ81" s="66"/>
      <c r="DMA81" s="66"/>
      <c r="DMB81" s="66"/>
      <c r="DMC81" s="66"/>
      <c r="DMD81" s="66"/>
      <c r="DME81" s="66"/>
      <c r="DMF81" s="66"/>
      <c r="DMG81" s="66"/>
      <c r="DMH81" s="66"/>
      <c r="DMI81" s="66"/>
      <c r="DMJ81" s="66"/>
      <c r="DMK81" s="66"/>
      <c r="DML81" s="66"/>
      <c r="DMM81" s="66"/>
      <c r="DMN81" s="66"/>
      <c r="DMO81" s="66"/>
      <c r="DMP81" s="66"/>
      <c r="DMQ81" s="66"/>
      <c r="DMR81" s="66"/>
      <c r="DMS81" s="66"/>
      <c r="DMT81" s="66"/>
      <c r="DMU81" s="66"/>
      <c r="DMV81" s="66"/>
      <c r="DMW81" s="66"/>
      <c r="DMX81" s="66"/>
      <c r="DMY81" s="66"/>
      <c r="DMZ81" s="66"/>
      <c r="DNA81" s="66"/>
      <c r="DNB81" s="66"/>
      <c r="DNC81" s="66"/>
      <c r="DND81" s="66"/>
      <c r="DNE81" s="66"/>
      <c r="DNF81" s="66"/>
      <c r="DNG81" s="66"/>
      <c r="DNH81" s="66"/>
      <c r="DNI81" s="66"/>
      <c r="DNJ81" s="66"/>
      <c r="DNK81" s="66"/>
      <c r="DNL81" s="66"/>
      <c r="DNM81" s="66"/>
      <c r="DNN81" s="66"/>
      <c r="DNO81" s="66"/>
      <c r="DNP81" s="66"/>
      <c r="DNQ81" s="66"/>
      <c r="DNR81" s="66"/>
      <c r="DNS81" s="66"/>
      <c r="DNT81" s="66"/>
      <c r="DNU81" s="66"/>
      <c r="DNV81" s="66"/>
      <c r="DNW81" s="66"/>
      <c r="DNX81" s="66"/>
      <c r="DNY81" s="66"/>
      <c r="DNZ81" s="66"/>
      <c r="DOA81" s="66"/>
      <c r="DOB81" s="66"/>
      <c r="DOC81" s="66"/>
      <c r="DOD81" s="66"/>
      <c r="DOE81" s="66"/>
      <c r="DOF81" s="66"/>
      <c r="DOG81" s="66"/>
      <c r="DOH81" s="66"/>
      <c r="DOI81" s="66"/>
      <c r="DOJ81" s="66"/>
      <c r="DOK81" s="66"/>
      <c r="DOL81" s="66"/>
      <c r="DOM81" s="66"/>
      <c r="DON81" s="66"/>
      <c r="DOO81" s="66"/>
      <c r="DOP81" s="66"/>
      <c r="DOQ81" s="66"/>
      <c r="DOR81" s="66"/>
      <c r="DOS81" s="66"/>
      <c r="DOT81" s="66"/>
      <c r="DOU81" s="66"/>
      <c r="DOV81" s="66"/>
      <c r="DOW81" s="66"/>
      <c r="DOX81" s="66"/>
      <c r="DOY81" s="66"/>
      <c r="DOZ81" s="66"/>
      <c r="DPA81" s="66"/>
      <c r="DPB81" s="66"/>
      <c r="DPC81" s="66"/>
      <c r="DPD81" s="66"/>
      <c r="DPE81" s="66"/>
      <c r="DPF81" s="66"/>
      <c r="DPG81" s="66"/>
      <c r="DPH81" s="66"/>
      <c r="DPI81" s="66"/>
      <c r="DPJ81" s="66"/>
      <c r="DPK81" s="66"/>
      <c r="DPL81" s="66"/>
      <c r="DPM81" s="66"/>
      <c r="DPN81" s="66"/>
      <c r="DPO81" s="66"/>
      <c r="DPP81" s="66"/>
      <c r="DPQ81" s="66"/>
      <c r="DPR81" s="66"/>
      <c r="DPS81" s="66"/>
      <c r="DPT81" s="66"/>
      <c r="DPU81" s="66"/>
      <c r="DPV81" s="66"/>
      <c r="DPW81" s="66"/>
      <c r="DPX81" s="66"/>
      <c r="DPY81" s="66"/>
      <c r="DPZ81" s="66"/>
      <c r="DQA81" s="66"/>
      <c r="DQB81" s="66"/>
      <c r="DQC81" s="66"/>
      <c r="DQD81" s="66"/>
      <c r="DQE81" s="66"/>
      <c r="DQF81" s="66"/>
      <c r="DQG81" s="66"/>
      <c r="DQH81" s="66"/>
      <c r="DQI81" s="66"/>
      <c r="DQJ81" s="66"/>
      <c r="DQK81" s="66"/>
      <c r="DQL81" s="66"/>
      <c r="DQM81" s="66"/>
      <c r="DQN81" s="66"/>
      <c r="DQO81" s="66"/>
      <c r="DQP81" s="66"/>
      <c r="DQQ81" s="66"/>
      <c r="DQR81" s="66"/>
      <c r="DQS81" s="66"/>
      <c r="DQT81" s="66"/>
      <c r="DQU81" s="66"/>
      <c r="DQV81" s="66"/>
      <c r="DQW81" s="66"/>
      <c r="DQX81" s="66"/>
      <c r="DQY81" s="66"/>
      <c r="DQZ81" s="66"/>
      <c r="DRA81" s="66"/>
      <c r="DRB81" s="66"/>
      <c r="DRC81" s="66"/>
      <c r="DRD81" s="66"/>
      <c r="DRE81" s="66"/>
      <c r="DRF81" s="66"/>
      <c r="DRG81" s="66"/>
      <c r="DRH81" s="66"/>
      <c r="DRI81" s="66"/>
      <c r="DRJ81" s="66"/>
      <c r="DRK81" s="66"/>
      <c r="DRL81" s="66"/>
      <c r="DRM81" s="66"/>
      <c r="DRN81" s="66"/>
      <c r="DRO81" s="66"/>
      <c r="DRP81" s="66"/>
      <c r="DRQ81" s="66"/>
      <c r="DRR81" s="66"/>
      <c r="DRS81" s="66"/>
      <c r="DRT81" s="66"/>
      <c r="DRU81" s="66"/>
      <c r="DRV81" s="66"/>
      <c r="DRW81" s="66"/>
      <c r="DRX81" s="66"/>
      <c r="DRY81" s="66"/>
      <c r="DRZ81" s="66"/>
      <c r="DSA81" s="66"/>
      <c r="DSB81" s="66"/>
      <c r="DSC81" s="66"/>
      <c r="DSD81" s="66"/>
      <c r="DSE81" s="66"/>
      <c r="DSF81" s="66"/>
      <c r="DSG81" s="66"/>
      <c r="DSH81" s="66"/>
      <c r="DSI81" s="66"/>
      <c r="DSJ81" s="66"/>
      <c r="DSK81" s="66"/>
      <c r="DSL81" s="66"/>
      <c r="DSM81" s="66"/>
      <c r="DSN81" s="66"/>
      <c r="DSO81" s="66"/>
      <c r="DSP81" s="66"/>
      <c r="DSQ81" s="66"/>
      <c r="DSR81" s="66"/>
      <c r="DSS81" s="66"/>
      <c r="DST81" s="66"/>
      <c r="DSU81" s="66"/>
      <c r="DSV81" s="66"/>
      <c r="DSW81" s="66"/>
      <c r="DSX81" s="66"/>
      <c r="DSY81" s="66"/>
      <c r="DSZ81" s="66"/>
      <c r="DTA81" s="66"/>
      <c r="DTB81" s="66"/>
      <c r="DTC81" s="66"/>
      <c r="DTD81" s="66"/>
      <c r="DTE81" s="66"/>
      <c r="DTF81" s="66"/>
      <c r="DTG81" s="66"/>
      <c r="DTH81" s="66"/>
      <c r="DTI81" s="66"/>
      <c r="DTJ81" s="66"/>
      <c r="DTK81" s="66"/>
      <c r="DTL81" s="66"/>
      <c r="DTM81" s="66"/>
      <c r="DTN81" s="66"/>
      <c r="DTO81" s="66"/>
      <c r="DTP81" s="66"/>
      <c r="DTQ81" s="66"/>
      <c r="DTR81" s="66"/>
      <c r="DTS81" s="66"/>
      <c r="DTT81" s="66"/>
      <c r="DTU81" s="66"/>
      <c r="DTV81" s="66"/>
      <c r="DTW81" s="66"/>
      <c r="DTX81" s="66"/>
      <c r="DTY81" s="66"/>
      <c r="DTZ81" s="66"/>
      <c r="DUA81" s="66"/>
      <c r="DUB81" s="66"/>
      <c r="DUC81" s="66"/>
      <c r="DUD81" s="66"/>
      <c r="DUE81" s="66"/>
      <c r="DUF81" s="66"/>
      <c r="DUG81" s="66"/>
      <c r="DUH81" s="66"/>
      <c r="DUI81" s="66"/>
      <c r="DUJ81" s="66"/>
      <c r="DUK81" s="66"/>
      <c r="DUL81" s="66"/>
      <c r="DUM81" s="66"/>
      <c r="DUN81" s="66"/>
      <c r="DUO81" s="66"/>
      <c r="DUP81" s="66"/>
      <c r="DUQ81" s="66"/>
      <c r="DUR81" s="66"/>
      <c r="DUS81" s="66"/>
      <c r="DUT81" s="66"/>
      <c r="DUU81" s="66"/>
      <c r="DUV81" s="66"/>
      <c r="DUW81" s="66"/>
      <c r="DUX81" s="66"/>
      <c r="DUY81" s="66"/>
      <c r="DUZ81" s="66"/>
      <c r="DVA81" s="66"/>
      <c r="DVB81" s="66"/>
      <c r="DVC81" s="66"/>
      <c r="DVD81" s="66"/>
      <c r="DVE81" s="66"/>
      <c r="DVF81" s="66"/>
      <c r="DVG81" s="66"/>
      <c r="DVH81" s="66"/>
      <c r="DVI81" s="66"/>
      <c r="DVJ81" s="66"/>
      <c r="DVK81" s="66"/>
      <c r="DVL81" s="66"/>
      <c r="DVM81" s="66"/>
      <c r="DVN81" s="66"/>
      <c r="DVO81" s="66"/>
      <c r="DVP81" s="66"/>
      <c r="DVQ81" s="66"/>
      <c r="DVR81" s="66"/>
      <c r="DVS81" s="66"/>
      <c r="DVT81" s="66"/>
      <c r="DVU81" s="66"/>
      <c r="DVV81" s="66"/>
      <c r="DVW81" s="66"/>
      <c r="DVX81" s="66"/>
      <c r="DVY81" s="66"/>
      <c r="DVZ81" s="66"/>
      <c r="DWA81" s="66"/>
      <c r="DWB81" s="66"/>
      <c r="DWC81" s="66"/>
      <c r="DWD81" s="66"/>
      <c r="DWE81" s="66"/>
      <c r="DWF81" s="66"/>
      <c r="DWG81" s="66"/>
      <c r="DWH81" s="66"/>
      <c r="DWI81" s="66"/>
      <c r="DWJ81" s="66"/>
      <c r="DWK81" s="66"/>
      <c r="DWL81" s="66"/>
      <c r="DWM81" s="66"/>
      <c r="DWN81" s="66"/>
      <c r="DWO81" s="66"/>
      <c r="DWP81" s="66"/>
      <c r="DWQ81" s="66"/>
      <c r="DWR81" s="66"/>
      <c r="DWS81" s="66"/>
      <c r="DWT81" s="66"/>
      <c r="DWU81" s="66"/>
      <c r="DWV81" s="66"/>
      <c r="DWW81" s="66"/>
      <c r="DWX81" s="66"/>
      <c r="DWY81" s="66"/>
      <c r="DWZ81" s="66"/>
      <c r="DXA81" s="66"/>
      <c r="DXB81" s="66"/>
      <c r="DXC81" s="66"/>
      <c r="DXD81" s="66"/>
      <c r="DXE81" s="66"/>
      <c r="DXF81" s="66"/>
      <c r="DXG81" s="66"/>
      <c r="DXH81" s="66"/>
      <c r="DXI81" s="66"/>
      <c r="DXJ81" s="66"/>
      <c r="DXK81" s="66"/>
      <c r="DXL81" s="66"/>
      <c r="DXM81" s="66"/>
      <c r="DXN81" s="66"/>
      <c r="DXO81" s="66"/>
      <c r="DXP81" s="66"/>
      <c r="DXQ81" s="66"/>
      <c r="DXR81" s="66"/>
      <c r="DXS81" s="66"/>
      <c r="DXT81" s="66"/>
      <c r="DXU81" s="66"/>
      <c r="DXV81" s="66"/>
      <c r="DXW81" s="66"/>
      <c r="DXX81" s="66"/>
      <c r="DXY81" s="66"/>
      <c r="DXZ81" s="66"/>
      <c r="DYA81" s="66"/>
      <c r="DYB81" s="66"/>
      <c r="DYC81" s="66"/>
      <c r="DYD81" s="66"/>
      <c r="DYE81" s="66"/>
      <c r="DYF81" s="66"/>
      <c r="DYG81" s="66"/>
      <c r="DYH81" s="66"/>
      <c r="DYI81" s="66"/>
      <c r="DYJ81" s="66"/>
      <c r="DYK81" s="66"/>
      <c r="DYL81" s="66"/>
      <c r="DYM81" s="66"/>
      <c r="DYN81" s="66"/>
      <c r="DYO81" s="66"/>
      <c r="DYP81" s="66"/>
      <c r="DYQ81" s="66"/>
      <c r="DYR81" s="66"/>
      <c r="DYS81" s="66"/>
      <c r="DYT81" s="66"/>
      <c r="DYU81" s="66"/>
      <c r="DYV81" s="66"/>
      <c r="DYW81" s="66"/>
      <c r="DYX81" s="66"/>
      <c r="DYY81" s="66"/>
      <c r="DYZ81" s="66"/>
      <c r="DZA81" s="66"/>
      <c r="DZB81" s="66"/>
      <c r="DZC81" s="66"/>
      <c r="DZD81" s="66"/>
      <c r="DZE81" s="66"/>
      <c r="DZF81" s="66"/>
      <c r="DZG81" s="66"/>
      <c r="DZH81" s="66"/>
      <c r="DZI81" s="66"/>
      <c r="DZJ81" s="66"/>
      <c r="DZK81" s="66"/>
      <c r="DZL81" s="66"/>
      <c r="DZM81" s="66"/>
      <c r="DZN81" s="66"/>
      <c r="DZO81" s="66"/>
      <c r="DZP81" s="66"/>
      <c r="DZQ81" s="66"/>
      <c r="DZR81" s="66"/>
      <c r="DZS81" s="66"/>
      <c r="DZT81" s="66"/>
      <c r="DZU81" s="66"/>
      <c r="DZV81" s="66"/>
      <c r="DZW81" s="66"/>
      <c r="DZX81" s="66"/>
      <c r="DZY81" s="66"/>
      <c r="DZZ81" s="66"/>
      <c r="EAA81" s="66"/>
      <c r="EAB81" s="66"/>
      <c r="EAC81" s="66"/>
      <c r="EAD81" s="66"/>
      <c r="EAE81" s="66"/>
      <c r="EAF81" s="66"/>
      <c r="EAG81" s="66"/>
      <c r="EAH81" s="66"/>
      <c r="EAI81" s="66"/>
      <c r="EAJ81" s="66"/>
      <c r="EAK81" s="66"/>
      <c r="EAL81" s="66"/>
      <c r="EAM81" s="66"/>
      <c r="EAN81" s="66"/>
      <c r="EAO81" s="66"/>
      <c r="EAP81" s="66"/>
      <c r="EAQ81" s="66"/>
      <c r="EAR81" s="66"/>
      <c r="EAS81" s="66"/>
      <c r="EAT81" s="66"/>
      <c r="EAU81" s="66"/>
      <c r="EAV81" s="66"/>
      <c r="EAW81" s="66"/>
      <c r="EAX81" s="66"/>
      <c r="EAY81" s="66"/>
      <c r="EAZ81" s="66"/>
      <c r="EBA81" s="66"/>
      <c r="EBB81" s="66"/>
      <c r="EBC81" s="66"/>
      <c r="EBD81" s="66"/>
      <c r="EBE81" s="66"/>
      <c r="EBF81" s="66"/>
      <c r="EBG81" s="66"/>
      <c r="EBH81" s="66"/>
      <c r="EBI81" s="66"/>
      <c r="EBJ81" s="66"/>
      <c r="EBK81" s="66"/>
      <c r="EBL81" s="66"/>
      <c r="EBM81" s="66"/>
      <c r="EBN81" s="66"/>
      <c r="EBO81" s="66"/>
      <c r="EBP81" s="66"/>
      <c r="EBQ81" s="66"/>
      <c r="EBR81" s="66"/>
      <c r="EBS81" s="66"/>
      <c r="EBT81" s="66"/>
      <c r="EBU81" s="66"/>
      <c r="EBV81" s="66"/>
      <c r="EBW81" s="66"/>
      <c r="EBX81" s="66"/>
      <c r="EBY81" s="66"/>
      <c r="EBZ81" s="66"/>
      <c r="ECA81" s="66"/>
      <c r="ECB81" s="66"/>
      <c r="ECC81" s="66"/>
      <c r="ECD81" s="66"/>
      <c r="ECE81" s="66"/>
      <c r="ECF81" s="66"/>
      <c r="ECG81" s="66"/>
      <c r="ECH81" s="66"/>
      <c r="ECI81" s="66"/>
      <c r="ECJ81" s="66"/>
      <c r="ECK81" s="66"/>
      <c r="ECL81" s="66"/>
      <c r="ECM81" s="66"/>
      <c r="ECN81" s="66"/>
      <c r="ECO81" s="66"/>
      <c r="ECP81" s="66"/>
      <c r="ECQ81" s="66"/>
      <c r="ECR81" s="66"/>
      <c r="ECS81" s="66"/>
      <c r="ECT81" s="66"/>
      <c r="ECU81" s="66"/>
      <c r="ECV81" s="66"/>
      <c r="ECW81" s="66"/>
      <c r="ECX81" s="66"/>
      <c r="ECY81" s="66"/>
      <c r="ECZ81" s="66"/>
      <c r="EDA81" s="66"/>
      <c r="EDB81" s="66"/>
      <c r="EDC81" s="66"/>
      <c r="EDD81" s="66"/>
      <c r="EDE81" s="66"/>
      <c r="EDF81" s="66"/>
      <c r="EDG81" s="66"/>
      <c r="EDH81" s="66"/>
      <c r="EDI81" s="66"/>
      <c r="EDJ81" s="66"/>
      <c r="EDK81" s="66"/>
      <c r="EDL81" s="66"/>
      <c r="EDM81" s="66"/>
      <c r="EDN81" s="66"/>
      <c r="EDO81" s="66"/>
      <c r="EDP81" s="66"/>
      <c r="EDQ81" s="66"/>
      <c r="EDR81" s="66"/>
      <c r="EDS81" s="66"/>
      <c r="EDT81" s="66"/>
      <c r="EDU81" s="66"/>
      <c r="EDV81" s="66"/>
      <c r="EDW81" s="66"/>
      <c r="EDX81" s="66"/>
      <c r="EDY81" s="66"/>
      <c r="EDZ81" s="66"/>
      <c r="EEA81" s="66"/>
      <c r="EEB81" s="66"/>
      <c r="EEC81" s="66"/>
      <c r="EED81" s="66"/>
      <c r="EEE81" s="66"/>
      <c r="EEF81" s="66"/>
      <c r="EEG81" s="66"/>
      <c r="EEH81" s="66"/>
      <c r="EEI81" s="66"/>
      <c r="EEJ81" s="66"/>
      <c r="EEK81" s="66"/>
      <c r="EEL81" s="66"/>
      <c r="EEM81" s="66"/>
      <c r="EEN81" s="66"/>
      <c r="EEO81" s="66"/>
      <c r="EEP81" s="66"/>
      <c r="EEQ81" s="66"/>
      <c r="EER81" s="66"/>
      <c r="EES81" s="66"/>
      <c r="EET81" s="66"/>
      <c r="EEU81" s="66"/>
      <c r="EEV81" s="66"/>
      <c r="EEW81" s="66"/>
      <c r="EEX81" s="66"/>
      <c r="EEY81" s="66"/>
      <c r="EEZ81" s="66"/>
      <c r="EFA81" s="66"/>
      <c r="EFB81" s="66"/>
      <c r="EFC81" s="66"/>
      <c r="EFD81" s="66"/>
      <c r="EFE81" s="66"/>
      <c r="EFF81" s="66"/>
      <c r="EFG81" s="66"/>
      <c r="EFH81" s="66"/>
      <c r="EFI81" s="66"/>
      <c r="EFJ81" s="66"/>
      <c r="EFK81" s="66"/>
      <c r="EFL81" s="66"/>
      <c r="EFM81" s="66"/>
      <c r="EFN81" s="66"/>
      <c r="EFO81" s="66"/>
      <c r="EFP81" s="66"/>
      <c r="EFQ81" s="66"/>
      <c r="EFR81" s="66"/>
      <c r="EFS81" s="66"/>
      <c r="EFT81" s="66"/>
      <c r="EFU81" s="66"/>
      <c r="EFV81" s="66"/>
      <c r="EFW81" s="66"/>
      <c r="EFX81" s="66"/>
      <c r="EFY81" s="66"/>
      <c r="EFZ81" s="66"/>
      <c r="EGA81" s="66"/>
      <c r="EGB81" s="66"/>
      <c r="EGC81" s="66"/>
      <c r="EGD81" s="66"/>
      <c r="EGE81" s="66"/>
      <c r="EGF81" s="66"/>
      <c r="EGG81" s="66"/>
      <c r="EGH81" s="66"/>
      <c r="EGI81" s="66"/>
      <c r="EGJ81" s="66"/>
      <c r="EGK81" s="66"/>
      <c r="EGL81" s="66"/>
      <c r="EGM81" s="66"/>
      <c r="EGN81" s="66"/>
      <c r="EGO81" s="66"/>
      <c r="EGP81" s="66"/>
      <c r="EGQ81" s="66"/>
      <c r="EGR81" s="66"/>
      <c r="EGS81" s="66"/>
      <c r="EGT81" s="66"/>
      <c r="EGU81" s="66"/>
      <c r="EGV81" s="66"/>
      <c r="EGW81" s="66"/>
      <c r="EGX81" s="66"/>
      <c r="EGY81" s="66"/>
      <c r="EGZ81" s="66"/>
      <c r="EHA81" s="66"/>
      <c r="EHB81" s="66"/>
      <c r="EHC81" s="66"/>
      <c r="EHD81" s="66"/>
      <c r="EHE81" s="66"/>
      <c r="EHF81" s="66"/>
      <c r="EHG81" s="66"/>
      <c r="EHH81" s="66"/>
      <c r="EHI81" s="66"/>
      <c r="EHJ81" s="66"/>
      <c r="EHK81" s="66"/>
      <c r="EHL81" s="66"/>
      <c r="EHM81" s="66"/>
      <c r="EHN81" s="66"/>
      <c r="EHO81" s="66"/>
      <c r="EHP81" s="66"/>
      <c r="EHQ81" s="66"/>
      <c r="EHR81" s="66"/>
      <c r="EHS81" s="66"/>
      <c r="EHT81" s="66"/>
      <c r="EHU81" s="66"/>
      <c r="EHV81" s="66"/>
      <c r="EHW81" s="66"/>
      <c r="EHX81" s="66"/>
      <c r="EHY81" s="66"/>
      <c r="EHZ81" s="66"/>
      <c r="EIA81" s="66"/>
      <c r="EIB81" s="66"/>
      <c r="EIC81" s="66"/>
      <c r="EID81" s="66"/>
      <c r="EIE81" s="66"/>
      <c r="EIF81" s="66"/>
      <c r="EIG81" s="66"/>
      <c r="EIH81" s="66"/>
      <c r="EII81" s="66"/>
      <c r="EIJ81" s="66"/>
      <c r="EIK81" s="66"/>
      <c r="EIL81" s="66"/>
      <c r="EIM81" s="66"/>
      <c r="EIN81" s="66"/>
      <c r="EIO81" s="66"/>
      <c r="EIP81" s="66"/>
      <c r="EIQ81" s="66"/>
      <c r="EIR81" s="66"/>
      <c r="EIS81" s="66"/>
      <c r="EIT81" s="66"/>
      <c r="EIU81" s="66"/>
      <c r="EIV81" s="66"/>
      <c r="EIW81" s="66"/>
      <c r="EIX81" s="66"/>
      <c r="EIY81" s="66"/>
      <c r="EIZ81" s="66"/>
      <c r="EJA81" s="66"/>
      <c r="EJB81" s="66"/>
      <c r="EJC81" s="66"/>
      <c r="EJD81" s="66"/>
      <c r="EJE81" s="66"/>
      <c r="EJF81" s="66"/>
      <c r="EJG81" s="66"/>
      <c r="EJH81" s="66"/>
      <c r="EJI81" s="66"/>
      <c r="EJJ81" s="66"/>
      <c r="EJK81" s="66"/>
      <c r="EJL81" s="66"/>
      <c r="EJM81" s="66"/>
      <c r="EJN81" s="66"/>
      <c r="EJO81" s="66"/>
      <c r="EJP81" s="66"/>
      <c r="EJQ81" s="66"/>
      <c r="EJR81" s="66"/>
      <c r="EJS81" s="66"/>
      <c r="EJT81" s="66"/>
      <c r="EJU81" s="66"/>
      <c r="EJV81" s="66"/>
      <c r="EJW81" s="66"/>
      <c r="EJX81" s="66"/>
      <c r="EJY81" s="66"/>
      <c r="EJZ81" s="66"/>
      <c r="EKA81" s="66"/>
      <c r="EKB81" s="66"/>
      <c r="EKC81" s="66"/>
      <c r="EKD81" s="66"/>
      <c r="EKE81" s="66"/>
      <c r="EKF81" s="66"/>
      <c r="EKG81" s="66"/>
      <c r="EKH81" s="66"/>
      <c r="EKI81" s="66"/>
      <c r="EKJ81" s="66"/>
      <c r="EKK81" s="66"/>
      <c r="EKL81" s="66"/>
      <c r="EKM81" s="66"/>
      <c r="EKN81" s="66"/>
      <c r="EKO81" s="66"/>
      <c r="EKP81" s="66"/>
      <c r="EKQ81" s="66"/>
      <c r="EKR81" s="66"/>
      <c r="EKS81" s="66"/>
      <c r="EKT81" s="66"/>
      <c r="EKU81" s="66"/>
      <c r="EKV81" s="66"/>
      <c r="EKW81" s="66"/>
      <c r="EKX81" s="66"/>
      <c r="EKY81" s="66"/>
      <c r="EKZ81" s="66"/>
      <c r="ELA81" s="66"/>
      <c r="ELB81" s="66"/>
      <c r="ELC81" s="66"/>
      <c r="ELD81" s="66"/>
      <c r="ELE81" s="66"/>
      <c r="ELF81" s="66"/>
      <c r="ELG81" s="66"/>
      <c r="ELH81" s="66"/>
      <c r="ELI81" s="66"/>
      <c r="ELJ81" s="66"/>
      <c r="ELK81" s="66"/>
      <c r="ELL81" s="66"/>
      <c r="ELM81" s="66"/>
      <c r="ELN81" s="66"/>
      <c r="ELO81" s="66"/>
      <c r="ELP81" s="66"/>
      <c r="ELQ81" s="66"/>
      <c r="ELR81" s="66"/>
      <c r="ELS81" s="66"/>
      <c r="ELT81" s="66"/>
      <c r="ELU81" s="66"/>
      <c r="ELV81" s="66"/>
      <c r="ELW81" s="66"/>
      <c r="ELX81" s="66"/>
      <c r="ELY81" s="66"/>
      <c r="ELZ81" s="66"/>
      <c r="EMA81" s="66"/>
      <c r="EMB81" s="66"/>
      <c r="EMC81" s="66"/>
      <c r="EMD81" s="66"/>
      <c r="EME81" s="66"/>
      <c r="EMF81" s="66"/>
      <c r="EMG81" s="66"/>
      <c r="EMH81" s="66"/>
      <c r="EMI81" s="66"/>
      <c r="EMJ81" s="66"/>
      <c r="EMK81" s="66"/>
      <c r="EML81" s="66"/>
      <c r="EMM81" s="66"/>
      <c r="EMN81" s="66"/>
      <c r="EMO81" s="66"/>
      <c r="EMP81" s="66"/>
      <c r="EMQ81" s="66"/>
      <c r="EMR81" s="66"/>
      <c r="EMS81" s="66"/>
      <c r="EMT81" s="66"/>
      <c r="EMU81" s="66"/>
      <c r="EMV81" s="66"/>
      <c r="EMW81" s="66"/>
      <c r="EMX81" s="66"/>
      <c r="EMY81" s="66"/>
      <c r="EMZ81" s="66"/>
      <c r="ENA81" s="66"/>
      <c r="ENB81" s="66"/>
      <c r="ENC81" s="66"/>
      <c r="END81" s="66"/>
      <c r="ENE81" s="66"/>
      <c r="ENF81" s="66"/>
      <c r="ENG81" s="66"/>
      <c r="ENH81" s="66"/>
      <c r="ENI81" s="66"/>
      <c r="ENJ81" s="66"/>
      <c r="ENK81" s="66"/>
      <c r="ENL81" s="66"/>
      <c r="ENM81" s="66"/>
      <c r="ENN81" s="66"/>
      <c r="ENO81" s="66"/>
      <c r="ENP81" s="66"/>
      <c r="ENQ81" s="66"/>
      <c r="ENR81" s="66"/>
      <c r="ENS81" s="66"/>
      <c r="ENT81" s="66"/>
      <c r="ENU81" s="66"/>
      <c r="ENV81" s="66"/>
      <c r="ENW81" s="66"/>
      <c r="ENX81" s="66"/>
      <c r="ENY81" s="66"/>
      <c r="ENZ81" s="66"/>
      <c r="EOA81" s="66"/>
      <c r="EOB81" s="66"/>
      <c r="EOC81" s="66"/>
      <c r="EOD81" s="66"/>
      <c r="EOE81" s="66"/>
      <c r="EOF81" s="66"/>
      <c r="EOG81" s="66"/>
      <c r="EOH81" s="66"/>
      <c r="EOI81" s="66"/>
      <c r="EOJ81" s="66"/>
      <c r="EOK81" s="66"/>
      <c r="EOL81" s="66"/>
      <c r="EOM81" s="66"/>
      <c r="EON81" s="66"/>
      <c r="EOO81" s="66"/>
      <c r="EOP81" s="66"/>
      <c r="EOQ81" s="66"/>
      <c r="EOR81" s="66"/>
      <c r="EOS81" s="66"/>
      <c r="EOT81" s="66"/>
      <c r="EOU81" s="66"/>
      <c r="EOV81" s="66"/>
      <c r="EOW81" s="66"/>
      <c r="EOX81" s="66"/>
      <c r="EOY81" s="66"/>
      <c r="EOZ81" s="66"/>
      <c r="EPA81" s="66"/>
      <c r="EPB81" s="66"/>
      <c r="EPC81" s="66"/>
      <c r="EPD81" s="66"/>
      <c r="EPE81" s="66"/>
      <c r="EPF81" s="66"/>
      <c r="EPG81" s="66"/>
      <c r="EPH81" s="66"/>
      <c r="EPI81" s="66"/>
      <c r="EPJ81" s="66"/>
      <c r="EPK81" s="66"/>
      <c r="EPL81" s="66"/>
      <c r="EPM81" s="66"/>
      <c r="EPN81" s="66"/>
      <c r="EPO81" s="66"/>
      <c r="EPP81" s="66"/>
      <c r="EPQ81" s="66"/>
      <c r="EPR81" s="66"/>
      <c r="EPS81" s="66"/>
      <c r="EPT81" s="66"/>
      <c r="EPU81" s="66"/>
      <c r="EPV81" s="66"/>
      <c r="EPW81" s="66"/>
      <c r="EPX81" s="66"/>
      <c r="EPY81" s="66"/>
      <c r="EPZ81" s="66"/>
      <c r="EQA81" s="66"/>
      <c r="EQB81" s="66"/>
      <c r="EQC81" s="66"/>
      <c r="EQD81" s="66"/>
      <c r="EQE81" s="66"/>
      <c r="EQF81" s="66"/>
      <c r="EQG81" s="66"/>
      <c r="EQH81" s="66"/>
      <c r="EQI81" s="66"/>
      <c r="EQJ81" s="66"/>
      <c r="EQK81" s="66"/>
      <c r="EQL81" s="66"/>
      <c r="EQM81" s="66"/>
      <c r="EQN81" s="66"/>
      <c r="EQO81" s="66"/>
      <c r="EQP81" s="66"/>
      <c r="EQQ81" s="66"/>
      <c r="EQR81" s="66"/>
      <c r="EQS81" s="66"/>
      <c r="EQT81" s="66"/>
      <c r="EQU81" s="66"/>
      <c r="EQV81" s="66"/>
      <c r="EQW81" s="66"/>
      <c r="EQX81" s="66"/>
      <c r="EQY81" s="66"/>
      <c r="EQZ81" s="66"/>
      <c r="ERA81" s="66"/>
      <c r="ERB81" s="66"/>
      <c r="ERC81" s="66"/>
      <c r="ERD81" s="66"/>
      <c r="ERE81" s="66"/>
      <c r="ERF81" s="66"/>
      <c r="ERG81" s="66"/>
      <c r="ERH81" s="66"/>
      <c r="ERI81" s="66"/>
      <c r="ERJ81" s="66"/>
      <c r="ERK81" s="66"/>
      <c r="ERL81" s="66"/>
      <c r="ERM81" s="66"/>
      <c r="ERN81" s="66"/>
      <c r="ERO81" s="66"/>
      <c r="ERP81" s="66"/>
      <c r="ERQ81" s="66"/>
      <c r="ERR81" s="66"/>
      <c r="ERS81" s="66"/>
      <c r="ERT81" s="66"/>
      <c r="ERU81" s="66"/>
      <c r="ERV81" s="66"/>
      <c r="ERW81" s="66"/>
      <c r="ERX81" s="66"/>
      <c r="ERY81" s="66"/>
      <c r="ERZ81" s="66"/>
      <c r="ESA81" s="66"/>
      <c r="ESB81" s="66"/>
      <c r="ESC81" s="66"/>
      <c r="ESD81" s="66"/>
      <c r="ESE81" s="66"/>
      <c r="ESF81" s="66"/>
      <c r="ESG81" s="66"/>
      <c r="ESH81" s="66"/>
      <c r="ESI81" s="66"/>
      <c r="ESJ81" s="66"/>
      <c r="ESK81" s="66"/>
      <c r="ESL81" s="66"/>
      <c r="ESM81" s="66"/>
      <c r="ESN81" s="66"/>
      <c r="ESO81" s="66"/>
      <c r="ESP81" s="66"/>
      <c r="ESQ81" s="66"/>
      <c r="ESR81" s="66"/>
      <c r="ESS81" s="66"/>
      <c r="EST81" s="66"/>
      <c r="ESU81" s="66"/>
      <c r="ESV81" s="66"/>
      <c r="ESW81" s="66"/>
      <c r="ESX81" s="66"/>
      <c r="ESY81" s="66"/>
      <c r="ESZ81" s="66"/>
      <c r="ETA81" s="66"/>
      <c r="ETB81" s="66"/>
      <c r="ETC81" s="66"/>
      <c r="ETD81" s="66"/>
      <c r="ETE81" s="66"/>
      <c r="ETF81" s="66"/>
      <c r="ETG81" s="66"/>
      <c r="ETH81" s="66"/>
      <c r="ETI81" s="66"/>
      <c r="ETJ81" s="66"/>
      <c r="ETK81" s="66"/>
      <c r="ETL81" s="66"/>
      <c r="ETM81" s="66"/>
      <c r="ETN81" s="66"/>
      <c r="ETO81" s="66"/>
      <c r="ETP81" s="66"/>
      <c r="ETQ81" s="66"/>
      <c r="ETR81" s="66"/>
      <c r="ETS81" s="66"/>
      <c r="ETT81" s="66"/>
      <c r="ETU81" s="66"/>
      <c r="ETV81" s="66"/>
      <c r="ETW81" s="66"/>
      <c r="ETX81" s="66"/>
      <c r="ETY81" s="66"/>
      <c r="ETZ81" s="66"/>
      <c r="EUA81" s="66"/>
      <c r="EUB81" s="66"/>
      <c r="EUC81" s="66"/>
      <c r="EUD81" s="66"/>
      <c r="EUE81" s="66"/>
      <c r="EUF81" s="66"/>
      <c r="EUG81" s="66"/>
      <c r="EUH81" s="66"/>
      <c r="EUI81" s="66"/>
      <c r="EUJ81" s="66"/>
      <c r="EUK81" s="66"/>
      <c r="EUL81" s="66"/>
      <c r="EUM81" s="66"/>
      <c r="EUN81" s="66"/>
      <c r="EUO81" s="66"/>
      <c r="EUP81" s="66"/>
      <c r="EUQ81" s="66"/>
      <c r="EUR81" s="66"/>
      <c r="EUS81" s="66"/>
      <c r="EUT81" s="66"/>
      <c r="EUU81" s="66"/>
      <c r="EUV81" s="66"/>
      <c r="EUW81" s="66"/>
      <c r="EUX81" s="66"/>
      <c r="EUY81" s="66"/>
      <c r="EUZ81" s="66"/>
      <c r="EVA81" s="66"/>
      <c r="EVB81" s="66"/>
      <c r="EVC81" s="66"/>
      <c r="EVD81" s="66"/>
      <c r="EVE81" s="66"/>
      <c r="EVF81" s="66"/>
      <c r="EVG81" s="66"/>
      <c r="EVH81" s="66"/>
      <c r="EVI81" s="66"/>
      <c r="EVJ81" s="66"/>
      <c r="EVK81" s="66"/>
      <c r="EVL81" s="66"/>
      <c r="EVM81" s="66"/>
      <c r="EVN81" s="66"/>
      <c r="EVO81" s="66"/>
      <c r="EVP81" s="66"/>
      <c r="EVQ81" s="66"/>
      <c r="EVR81" s="66"/>
      <c r="EVS81" s="66"/>
      <c r="EVT81" s="66"/>
      <c r="EVU81" s="66"/>
      <c r="EVV81" s="66"/>
      <c r="EVW81" s="66"/>
      <c r="EVX81" s="66"/>
      <c r="EVY81" s="66"/>
      <c r="EVZ81" s="66"/>
      <c r="EWA81" s="66"/>
      <c r="EWB81" s="66"/>
      <c r="EWC81" s="66"/>
      <c r="EWD81" s="66"/>
      <c r="EWE81" s="66"/>
      <c r="EWF81" s="66"/>
      <c r="EWG81" s="66"/>
      <c r="EWH81" s="66"/>
      <c r="EWI81" s="66"/>
      <c r="EWJ81" s="66"/>
      <c r="EWK81" s="66"/>
      <c r="EWL81" s="66"/>
      <c r="EWM81" s="66"/>
      <c r="EWN81" s="66"/>
      <c r="EWO81" s="66"/>
      <c r="EWP81" s="66"/>
      <c r="EWQ81" s="66"/>
      <c r="EWR81" s="66"/>
      <c r="EWS81" s="66"/>
      <c r="EWT81" s="66"/>
      <c r="EWU81" s="66"/>
      <c r="EWV81" s="66"/>
      <c r="EWW81" s="66"/>
      <c r="EWX81" s="66"/>
      <c r="EWY81" s="66"/>
      <c r="EWZ81" s="66"/>
      <c r="EXA81" s="66"/>
      <c r="EXB81" s="66"/>
      <c r="EXC81" s="66"/>
      <c r="EXD81" s="66"/>
      <c r="EXE81" s="66"/>
      <c r="EXF81" s="66"/>
      <c r="EXG81" s="66"/>
      <c r="EXH81" s="66"/>
      <c r="EXI81" s="66"/>
      <c r="EXJ81" s="66"/>
      <c r="EXK81" s="66"/>
      <c r="EXL81" s="66"/>
      <c r="EXM81" s="66"/>
      <c r="EXN81" s="66"/>
      <c r="EXO81" s="66"/>
      <c r="EXP81" s="66"/>
      <c r="EXQ81" s="66"/>
      <c r="EXR81" s="66"/>
      <c r="EXS81" s="66"/>
      <c r="EXT81" s="66"/>
      <c r="EXU81" s="66"/>
      <c r="EXV81" s="66"/>
      <c r="EXW81" s="66"/>
      <c r="EXX81" s="66"/>
      <c r="EXY81" s="66"/>
      <c r="EXZ81" s="66"/>
      <c r="EYA81" s="66"/>
      <c r="EYB81" s="66"/>
      <c r="EYC81" s="66"/>
      <c r="EYD81" s="66"/>
      <c r="EYE81" s="66"/>
      <c r="EYF81" s="66"/>
      <c r="EYG81" s="66"/>
      <c r="EYH81" s="66"/>
      <c r="EYI81" s="66"/>
      <c r="EYJ81" s="66"/>
      <c r="EYK81" s="66"/>
      <c r="EYL81" s="66"/>
      <c r="EYM81" s="66"/>
      <c r="EYN81" s="66"/>
      <c r="EYO81" s="66"/>
      <c r="EYP81" s="66"/>
      <c r="EYQ81" s="66"/>
      <c r="EYR81" s="66"/>
      <c r="EYS81" s="66"/>
      <c r="EYT81" s="66"/>
      <c r="EYU81" s="66"/>
      <c r="EYV81" s="66"/>
      <c r="EYW81" s="66"/>
      <c r="EYX81" s="66"/>
      <c r="EYY81" s="66"/>
      <c r="EYZ81" s="66"/>
      <c r="EZA81" s="66"/>
      <c r="EZB81" s="66"/>
      <c r="EZC81" s="66"/>
      <c r="EZD81" s="66"/>
      <c r="EZE81" s="66"/>
      <c r="EZF81" s="66"/>
      <c r="EZG81" s="66"/>
      <c r="EZH81" s="66"/>
      <c r="EZI81" s="66"/>
      <c r="EZJ81" s="66"/>
      <c r="EZK81" s="66"/>
      <c r="EZL81" s="66"/>
      <c r="EZM81" s="66"/>
      <c r="EZN81" s="66"/>
      <c r="EZO81" s="66"/>
      <c r="EZP81" s="66"/>
      <c r="EZQ81" s="66"/>
      <c r="EZR81" s="66"/>
      <c r="EZS81" s="66"/>
      <c r="EZT81" s="66"/>
      <c r="EZU81" s="66"/>
      <c r="EZV81" s="66"/>
      <c r="EZW81" s="66"/>
      <c r="EZX81" s="66"/>
      <c r="EZY81" s="66"/>
      <c r="EZZ81" s="66"/>
      <c r="FAA81" s="66"/>
      <c r="FAB81" s="66"/>
      <c r="FAC81" s="66"/>
      <c r="FAD81" s="66"/>
      <c r="FAE81" s="66"/>
      <c r="FAF81" s="66"/>
      <c r="FAG81" s="66"/>
      <c r="FAH81" s="66"/>
      <c r="FAI81" s="66"/>
      <c r="FAJ81" s="66"/>
      <c r="FAK81" s="66"/>
      <c r="FAL81" s="66"/>
      <c r="FAM81" s="66"/>
      <c r="FAN81" s="66"/>
      <c r="FAO81" s="66"/>
      <c r="FAP81" s="66"/>
      <c r="FAQ81" s="66"/>
      <c r="FAR81" s="66"/>
      <c r="FAS81" s="66"/>
      <c r="FAT81" s="66"/>
      <c r="FAU81" s="66"/>
      <c r="FAV81" s="66"/>
      <c r="FAW81" s="66"/>
      <c r="FAX81" s="66"/>
      <c r="FAY81" s="66"/>
      <c r="FAZ81" s="66"/>
      <c r="FBA81" s="66"/>
      <c r="FBB81" s="66"/>
      <c r="FBC81" s="66"/>
      <c r="FBD81" s="66"/>
      <c r="FBE81" s="66"/>
      <c r="FBF81" s="66"/>
      <c r="FBG81" s="66"/>
      <c r="FBH81" s="66"/>
      <c r="FBI81" s="66"/>
      <c r="FBJ81" s="66"/>
      <c r="FBK81" s="66"/>
      <c r="FBL81" s="66"/>
      <c r="FBM81" s="66"/>
      <c r="FBN81" s="66"/>
      <c r="FBO81" s="66"/>
      <c r="FBP81" s="66"/>
      <c r="FBQ81" s="66"/>
      <c r="FBR81" s="66"/>
      <c r="FBS81" s="66"/>
      <c r="FBT81" s="66"/>
      <c r="FBU81" s="66"/>
      <c r="FBV81" s="66"/>
      <c r="FBW81" s="66"/>
      <c r="FBX81" s="66"/>
      <c r="FBY81" s="66"/>
      <c r="FBZ81" s="66"/>
      <c r="FCA81" s="66"/>
      <c r="FCB81" s="66"/>
      <c r="FCC81" s="66"/>
      <c r="FCD81" s="66"/>
      <c r="FCE81" s="66"/>
      <c r="FCF81" s="66"/>
      <c r="FCG81" s="66"/>
      <c r="FCH81" s="66"/>
      <c r="FCI81" s="66"/>
      <c r="FCJ81" s="66"/>
      <c r="FCK81" s="66"/>
      <c r="FCL81" s="66"/>
      <c r="FCM81" s="66"/>
      <c r="FCN81" s="66"/>
      <c r="FCO81" s="66"/>
      <c r="FCP81" s="66"/>
      <c r="FCQ81" s="66"/>
      <c r="FCR81" s="66"/>
      <c r="FCS81" s="66"/>
      <c r="FCT81" s="66"/>
      <c r="FCU81" s="66"/>
      <c r="FCV81" s="66"/>
      <c r="FCW81" s="66"/>
      <c r="FCX81" s="66"/>
      <c r="FCY81" s="66"/>
      <c r="FCZ81" s="66"/>
      <c r="FDA81" s="66"/>
      <c r="FDB81" s="66"/>
      <c r="FDC81" s="66"/>
      <c r="FDD81" s="66"/>
      <c r="FDE81" s="66"/>
      <c r="FDF81" s="66"/>
      <c r="FDG81" s="66"/>
      <c r="FDH81" s="66"/>
      <c r="FDI81" s="66"/>
      <c r="FDJ81" s="66"/>
      <c r="FDK81" s="66"/>
      <c r="FDL81" s="66"/>
      <c r="FDM81" s="66"/>
      <c r="FDN81" s="66"/>
      <c r="FDO81" s="66"/>
      <c r="FDP81" s="66"/>
      <c r="FDQ81" s="66"/>
      <c r="FDR81" s="66"/>
      <c r="FDS81" s="66"/>
      <c r="FDT81" s="66"/>
      <c r="FDU81" s="66"/>
      <c r="FDV81" s="66"/>
      <c r="FDW81" s="66"/>
      <c r="FDX81" s="66"/>
      <c r="FDY81" s="66"/>
      <c r="FDZ81" s="66"/>
      <c r="FEA81" s="66"/>
      <c r="FEB81" s="66"/>
      <c r="FEC81" s="66"/>
      <c r="FED81" s="66"/>
      <c r="FEE81" s="66"/>
      <c r="FEF81" s="66"/>
      <c r="FEG81" s="66"/>
      <c r="FEH81" s="66"/>
      <c r="FEI81" s="66"/>
      <c r="FEJ81" s="66"/>
      <c r="FEK81" s="66"/>
      <c r="FEL81" s="66"/>
      <c r="FEM81" s="66"/>
      <c r="FEN81" s="66"/>
      <c r="FEO81" s="66"/>
      <c r="FEP81" s="66"/>
      <c r="FEQ81" s="66"/>
      <c r="FER81" s="66"/>
      <c r="FES81" s="66"/>
      <c r="FET81" s="66"/>
      <c r="FEU81" s="66"/>
      <c r="FEV81" s="66"/>
      <c r="FEW81" s="66"/>
      <c r="FEX81" s="66"/>
      <c r="FEY81" s="66"/>
      <c r="FEZ81" s="66"/>
      <c r="FFA81" s="66"/>
      <c r="FFB81" s="66"/>
      <c r="FFC81" s="66"/>
      <c r="FFD81" s="66"/>
      <c r="FFE81" s="66"/>
      <c r="FFF81" s="66"/>
      <c r="FFG81" s="66"/>
      <c r="FFH81" s="66"/>
      <c r="FFI81" s="66"/>
      <c r="FFJ81" s="66"/>
      <c r="FFK81" s="66"/>
      <c r="FFL81" s="66"/>
      <c r="FFM81" s="66"/>
      <c r="FFN81" s="66"/>
      <c r="FFO81" s="66"/>
      <c r="FFP81" s="66"/>
      <c r="FFQ81" s="66"/>
      <c r="FFR81" s="66"/>
      <c r="FFS81" s="66"/>
      <c r="FFT81" s="66"/>
      <c r="FFU81" s="66"/>
      <c r="FFV81" s="66"/>
      <c r="FFW81" s="66"/>
      <c r="FFX81" s="66"/>
      <c r="FFY81" s="66"/>
      <c r="FFZ81" s="66"/>
      <c r="FGA81" s="66"/>
      <c r="FGB81" s="66"/>
      <c r="FGC81" s="66"/>
      <c r="FGD81" s="66"/>
      <c r="FGE81" s="66"/>
      <c r="FGF81" s="66"/>
      <c r="FGG81" s="66"/>
      <c r="FGH81" s="66"/>
      <c r="FGI81" s="66"/>
      <c r="FGJ81" s="66"/>
      <c r="FGK81" s="66"/>
      <c r="FGL81" s="66"/>
      <c r="FGM81" s="66"/>
      <c r="FGN81" s="66"/>
      <c r="FGO81" s="66"/>
      <c r="FGP81" s="66"/>
      <c r="FGQ81" s="66"/>
      <c r="FGR81" s="66"/>
      <c r="FGS81" s="66"/>
      <c r="FGT81" s="66"/>
      <c r="FGU81" s="66"/>
      <c r="FGV81" s="66"/>
      <c r="FGW81" s="66"/>
      <c r="FGX81" s="66"/>
      <c r="FGY81" s="66"/>
      <c r="FGZ81" s="66"/>
      <c r="FHA81" s="66"/>
      <c r="FHB81" s="66"/>
      <c r="FHC81" s="66"/>
      <c r="FHD81" s="66"/>
      <c r="FHE81" s="66"/>
      <c r="FHF81" s="66"/>
      <c r="FHG81" s="66"/>
      <c r="FHH81" s="66"/>
      <c r="FHI81" s="66"/>
      <c r="FHJ81" s="66"/>
      <c r="FHK81" s="66"/>
      <c r="FHL81" s="66"/>
      <c r="FHM81" s="66"/>
      <c r="FHN81" s="66"/>
      <c r="FHO81" s="66"/>
      <c r="FHP81" s="66"/>
      <c r="FHQ81" s="66"/>
      <c r="FHR81" s="66"/>
      <c r="FHS81" s="66"/>
      <c r="FHT81" s="66"/>
      <c r="FHU81" s="66"/>
      <c r="FHV81" s="66"/>
      <c r="FHW81" s="66"/>
      <c r="FHX81" s="66"/>
      <c r="FHY81" s="66"/>
      <c r="FHZ81" s="66"/>
      <c r="FIA81" s="66"/>
      <c r="FIB81" s="66"/>
      <c r="FIC81" s="66"/>
      <c r="FID81" s="66"/>
      <c r="FIE81" s="66"/>
      <c r="FIF81" s="66"/>
      <c r="FIG81" s="66"/>
      <c r="FIH81" s="66"/>
      <c r="FII81" s="66"/>
      <c r="FIJ81" s="66"/>
      <c r="FIK81" s="66"/>
      <c r="FIL81" s="66"/>
      <c r="FIM81" s="66"/>
      <c r="FIN81" s="66"/>
      <c r="FIO81" s="66"/>
      <c r="FIP81" s="66"/>
      <c r="FIQ81" s="66"/>
      <c r="FIR81" s="66"/>
      <c r="FIS81" s="66"/>
      <c r="FIT81" s="66"/>
      <c r="FIU81" s="66"/>
      <c r="FIV81" s="66"/>
      <c r="FIW81" s="66"/>
      <c r="FIX81" s="66"/>
      <c r="FIY81" s="66"/>
      <c r="FIZ81" s="66"/>
      <c r="FJA81" s="66"/>
      <c r="FJB81" s="66"/>
      <c r="FJC81" s="66"/>
      <c r="FJD81" s="66"/>
      <c r="FJE81" s="66"/>
      <c r="FJF81" s="66"/>
      <c r="FJG81" s="66"/>
      <c r="FJH81" s="66"/>
      <c r="FJI81" s="66"/>
      <c r="FJJ81" s="66"/>
      <c r="FJK81" s="66"/>
      <c r="FJL81" s="66"/>
      <c r="FJM81" s="66"/>
      <c r="FJN81" s="66"/>
      <c r="FJO81" s="66"/>
      <c r="FJP81" s="66"/>
      <c r="FJQ81" s="66"/>
      <c r="FJR81" s="66"/>
      <c r="FJS81" s="66"/>
      <c r="FJT81" s="66"/>
      <c r="FJU81" s="66"/>
      <c r="FJV81" s="66"/>
      <c r="FJW81" s="66"/>
      <c r="FJX81" s="66"/>
      <c r="FJY81" s="66"/>
      <c r="FJZ81" s="66"/>
      <c r="FKA81" s="66"/>
      <c r="FKB81" s="66"/>
      <c r="FKC81" s="66"/>
      <c r="FKD81" s="66"/>
      <c r="FKE81" s="66"/>
      <c r="FKF81" s="66"/>
      <c r="FKG81" s="66"/>
      <c r="FKH81" s="66"/>
      <c r="FKI81" s="66"/>
      <c r="FKJ81" s="66"/>
      <c r="FKK81" s="66"/>
      <c r="FKL81" s="66"/>
      <c r="FKM81" s="66"/>
      <c r="FKN81" s="66"/>
      <c r="FKO81" s="66"/>
      <c r="FKP81" s="66"/>
      <c r="FKQ81" s="66"/>
      <c r="FKR81" s="66"/>
      <c r="FKS81" s="66"/>
      <c r="FKT81" s="66"/>
      <c r="FKU81" s="66"/>
      <c r="FKV81" s="66"/>
      <c r="FKW81" s="66"/>
      <c r="FKX81" s="66"/>
      <c r="FKY81" s="66"/>
      <c r="FKZ81" s="66"/>
      <c r="FLA81" s="66"/>
      <c r="FLB81" s="66"/>
      <c r="FLC81" s="66"/>
      <c r="FLD81" s="66"/>
      <c r="FLE81" s="66"/>
      <c r="FLF81" s="66"/>
      <c r="FLG81" s="66"/>
      <c r="FLH81" s="66"/>
      <c r="FLI81" s="66"/>
      <c r="FLJ81" s="66"/>
      <c r="FLK81" s="66"/>
      <c r="FLL81" s="66"/>
      <c r="FLM81" s="66"/>
      <c r="FLN81" s="66"/>
      <c r="FLO81" s="66"/>
      <c r="FLP81" s="66"/>
      <c r="FLQ81" s="66"/>
      <c r="FLR81" s="66"/>
      <c r="FLS81" s="66"/>
      <c r="FLT81" s="66"/>
      <c r="FLU81" s="66"/>
      <c r="FLV81" s="66"/>
      <c r="FLW81" s="66"/>
      <c r="FLX81" s="66"/>
      <c r="FLY81" s="66"/>
      <c r="FLZ81" s="66"/>
      <c r="FMA81" s="66"/>
      <c r="FMB81" s="66"/>
      <c r="FMC81" s="66"/>
      <c r="FMD81" s="66"/>
      <c r="FME81" s="66"/>
      <c r="FMF81" s="66"/>
      <c r="FMG81" s="66"/>
      <c r="FMH81" s="66"/>
      <c r="FMI81" s="66"/>
      <c r="FMJ81" s="66"/>
      <c r="FMK81" s="66"/>
      <c r="FML81" s="66"/>
      <c r="FMM81" s="66"/>
      <c r="FMN81" s="66"/>
      <c r="FMO81" s="66"/>
      <c r="FMP81" s="66"/>
      <c r="FMQ81" s="66"/>
      <c r="FMR81" s="66"/>
      <c r="FMS81" s="66"/>
      <c r="FMT81" s="66"/>
      <c r="FMU81" s="66"/>
      <c r="FMV81" s="66"/>
      <c r="FMW81" s="66"/>
      <c r="FMX81" s="66"/>
      <c r="FMY81" s="66"/>
      <c r="FMZ81" s="66"/>
      <c r="FNA81" s="66"/>
      <c r="FNB81" s="66"/>
      <c r="FNC81" s="66"/>
      <c r="FND81" s="66"/>
      <c r="FNE81" s="66"/>
      <c r="FNF81" s="66"/>
      <c r="FNG81" s="66"/>
      <c r="FNH81" s="66"/>
      <c r="FNI81" s="66"/>
      <c r="FNJ81" s="66"/>
      <c r="FNK81" s="66"/>
      <c r="FNL81" s="66"/>
      <c r="FNM81" s="66"/>
      <c r="FNN81" s="66"/>
      <c r="FNO81" s="66"/>
      <c r="FNP81" s="66"/>
      <c r="FNQ81" s="66"/>
      <c r="FNR81" s="66"/>
      <c r="FNS81" s="66"/>
      <c r="FNT81" s="66"/>
      <c r="FNU81" s="66"/>
      <c r="FNV81" s="66"/>
      <c r="FNW81" s="66"/>
      <c r="FNX81" s="66"/>
      <c r="FNY81" s="66"/>
      <c r="FNZ81" s="66"/>
      <c r="FOA81" s="66"/>
      <c r="FOB81" s="66"/>
      <c r="FOC81" s="66"/>
      <c r="FOD81" s="66"/>
      <c r="FOE81" s="66"/>
      <c r="FOF81" s="66"/>
      <c r="FOG81" s="66"/>
      <c r="FOH81" s="66"/>
      <c r="FOI81" s="66"/>
      <c r="FOJ81" s="66"/>
      <c r="FOK81" s="66"/>
      <c r="FOL81" s="66"/>
      <c r="FOM81" s="66"/>
      <c r="FON81" s="66"/>
      <c r="FOO81" s="66"/>
      <c r="FOP81" s="66"/>
      <c r="FOQ81" s="66"/>
      <c r="FOR81" s="66"/>
      <c r="FOS81" s="66"/>
      <c r="FOT81" s="66"/>
      <c r="FOU81" s="66"/>
      <c r="FOV81" s="66"/>
      <c r="FOW81" s="66"/>
      <c r="FOX81" s="66"/>
      <c r="FOY81" s="66"/>
      <c r="FOZ81" s="66"/>
      <c r="FPA81" s="66"/>
      <c r="FPB81" s="66"/>
      <c r="FPC81" s="66"/>
      <c r="FPD81" s="66"/>
      <c r="FPE81" s="66"/>
      <c r="FPF81" s="66"/>
      <c r="FPG81" s="66"/>
      <c r="FPH81" s="66"/>
      <c r="FPI81" s="66"/>
      <c r="FPJ81" s="66"/>
      <c r="FPK81" s="66"/>
      <c r="FPL81" s="66"/>
      <c r="FPM81" s="66"/>
      <c r="FPN81" s="66"/>
      <c r="FPO81" s="66"/>
      <c r="FPP81" s="66"/>
      <c r="FPQ81" s="66"/>
      <c r="FPR81" s="66"/>
      <c r="FPS81" s="66"/>
      <c r="FPT81" s="66"/>
      <c r="FPU81" s="66"/>
      <c r="FPV81" s="66"/>
      <c r="FPW81" s="66"/>
      <c r="FPX81" s="66"/>
      <c r="FPY81" s="66"/>
      <c r="FPZ81" s="66"/>
      <c r="FQA81" s="66"/>
      <c r="FQB81" s="66"/>
      <c r="FQC81" s="66"/>
      <c r="FQD81" s="66"/>
      <c r="FQE81" s="66"/>
      <c r="FQF81" s="66"/>
      <c r="FQG81" s="66"/>
      <c r="FQH81" s="66"/>
      <c r="FQI81" s="66"/>
      <c r="FQJ81" s="66"/>
      <c r="FQK81" s="66"/>
      <c r="FQL81" s="66"/>
      <c r="FQM81" s="66"/>
      <c r="FQN81" s="66"/>
      <c r="FQO81" s="66"/>
      <c r="FQP81" s="66"/>
      <c r="FQQ81" s="66"/>
      <c r="FQR81" s="66"/>
      <c r="FQS81" s="66"/>
      <c r="FQT81" s="66"/>
      <c r="FQU81" s="66"/>
      <c r="FQV81" s="66"/>
      <c r="FQW81" s="66"/>
      <c r="FQX81" s="66"/>
      <c r="FQY81" s="66"/>
      <c r="FQZ81" s="66"/>
      <c r="FRA81" s="66"/>
      <c r="FRB81" s="66"/>
      <c r="FRC81" s="66"/>
      <c r="FRD81" s="66"/>
      <c r="FRE81" s="66"/>
      <c r="FRF81" s="66"/>
      <c r="FRG81" s="66"/>
      <c r="FRH81" s="66"/>
      <c r="FRI81" s="66"/>
      <c r="FRJ81" s="66"/>
      <c r="FRK81" s="66"/>
      <c r="FRL81" s="66"/>
      <c r="FRM81" s="66"/>
      <c r="FRN81" s="66"/>
      <c r="FRO81" s="66"/>
      <c r="FRP81" s="66"/>
      <c r="FRQ81" s="66"/>
      <c r="FRR81" s="66"/>
      <c r="FRS81" s="66"/>
      <c r="FRT81" s="66"/>
      <c r="FRU81" s="66"/>
      <c r="FRV81" s="66"/>
      <c r="FRW81" s="66"/>
      <c r="FRX81" s="66"/>
      <c r="FRY81" s="66"/>
      <c r="FRZ81" s="66"/>
      <c r="FSA81" s="66"/>
      <c r="FSB81" s="66"/>
      <c r="FSC81" s="66"/>
      <c r="FSD81" s="66"/>
      <c r="FSE81" s="66"/>
      <c r="FSF81" s="66"/>
      <c r="FSG81" s="66"/>
      <c r="FSH81" s="66"/>
      <c r="FSI81" s="66"/>
      <c r="FSJ81" s="66"/>
      <c r="FSK81" s="66"/>
      <c r="FSL81" s="66"/>
      <c r="FSM81" s="66"/>
      <c r="FSN81" s="66"/>
      <c r="FSO81" s="66"/>
      <c r="FSP81" s="66"/>
      <c r="FSQ81" s="66"/>
      <c r="FSR81" s="66"/>
      <c r="FSS81" s="66"/>
      <c r="FST81" s="66"/>
      <c r="FSU81" s="66"/>
      <c r="FSV81" s="66"/>
      <c r="FSW81" s="66"/>
      <c r="FSX81" s="66"/>
      <c r="FSY81" s="66"/>
      <c r="FSZ81" s="66"/>
      <c r="FTA81" s="66"/>
      <c r="FTB81" s="66"/>
      <c r="FTC81" s="66"/>
      <c r="FTD81" s="66"/>
      <c r="FTE81" s="66"/>
      <c r="FTF81" s="66"/>
      <c r="FTG81" s="66"/>
      <c r="FTH81" s="66"/>
      <c r="FTI81" s="66"/>
      <c r="FTJ81" s="66"/>
      <c r="FTK81" s="66"/>
      <c r="FTL81" s="66"/>
      <c r="FTM81" s="66"/>
      <c r="FTN81" s="66"/>
      <c r="FTO81" s="66"/>
      <c r="FTP81" s="66"/>
      <c r="FTQ81" s="66"/>
      <c r="FTR81" s="66"/>
      <c r="FTS81" s="66"/>
      <c r="FTT81" s="66"/>
      <c r="FTU81" s="66"/>
      <c r="FTV81" s="66"/>
      <c r="FTW81" s="66"/>
      <c r="FTX81" s="66"/>
      <c r="FTY81" s="66"/>
      <c r="FTZ81" s="66"/>
      <c r="FUA81" s="66"/>
      <c r="FUB81" s="66"/>
      <c r="FUC81" s="66"/>
      <c r="FUD81" s="66"/>
      <c r="FUE81" s="66"/>
      <c r="FUF81" s="66"/>
      <c r="FUG81" s="66"/>
      <c r="FUH81" s="66"/>
      <c r="FUI81" s="66"/>
      <c r="FUJ81" s="66"/>
      <c r="FUK81" s="66"/>
      <c r="FUL81" s="66"/>
      <c r="FUM81" s="66"/>
      <c r="FUN81" s="66"/>
      <c r="FUO81" s="66"/>
      <c r="FUP81" s="66"/>
      <c r="FUQ81" s="66"/>
      <c r="FUR81" s="66"/>
      <c r="FUS81" s="66"/>
      <c r="FUT81" s="66"/>
      <c r="FUU81" s="66"/>
      <c r="FUV81" s="66"/>
      <c r="FUW81" s="66"/>
      <c r="FUX81" s="66"/>
      <c r="FUY81" s="66"/>
      <c r="FUZ81" s="66"/>
      <c r="FVA81" s="66"/>
      <c r="FVB81" s="66"/>
      <c r="FVC81" s="66"/>
      <c r="FVD81" s="66"/>
      <c r="FVE81" s="66"/>
      <c r="FVF81" s="66"/>
      <c r="FVG81" s="66"/>
      <c r="FVH81" s="66"/>
      <c r="FVI81" s="66"/>
      <c r="FVJ81" s="66"/>
      <c r="FVK81" s="66"/>
      <c r="FVL81" s="66"/>
      <c r="FVM81" s="66"/>
      <c r="FVN81" s="66"/>
      <c r="FVO81" s="66"/>
      <c r="FVP81" s="66"/>
      <c r="FVQ81" s="66"/>
      <c r="FVR81" s="66"/>
      <c r="FVS81" s="66"/>
      <c r="FVT81" s="66"/>
      <c r="FVU81" s="66"/>
      <c r="FVV81" s="66"/>
      <c r="FVW81" s="66"/>
      <c r="FVX81" s="66"/>
      <c r="FVY81" s="66"/>
      <c r="FVZ81" s="66"/>
      <c r="FWA81" s="66"/>
      <c r="FWB81" s="66"/>
      <c r="FWC81" s="66"/>
      <c r="FWD81" s="66"/>
      <c r="FWE81" s="66"/>
      <c r="FWF81" s="66"/>
      <c r="FWG81" s="66"/>
      <c r="FWH81" s="66"/>
      <c r="FWI81" s="66"/>
      <c r="FWJ81" s="66"/>
      <c r="FWK81" s="66"/>
      <c r="FWL81" s="66"/>
      <c r="FWM81" s="66"/>
      <c r="FWN81" s="66"/>
      <c r="FWO81" s="66"/>
      <c r="FWP81" s="66"/>
      <c r="FWQ81" s="66"/>
      <c r="FWR81" s="66"/>
      <c r="FWS81" s="66"/>
      <c r="FWT81" s="66"/>
      <c r="FWU81" s="66"/>
      <c r="FWV81" s="66"/>
      <c r="FWW81" s="66"/>
      <c r="FWX81" s="66"/>
      <c r="FWY81" s="66"/>
      <c r="FWZ81" s="66"/>
      <c r="FXA81" s="66"/>
      <c r="FXB81" s="66"/>
      <c r="FXC81" s="66"/>
      <c r="FXD81" s="66"/>
      <c r="FXE81" s="66"/>
      <c r="FXF81" s="66"/>
      <c r="FXG81" s="66"/>
      <c r="FXH81" s="66"/>
      <c r="FXI81" s="66"/>
      <c r="FXJ81" s="66"/>
      <c r="FXK81" s="66"/>
      <c r="FXL81" s="66"/>
      <c r="FXM81" s="66"/>
      <c r="FXN81" s="66"/>
      <c r="FXO81" s="66"/>
      <c r="FXP81" s="66"/>
      <c r="FXQ81" s="66"/>
      <c r="FXR81" s="66"/>
      <c r="FXS81" s="66"/>
      <c r="FXT81" s="66"/>
      <c r="FXU81" s="66"/>
      <c r="FXV81" s="66"/>
      <c r="FXW81" s="66"/>
      <c r="FXX81" s="66"/>
      <c r="FXY81" s="66"/>
      <c r="FXZ81" s="66"/>
      <c r="FYA81" s="66"/>
      <c r="FYB81" s="66"/>
      <c r="FYC81" s="66"/>
      <c r="FYD81" s="66"/>
      <c r="FYE81" s="66"/>
      <c r="FYF81" s="66"/>
      <c r="FYG81" s="66"/>
      <c r="FYH81" s="66"/>
      <c r="FYI81" s="66"/>
      <c r="FYJ81" s="66"/>
      <c r="FYK81" s="66"/>
      <c r="FYL81" s="66"/>
      <c r="FYM81" s="66"/>
      <c r="FYN81" s="66"/>
      <c r="FYO81" s="66"/>
      <c r="FYP81" s="66"/>
      <c r="FYQ81" s="66"/>
      <c r="FYR81" s="66"/>
      <c r="FYS81" s="66"/>
      <c r="FYT81" s="66"/>
      <c r="FYU81" s="66"/>
      <c r="FYV81" s="66"/>
      <c r="FYW81" s="66"/>
      <c r="FYX81" s="66"/>
      <c r="FYY81" s="66"/>
      <c r="FYZ81" s="66"/>
      <c r="FZA81" s="66"/>
      <c r="FZB81" s="66"/>
      <c r="FZC81" s="66"/>
      <c r="FZD81" s="66"/>
      <c r="FZE81" s="66"/>
      <c r="FZF81" s="66"/>
      <c r="FZG81" s="66"/>
      <c r="FZH81" s="66"/>
      <c r="FZI81" s="66"/>
      <c r="FZJ81" s="66"/>
      <c r="FZK81" s="66"/>
      <c r="FZL81" s="66"/>
      <c r="FZM81" s="66"/>
      <c r="FZN81" s="66"/>
      <c r="FZO81" s="66"/>
      <c r="FZP81" s="66"/>
      <c r="FZQ81" s="66"/>
      <c r="FZR81" s="66"/>
      <c r="FZS81" s="66"/>
      <c r="FZT81" s="66"/>
      <c r="FZU81" s="66"/>
      <c r="FZV81" s="66"/>
      <c r="FZW81" s="66"/>
      <c r="FZX81" s="66"/>
      <c r="FZY81" s="66"/>
      <c r="FZZ81" s="66"/>
      <c r="GAA81" s="66"/>
      <c r="GAB81" s="66"/>
      <c r="GAC81" s="66"/>
      <c r="GAD81" s="66"/>
      <c r="GAE81" s="66"/>
      <c r="GAF81" s="66"/>
      <c r="GAG81" s="66"/>
      <c r="GAH81" s="66"/>
      <c r="GAI81" s="66"/>
      <c r="GAJ81" s="66"/>
      <c r="GAK81" s="66"/>
      <c r="GAL81" s="66"/>
      <c r="GAM81" s="66"/>
      <c r="GAN81" s="66"/>
      <c r="GAO81" s="66"/>
      <c r="GAP81" s="66"/>
      <c r="GAQ81" s="66"/>
      <c r="GAR81" s="66"/>
      <c r="GAS81" s="66"/>
      <c r="GAT81" s="66"/>
      <c r="GAU81" s="66"/>
      <c r="GAV81" s="66"/>
      <c r="GAW81" s="66"/>
      <c r="GAX81" s="66"/>
      <c r="GAY81" s="66"/>
      <c r="GAZ81" s="66"/>
      <c r="GBA81" s="66"/>
      <c r="GBB81" s="66"/>
      <c r="GBC81" s="66"/>
      <c r="GBD81" s="66"/>
      <c r="GBE81" s="66"/>
      <c r="GBF81" s="66"/>
      <c r="GBG81" s="66"/>
      <c r="GBH81" s="66"/>
      <c r="GBI81" s="66"/>
      <c r="GBJ81" s="66"/>
      <c r="GBK81" s="66"/>
      <c r="GBL81" s="66"/>
      <c r="GBM81" s="66"/>
      <c r="GBN81" s="66"/>
      <c r="GBO81" s="66"/>
      <c r="GBP81" s="66"/>
      <c r="GBQ81" s="66"/>
      <c r="GBR81" s="66"/>
      <c r="GBS81" s="66"/>
      <c r="GBT81" s="66"/>
      <c r="GBU81" s="66"/>
      <c r="GBV81" s="66"/>
      <c r="GBW81" s="66"/>
      <c r="GBX81" s="66"/>
      <c r="GBY81" s="66"/>
      <c r="GBZ81" s="66"/>
      <c r="GCA81" s="66"/>
      <c r="GCB81" s="66"/>
      <c r="GCC81" s="66"/>
      <c r="GCD81" s="66"/>
      <c r="GCE81" s="66"/>
      <c r="GCF81" s="66"/>
      <c r="GCG81" s="66"/>
      <c r="GCH81" s="66"/>
      <c r="GCI81" s="66"/>
      <c r="GCJ81" s="66"/>
      <c r="GCK81" s="66"/>
      <c r="GCL81" s="66"/>
      <c r="GCM81" s="66"/>
      <c r="GCN81" s="66"/>
      <c r="GCO81" s="66"/>
      <c r="GCP81" s="66"/>
      <c r="GCQ81" s="66"/>
      <c r="GCR81" s="66"/>
      <c r="GCS81" s="66"/>
      <c r="GCT81" s="66"/>
      <c r="GCU81" s="66"/>
      <c r="GCV81" s="66"/>
      <c r="GCW81" s="66"/>
      <c r="GCX81" s="66"/>
      <c r="GCY81" s="66"/>
      <c r="GCZ81" s="66"/>
      <c r="GDA81" s="66"/>
      <c r="GDB81" s="66"/>
      <c r="GDC81" s="66"/>
      <c r="GDD81" s="66"/>
      <c r="GDE81" s="66"/>
      <c r="GDF81" s="66"/>
      <c r="GDG81" s="66"/>
      <c r="GDH81" s="66"/>
      <c r="GDI81" s="66"/>
      <c r="GDJ81" s="66"/>
      <c r="GDK81" s="66"/>
      <c r="GDL81" s="66"/>
      <c r="GDM81" s="66"/>
      <c r="GDN81" s="66"/>
      <c r="GDO81" s="66"/>
      <c r="GDP81" s="66"/>
      <c r="GDQ81" s="66"/>
      <c r="GDR81" s="66"/>
      <c r="GDS81" s="66"/>
      <c r="GDT81" s="66"/>
      <c r="GDU81" s="66"/>
      <c r="GDV81" s="66"/>
      <c r="GDW81" s="66"/>
      <c r="GDX81" s="66"/>
      <c r="GDY81" s="66"/>
      <c r="GDZ81" s="66"/>
      <c r="GEA81" s="66"/>
      <c r="GEB81" s="66"/>
      <c r="GEC81" s="66"/>
      <c r="GED81" s="66"/>
      <c r="GEE81" s="66"/>
      <c r="GEF81" s="66"/>
      <c r="GEG81" s="66"/>
      <c r="GEH81" s="66"/>
      <c r="GEI81" s="66"/>
      <c r="GEJ81" s="66"/>
      <c r="GEK81" s="66"/>
      <c r="GEL81" s="66"/>
      <c r="GEM81" s="66"/>
      <c r="GEN81" s="66"/>
      <c r="GEO81" s="66"/>
      <c r="GEP81" s="66"/>
      <c r="GEQ81" s="66"/>
      <c r="GER81" s="66"/>
      <c r="GES81" s="66"/>
      <c r="GET81" s="66"/>
      <c r="GEU81" s="66"/>
      <c r="GEV81" s="66"/>
      <c r="GEW81" s="66"/>
      <c r="GEX81" s="66"/>
      <c r="GEY81" s="66"/>
      <c r="GEZ81" s="66"/>
      <c r="GFA81" s="66"/>
      <c r="GFB81" s="66"/>
      <c r="GFC81" s="66"/>
      <c r="GFD81" s="66"/>
      <c r="GFE81" s="66"/>
      <c r="GFF81" s="66"/>
      <c r="GFG81" s="66"/>
      <c r="GFH81" s="66"/>
      <c r="GFI81" s="66"/>
      <c r="GFJ81" s="66"/>
      <c r="GFK81" s="66"/>
      <c r="GFL81" s="66"/>
      <c r="GFM81" s="66"/>
      <c r="GFN81" s="66"/>
      <c r="GFO81" s="66"/>
      <c r="GFP81" s="66"/>
      <c r="GFQ81" s="66"/>
      <c r="GFR81" s="66"/>
      <c r="GFS81" s="66"/>
      <c r="GFT81" s="66"/>
      <c r="GFU81" s="66"/>
      <c r="GFV81" s="66"/>
      <c r="GFW81" s="66"/>
      <c r="GFX81" s="66"/>
      <c r="GFY81" s="66"/>
      <c r="GFZ81" s="66"/>
      <c r="GGA81" s="66"/>
      <c r="GGB81" s="66"/>
      <c r="GGC81" s="66"/>
      <c r="GGD81" s="66"/>
      <c r="GGE81" s="66"/>
      <c r="GGF81" s="66"/>
      <c r="GGG81" s="66"/>
      <c r="GGH81" s="66"/>
      <c r="GGI81" s="66"/>
      <c r="GGJ81" s="66"/>
      <c r="GGK81" s="66"/>
      <c r="GGL81" s="66"/>
      <c r="GGM81" s="66"/>
      <c r="GGN81" s="66"/>
      <c r="GGO81" s="66"/>
      <c r="GGP81" s="66"/>
      <c r="GGQ81" s="66"/>
      <c r="GGR81" s="66"/>
      <c r="GGS81" s="66"/>
      <c r="GGT81" s="66"/>
      <c r="GGU81" s="66"/>
      <c r="GGV81" s="66"/>
      <c r="GGW81" s="66"/>
      <c r="GGX81" s="66"/>
      <c r="GGY81" s="66"/>
      <c r="GGZ81" s="66"/>
      <c r="GHA81" s="66"/>
      <c r="GHB81" s="66"/>
      <c r="GHC81" s="66"/>
      <c r="GHD81" s="66"/>
      <c r="GHE81" s="66"/>
      <c r="GHF81" s="66"/>
      <c r="GHG81" s="66"/>
      <c r="GHH81" s="66"/>
      <c r="GHI81" s="66"/>
      <c r="GHJ81" s="66"/>
      <c r="GHK81" s="66"/>
      <c r="GHL81" s="66"/>
      <c r="GHM81" s="66"/>
      <c r="GHN81" s="66"/>
      <c r="GHO81" s="66"/>
      <c r="GHP81" s="66"/>
      <c r="GHQ81" s="66"/>
      <c r="GHR81" s="66"/>
      <c r="GHS81" s="66"/>
      <c r="GHT81" s="66"/>
      <c r="GHU81" s="66"/>
      <c r="GHV81" s="66"/>
      <c r="GHW81" s="66"/>
      <c r="GHX81" s="66"/>
      <c r="GHY81" s="66"/>
      <c r="GHZ81" s="66"/>
      <c r="GIA81" s="66"/>
      <c r="GIB81" s="66"/>
      <c r="GIC81" s="66"/>
      <c r="GID81" s="66"/>
      <c r="GIE81" s="66"/>
      <c r="GIF81" s="66"/>
      <c r="GIG81" s="66"/>
      <c r="GIH81" s="66"/>
      <c r="GII81" s="66"/>
      <c r="GIJ81" s="66"/>
      <c r="GIK81" s="66"/>
      <c r="GIL81" s="66"/>
      <c r="GIM81" s="66"/>
      <c r="GIN81" s="66"/>
      <c r="GIO81" s="66"/>
      <c r="GIP81" s="66"/>
      <c r="GIQ81" s="66"/>
      <c r="GIR81" s="66"/>
      <c r="GIS81" s="66"/>
      <c r="GIT81" s="66"/>
      <c r="GIU81" s="66"/>
      <c r="GIV81" s="66"/>
      <c r="GIW81" s="66"/>
      <c r="GIX81" s="66"/>
      <c r="GIY81" s="66"/>
      <c r="GIZ81" s="66"/>
      <c r="GJA81" s="66"/>
      <c r="GJB81" s="66"/>
      <c r="GJC81" s="66"/>
      <c r="GJD81" s="66"/>
      <c r="GJE81" s="66"/>
      <c r="GJF81" s="66"/>
      <c r="GJG81" s="66"/>
      <c r="GJH81" s="66"/>
      <c r="GJI81" s="66"/>
      <c r="GJJ81" s="66"/>
      <c r="GJK81" s="66"/>
      <c r="GJL81" s="66"/>
      <c r="GJM81" s="66"/>
      <c r="GJN81" s="66"/>
      <c r="GJO81" s="66"/>
      <c r="GJP81" s="66"/>
      <c r="GJQ81" s="66"/>
      <c r="GJR81" s="66"/>
      <c r="GJS81" s="66"/>
      <c r="GJT81" s="66"/>
      <c r="GJU81" s="66"/>
      <c r="GJV81" s="66"/>
      <c r="GJW81" s="66"/>
      <c r="GJX81" s="66"/>
      <c r="GJY81" s="66"/>
      <c r="GJZ81" s="66"/>
      <c r="GKA81" s="66"/>
      <c r="GKB81" s="66"/>
      <c r="GKC81" s="66"/>
      <c r="GKD81" s="66"/>
      <c r="GKE81" s="66"/>
      <c r="GKF81" s="66"/>
      <c r="GKG81" s="66"/>
      <c r="GKH81" s="66"/>
      <c r="GKI81" s="66"/>
      <c r="GKJ81" s="66"/>
      <c r="GKK81" s="66"/>
      <c r="GKL81" s="66"/>
      <c r="GKM81" s="66"/>
      <c r="GKN81" s="66"/>
      <c r="GKO81" s="66"/>
      <c r="GKP81" s="66"/>
      <c r="GKQ81" s="66"/>
      <c r="GKR81" s="66"/>
      <c r="GKS81" s="66"/>
      <c r="GKT81" s="66"/>
      <c r="GKU81" s="66"/>
      <c r="GKV81" s="66"/>
      <c r="GKW81" s="66"/>
      <c r="GKX81" s="66"/>
      <c r="GKY81" s="66"/>
      <c r="GKZ81" s="66"/>
      <c r="GLA81" s="66"/>
      <c r="GLB81" s="66"/>
      <c r="GLC81" s="66"/>
      <c r="GLD81" s="66"/>
      <c r="GLE81" s="66"/>
      <c r="GLF81" s="66"/>
      <c r="GLG81" s="66"/>
      <c r="GLH81" s="66"/>
      <c r="GLI81" s="66"/>
      <c r="GLJ81" s="66"/>
      <c r="GLK81" s="66"/>
      <c r="GLL81" s="66"/>
      <c r="GLM81" s="66"/>
      <c r="GLN81" s="66"/>
      <c r="GLO81" s="66"/>
      <c r="GLP81" s="66"/>
      <c r="GLQ81" s="66"/>
      <c r="GLR81" s="66"/>
      <c r="GLS81" s="66"/>
      <c r="GLT81" s="66"/>
      <c r="GLU81" s="66"/>
      <c r="GLV81" s="66"/>
      <c r="GLW81" s="66"/>
      <c r="GLX81" s="66"/>
      <c r="GLY81" s="66"/>
      <c r="GLZ81" s="66"/>
      <c r="GMA81" s="66"/>
      <c r="GMB81" s="66"/>
      <c r="GMC81" s="66"/>
      <c r="GMD81" s="66"/>
      <c r="GME81" s="66"/>
      <c r="GMF81" s="66"/>
      <c r="GMG81" s="66"/>
      <c r="GMH81" s="66"/>
      <c r="GMI81" s="66"/>
      <c r="GMJ81" s="66"/>
      <c r="GMK81" s="66"/>
      <c r="GML81" s="66"/>
      <c r="GMM81" s="66"/>
      <c r="GMN81" s="66"/>
      <c r="GMO81" s="66"/>
      <c r="GMP81" s="66"/>
      <c r="GMQ81" s="66"/>
      <c r="GMR81" s="66"/>
      <c r="GMS81" s="66"/>
      <c r="GMT81" s="66"/>
      <c r="GMU81" s="66"/>
      <c r="GMV81" s="66"/>
      <c r="GMW81" s="66"/>
      <c r="GMX81" s="66"/>
      <c r="GMY81" s="66"/>
      <c r="GMZ81" s="66"/>
      <c r="GNA81" s="66"/>
      <c r="GNB81" s="66"/>
      <c r="GNC81" s="66"/>
      <c r="GND81" s="66"/>
      <c r="GNE81" s="66"/>
      <c r="GNF81" s="66"/>
      <c r="GNG81" s="66"/>
      <c r="GNH81" s="66"/>
      <c r="GNI81" s="66"/>
      <c r="GNJ81" s="66"/>
      <c r="GNK81" s="66"/>
      <c r="GNL81" s="66"/>
      <c r="GNM81" s="66"/>
      <c r="GNN81" s="66"/>
      <c r="GNO81" s="66"/>
      <c r="GNP81" s="66"/>
      <c r="GNQ81" s="66"/>
      <c r="GNR81" s="66"/>
      <c r="GNS81" s="66"/>
      <c r="GNT81" s="66"/>
      <c r="GNU81" s="66"/>
      <c r="GNV81" s="66"/>
      <c r="GNW81" s="66"/>
      <c r="GNX81" s="66"/>
      <c r="GNY81" s="66"/>
      <c r="GNZ81" s="66"/>
      <c r="GOA81" s="66"/>
      <c r="GOB81" s="66"/>
      <c r="GOC81" s="66"/>
      <c r="GOD81" s="66"/>
      <c r="GOE81" s="66"/>
      <c r="GOF81" s="66"/>
      <c r="GOG81" s="66"/>
      <c r="GOH81" s="66"/>
      <c r="GOI81" s="66"/>
      <c r="GOJ81" s="66"/>
      <c r="GOK81" s="66"/>
      <c r="GOL81" s="66"/>
      <c r="GOM81" s="66"/>
      <c r="GON81" s="66"/>
      <c r="GOO81" s="66"/>
      <c r="GOP81" s="66"/>
      <c r="GOQ81" s="66"/>
      <c r="GOR81" s="66"/>
      <c r="GOS81" s="66"/>
      <c r="GOT81" s="66"/>
      <c r="GOU81" s="66"/>
      <c r="GOV81" s="66"/>
      <c r="GOW81" s="66"/>
      <c r="GOX81" s="66"/>
      <c r="GOY81" s="66"/>
      <c r="GOZ81" s="66"/>
      <c r="GPA81" s="66"/>
      <c r="GPB81" s="66"/>
      <c r="GPC81" s="66"/>
      <c r="GPD81" s="66"/>
      <c r="GPE81" s="66"/>
      <c r="GPF81" s="66"/>
      <c r="GPG81" s="66"/>
      <c r="GPH81" s="66"/>
      <c r="GPI81" s="66"/>
      <c r="GPJ81" s="66"/>
      <c r="GPK81" s="66"/>
      <c r="GPL81" s="66"/>
      <c r="GPM81" s="66"/>
      <c r="GPN81" s="66"/>
      <c r="GPO81" s="66"/>
      <c r="GPP81" s="66"/>
      <c r="GPQ81" s="66"/>
      <c r="GPR81" s="66"/>
      <c r="GPS81" s="66"/>
      <c r="GPT81" s="66"/>
      <c r="GPU81" s="66"/>
      <c r="GPV81" s="66"/>
      <c r="GPW81" s="66"/>
      <c r="GPX81" s="66"/>
      <c r="GPY81" s="66"/>
      <c r="GPZ81" s="66"/>
      <c r="GQA81" s="66"/>
      <c r="GQB81" s="66"/>
      <c r="GQC81" s="66"/>
      <c r="GQD81" s="66"/>
      <c r="GQE81" s="66"/>
      <c r="GQF81" s="66"/>
      <c r="GQG81" s="66"/>
      <c r="GQH81" s="66"/>
      <c r="GQI81" s="66"/>
      <c r="GQJ81" s="66"/>
      <c r="GQK81" s="66"/>
      <c r="GQL81" s="66"/>
      <c r="GQM81" s="66"/>
      <c r="GQN81" s="66"/>
      <c r="GQO81" s="66"/>
      <c r="GQP81" s="66"/>
      <c r="GQQ81" s="66"/>
      <c r="GQR81" s="66"/>
      <c r="GQS81" s="66"/>
      <c r="GQT81" s="66"/>
      <c r="GQU81" s="66"/>
      <c r="GQV81" s="66"/>
      <c r="GQW81" s="66"/>
      <c r="GQX81" s="66"/>
      <c r="GQY81" s="66"/>
      <c r="GQZ81" s="66"/>
      <c r="GRA81" s="66"/>
      <c r="GRB81" s="66"/>
      <c r="GRC81" s="66"/>
      <c r="GRD81" s="66"/>
      <c r="GRE81" s="66"/>
      <c r="GRF81" s="66"/>
      <c r="GRG81" s="66"/>
      <c r="GRH81" s="66"/>
      <c r="GRI81" s="66"/>
      <c r="GRJ81" s="66"/>
      <c r="GRK81" s="66"/>
      <c r="GRL81" s="66"/>
      <c r="GRM81" s="66"/>
      <c r="GRN81" s="66"/>
      <c r="GRO81" s="66"/>
      <c r="GRP81" s="66"/>
      <c r="GRQ81" s="66"/>
      <c r="GRR81" s="66"/>
      <c r="GRS81" s="66"/>
      <c r="GRT81" s="66"/>
      <c r="GRU81" s="66"/>
      <c r="GRV81" s="66"/>
      <c r="GRW81" s="66"/>
      <c r="GRX81" s="66"/>
      <c r="GRY81" s="66"/>
      <c r="GRZ81" s="66"/>
      <c r="GSA81" s="66"/>
      <c r="GSB81" s="66"/>
      <c r="GSC81" s="66"/>
      <c r="GSD81" s="66"/>
      <c r="GSE81" s="66"/>
      <c r="GSF81" s="66"/>
      <c r="GSG81" s="66"/>
      <c r="GSH81" s="66"/>
      <c r="GSI81" s="66"/>
      <c r="GSJ81" s="66"/>
      <c r="GSK81" s="66"/>
      <c r="GSL81" s="66"/>
      <c r="GSM81" s="66"/>
      <c r="GSN81" s="66"/>
      <c r="GSO81" s="66"/>
      <c r="GSP81" s="66"/>
      <c r="GSQ81" s="66"/>
      <c r="GSR81" s="66"/>
      <c r="GSS81" s="66"/>
      <c r="GST81" s="66"/>
      <c r="GSU81" s="66"/>
      <c r="GSV81" s="66"/>
      <c r="GSW81" s="66"/>
      <c r="GSX81" s="66"/>
      <c r="GSY81" s="66"/>
      <c r="GSZ81" s="66"/>
      <c r="GTA81" s="66"/>
      <c r="GTB81" s="66"/>
      <c r="GTC81" s="66"/>
      <c r="GTD81" s="66"/>
      <c r="GTE81" s="66"/>
      <c r="GTF81" s="66"/>
      <c r="GTG81" s="66"/>
      <c r="GTH81" s="66"/>
      <c r="GTI81" s="66"/>
      <c r="GTJ81" s="66"/>
      <c r="GTK81" s="66"/>
      <c r="GTL81" s="66"/>
      <c r="GTM81" s="66"/>
      <c r="GTN81" s="66"/>
      <c r="GTO81" s="66"/>
      <c r="GTP81" s="66"/>
      <c r="GTQ81" s="66"/>
      <c r="GTR81" s="66"/>
      <c r="GTS81" s="66"/>
      <c r="GTT81" s="66"/>
      <c r="GTU81" s="66"/>
      <c r="GTV81" s="66"/>
      <c r="GTW81" s="66"/>
      <c r="GTX81" s="66"/>
      <c r="GTY81" s="66"/>
      <c r="GTZ81" s="66"/>
      <c r="GUA81" s="66"/>
      <c r="GUB81" s="66"/>
      <c r="GUC81" s="66"/>
      <c r="GUD81" s="66"/>
      <c r="GUE81" s="66"/>
      <c r="GUF81" s="66"/>
      <c r="GUG81" s="66"/>
      <c r="GUH81" s="66"/>
      <c r="GUI81" s="66"/>
      <c r="GUJ81" s="66"/>
      <c r="GUK81" s="66"/>
      <c r="GUL81" s="66"/>
      <c r="GUM81" s="66"/>
      <c r="GUN81" s="66"/>
      <c r="GUO81" s="66"/>
      <c r="GUP81" s="66"/>
      <c r="GUQ81" s="66"/>
      <c r="GUR81" s="66"/>
      <c r="GUS81" s="66"/>
      <c r="GUT81" s="66"/>
      <c r="GUU81" s="66"/>
      <c r="GUV81" s="66"/>
      <c r="GUW81" s="66"/>
      <c r="GUX81" s="66"/>
      <c r="GUY81" s="66"/>
      <c r="GUZ81" s="66"/>
      <c r="GVA81" s="66"/>
      <c r="GVB81" s="66"/>
      <c r="GVC81" s="66"/>
      <c r="GVD81" s="66"/>
      <c r="GVE81" s="66"/>
      <c r="GVF81" s="66"/>
      <c r="GVG81" s="66"/>
      <c r="GVH81" s="66"/>
      <c r="GVI81" s="66"/>
      <c r="GVJ81" s="66"/>
      <c r="GVK81" s="66"/>
      <c r="GVL81" s="66"/>
      <c r="GVM81" s="66"/>
      <c r="GVN81" s="66"/>
      <c r="GVO81" s="66"/>
      <c r="GVP81" s="66"/>
      <c r="GVQ81" s="66"/>
      <c r="GVR81" s="66"/>
      <c r="GVS81" s="66"/>
      <c r="GVT81" s="66"/>
      <c r="GVU81" s="66"/>
      <c r="GVV81" s="66"/>
      <c r="GVW81" s="66"/>
      <c r="GVX81" s="66"/>
      <c r="GVY81" s="66"/>
      <c r="GVZ81" s="66"/>
      <c r="GWA81" s="66"/>
      <c r="GWB81" s="66"/>
      <c r="GWC81" s="66"/>
      <c r="GWD81" s="66"/>
      <c r="GWE81" s="66"/>
      <c r="GWF81" s="66"/>
      <c r="GWG81" s="66"/>
      <c r="GWH81" s="66"/>
      <c r="GWI81" s="66"/>
      <c r="GWJ81" s="66"/>
      <c r="GWK81" s="66"/>
      <c r="GWL81" s="66"/>
      <c r="GWM81" s="66"/>
      <c r="GWN81" s="66"/>
      <c r="GWO81" s="66"/>
      <c r="GWP81" s="66"/>
      <c r="GWQ81" s="66"/>
      <c r="GWR81" s="66"/>
      <c r="GWS81" s="66"/>
      <c r="GWT81" s="66"/>
      <c r="GWU81" s="66"/>
      <c r="GWV81" s="66"/>
      <c r="GWW81" s="66"/>
      <c r="GWX81" s="66"/>
      <c r="GWY81" s="66"/>
      <c r="GWZ81" s="66"/>
      <c r="GXA81" s="66"/>
      <c r="GXB81" s="66"/>
      <c r="GXC81" s="66"/>
      <c r="GXD81" s="66"/>
      <c r="GXE81" s="66"/>
      <c r="GXF81" s="66"/>
      <c r="GXG81" s="66"/>
      <c r="GXH81" s="66"/>
      <c r="GXI81" s="66"/>
      <c r="GXJ81" s="66"/>
      <c r="GXK81" s="66"/>
      <c r="GXL81" s="66"/>
      <c r="GXM81" s="66"/>
      <c r="GXN81" s="66"/>
      <c r="GXO81" s="66"/>
      <c r="GXP81" s="66"/>
      <c r="GXQ81" s="66"/>
      <c r="GXR81" s="66"/>
      <c r="GXS81" s="66"/>
      <c r="GXT81" s="66"/>
      <c r="GXU81" s="66"/>
      <c r="GXV81" s="66"/>
      <c r="GXW81" s="66"/>
      <c r="GXX81" s="66"/>
      <c r="GXY81" s="66"/>
      <c r="GXZ81" s="66"/>
      <c r="GYA81" s="66"/>
      <c r="GYB81" s="66"/>
      <c r="GYC81" s="66"/>
      <c r="GYD81" s="66"/>
      <c r="GYE81" s="66"/>
      <c r="GYF81" s="66"/>
      <c r="GYG81" s="66"/>
      <c r="GYH81" s="66"/>
      <c r="GYI81" s="66"/>
      <c r="GYJ81" s="66"/>
      <c r="GYK81" s="66"/>
      <c r="GYL81" s="66"/>
      <c r="GYM81" s="66"/>
      <c r="GYN81" s="66"/>
      <c r="GYO81" s="66"/>
      <c r="GYP81" s="66"/>
      <c r="GYQ81" s="66"/>
      <c r="GYR81" s="66"/>
      <c r="GYS81" s="66"/>
      <c r="GYT81" s="66"/>
      <c r="GYU81" s="66"/>
      <c r="GYV81" s="66"/>
      <c r="GYW81" s="66"/>
      <c r="GYX81" s="66"/>
      <c r="GYY81" s="66"/>
      <c r="GYZ81" s="66"/>
      <c r="GZA81" s="66"/>
      <c r="GZB81" s="66"/>
      <c r="GZC81" s="66"/>
      <c r="GZD81" s="66"/>
      <c r="GZE81" s="66"/>
      <c r="GZF81" s="66"/>
      <c r="GZG81" s="66"/>
      <c r="GZH81" s="66"/>
      <c r="GZI81" s="66"/>
      <c r="GZJ81" s="66"/>
      <c r="GZK81" s="66"/>
      <c r="GZL81" s="66"/>
      <c r="GZM81" s="66"/>
      <c r="GZN81" s="66"/>
      <c r="GZO81" s="66"/>
      <c r="GZP81" s="66"/>
      <c r="GZQ81" s="66"/>
      <c r="GZR81" s="66"/>
      <c r="GZS81" s="66"/>
      <c r="GZT81" s="66"/>
      <c r="GZU81" s="66"/>
      <c r="GZV81" s="66"/>
      <c r="GZW81" s="66"/>
      <c r="GZX81" s="66"/>
      <c r="GZY81" s="66"/>
      <c r="GZZ81" s="66"/>
      <c r="HAA81" s="66"/>
      <c r="HAB81" s="66"/>
      <c r="HAC81" s="66"/>
      <c r="HAD81" s="66"/>
      <c r="HAE81" s="66"/>
      <c r="HAF81" s="66"/>
      <c r="HAG81" s="66"/>
      <c r="HAH81" s="66"/>
      <c r="HAI81" s="66"/>
      <c r="HAJ81" s="66"/>
      <c r="HAK81" s="66"/>
      <c r="HAL81" s="66"/>
      <c r="HAM81" s="66"/>
      <c r="HAN81" s="66"/>
      <c r="HAO81" s="66"/>
      <c r="HAP81" s="66"/>
      <c r="HAQ81" s="66"/>
      <c r="HAR81" s="66"/>
      <c r="HAS81" s="66"/>
      <c r="HAT81" s="66"/>
      <c r="HAU81" s="66"/>
      <c r="HAV81" s="66"/>
      <c r="HAW81" s="66"/>
      <c r="HAX81" s="66"/>
      <c r="HAY81" s="66"/>
      <c r="HAZ81" s="66"/>
      <c r="HBA81" s="66"/>
      <c r="HBB81" s="66"/>
      <c r="HBC81" s="66"/>
      <c r="HBD81" s="66"/>
      <c r="HBE81" s="66"/>
      <c r="HBF81" s="66"/>
      <c r="HBG81" s="66"/>
      <c r="HBH81" s="66"/>
      <c r="HBI81" s="66"/>
      <c r="HBJ81" s="66"/>
      <c r="HBK81" s="66"/>
      <c r="HBL81" s="66"/>
      <c r="HBM81" s="66"/>
      <c r="HBN81" s="66"/>
      <c r="HBO81" s="66"/>
      <c r="HBP81" s="66"/>
      <c r="HBQ81" s="66"/>
      <c r="HBR81" s="66"/>
      <c r="HBS81" s="66"/>
      <c r="HBT81" s="66"/>
      <c r="HBU81" s="66"/>
      <c r="HBV81" s="66"/>
      <c r="HBW81" s="66"/>
      <c r="HBX81" s="66"/>
      <c r="HBY81" s="66"/>
      <c r="HBZ81" s="66"/>
      <c r="HCA81" s="66"/>
      <c r="HCB81" s="66"/>
      <c r="HCC81" s="66"/>
      <c r="HCD81" s="66"/>
      <c r="HCE81" s="66"/>
      <c r="HCF81" s="66"/>
      <c r="HCG81" s="66"/>
      <c r="HCH81" s="66"/>
      <c r="HCI81" s="66"/>
      <c r="HCJ81" s="66"/>
      <c r="HCK81" s="66"/>
      <c r="HCL81" s="66"/>
      <c r="HCM81" s="66"/>
      <c r="HCN81" s="66"/>
      <c r="HCO81" s="66"/>
      <c r="HCP81" s="66"/>
      <c r="HCQ81" s="66"/>
      <c r="HCR81" s="66"/>
      <c r="HCS81" s="66"/>
      <c r="HCT81" s="66"/>
      <c r="HCU81" s="66"/>
      <c r="HCV81" s="66"/>
      <c r="HCW81" s="66"/>
      <c r="HCX81" s="66"/>
      <c r="HCY81" s="66"/>
      <c r="HCZ81" s="66"/>
      <c r="HDA81" s="66"/>
      <c r="HDB81" s="66"/>
      <c r="HDC81" s="66"/>
      <c r="HDD81" s="66"/>
      <c r="HDE81" s="66"/>
      <c r="HDF81" s="66"/>
      <c r="HDG81" s="66"/>
      <c r="HDH81" s="66"/>
      <c r="HDI81" s="66"/>
      <c r="HDJ81" s="66"/>
      <c r="HDK81" s="66"/>
      <c r="HDL81" s="66"/>
      <c r="HDM81" s="66"/>
      <c r="HDN81" s="66"/>
      <c r="HDO81" s="66"/>
      <c r="HDP81" s="66"/>
      <c r="HDQ81" s="66"/>
      <c r="HDR81" s="66"/>
      <c r="HDS81" s="66"/>
      <c r="HDT81" s="66"/>
      <c r="HDU81" s="66"/>
      <c r="HDV81" s="66"/>
      <c r="HDW81" s="66"/>
      <c r="HDX81" s="66"/>
      <c r="HDY81" s="66"/>
      <c r="HDZ81" s="66"/>
      <c r="HEA81" s="66"/>
      <c r="HEB81" s="66"/>
      <c r="HEC81" s="66"/>
      <c r="HED81" s="66"/>
      <c r="HEE81" s="66"/>
      <c r="HEF81" s="66"/>
      <c r="HEG81" s="66"/>
      <c r="HEH81" s="66"/>
      <c r="HEI81" s="66"/>
      <c r="HEJ81" s="66"/>
      <c r="HEK81" s="66"/>
      <c r="HEL81" s="66"/>
      <c r="HEM81" s="66"/>
      <c r="HEN81" s="66"/>
      <c r="HEO81" s="66"/>
      <c r="HEP81" s="66"/>
      <c r="HEQ81" s="66"/>
      <c r="HER81" s="66"/>
      <c r="HES81" s="66"/>
      <c r="HET81" s="66"/>
      <c r="HEU81" s="66"/>
      <c r="HEV81" s="66"/>
      <c r="HEW81" s="66"/>
      <c r="HEX81" s="66"/>
      <c r="HEY81" s="66"/>
      <c r="HEZ81" s="66"/>
      <c r="HFA81" s="66"/>
      <c r="HFB81" s="66"/>
      <c r="HFC81" s="66"/>
      <c r="HFD81" s="66"/>
      <c r="HFE81" s="66"/>
      <c r="HFF81" s="66"/>
      <c r="HFG81" s="66"/>
      <c r="HFH81" s="66"/>
      <c r="HFI81" s="66"/>
      <c r="HFJ81" s="66"/>
      <c r="HFK81" s="66"/>
      <c r="HFL81" s="66"/>
      <c r="HFM81" s="66"/>
      <c r="HFN81" s="66"/>
      <c r="HFO81" s="66"/>
      <c r="HFP81" s="66"/>
      <c r="HFQ81" s="66"/>
      <c r="HFR81" s="66"/>
      <c r="HFS81" s="66"/>
      <c r="HFT81" s="66"/>
      <c r="HFU81" s="66"/>
      <c r="HFV81" s="66"/>
      <c r="HFW81" s="66"/>
      <c r="HFX81" s="66"/>
      <c r="HFY81" s="66"/>
      <c r="HFZ81" s="66"/>
      <c r="HGA81" s="66"/>
      <c r="HGB81" s="66"/>
      <c r="HGC81" s="66"/>
      <c r="HGD81" s="66"/>
      <c r="HGE81" s="66"/>
      <c r="HGF81" s="66"/>
      <c r="HGG81" s="66"/>
      <c r="HGH81" s="66"/>
      <c r="HGI81" s="66"/>
      <c r="HGJ81" s="66"/>
      <c r="HGK81" s="66"/>
      <c r="HGL81" s="66"/>
      <c r="HGM81" s="66"/>
      <c r="HGN81" s="66"/>
      <c r="HGO81" s="66"/>
      <c r="HGP81" s="66"/>
      <c r="HGQ81" s="66"/>
      <c r="HGR81" s="66"/>
      <c r="HGS81" s="66"/>
      <c r="HGT81" s="66"/>
      <c r="HGU81" s="66"/>
      <c r="HGV81" s="66"/>
      <c r="HGW81" s="66"/>
      <c r="HGX81" s="66"/>
      <c r="HGY81" s="66"/>
      <c r="HGZ81" s="66"/>
      <c r="HHA81" s="66"/>
      <c r="HHB81" s="66"/>
      <c r="HHC81" s="66"/>
      <c r="HHD81" s="66"/>
      <c r="HHE81" s="66"/>
      <c r="HHF81" s="66"/>
      <c r="HHG81" s="66"/>
      <c r="HHH81" s="66"/>
      <c r="HHI81" s="66"/>
      <c r="HHJ81" s="66"/>
      <c r="HHK81" s="66"/>
      <c r="HHL81" s="66"/>
      <c r="HHM81" s="66"/>
      <c r="HHN81" s="66"/>
      <c r="HHO81" s="66"/>
      <c r="HHP81" s="66"/>
      <c r="HHQ81" s="66"/>
      <c r="HHR81" s="66"/>
      <c r="HHS81" s="66"/>
      <c r="HHT81" s="66"/>
      <c r="HHU81" s="66"/>
      <c r="HHV81" s="66"/>
      <c r="HHW81" s="66"/>
      <c r="HHX81" s="66"/>
      <c r="HHY81" s="66"/>
      <c r="HHZ81" s="66"/>
      <c r="HIA81" s="66"/>
      <c r="HIB81" s="66"/>
      <c r="HIC81" s="66"/>
      <c r="HID81" s="66"/>
      <c r="HIE81" s="66"/>
      <c r="HIF81" s="66"/>
      <c r="HIG81" s="66"/>
      <c r="HIH81" s="66"/>
      <c r="HII81" s="66"/>
      <c r="HIJ81" s="66"/>
      <c r="HIK81" s="66"/>
      <c r="HIL81" s="66"/>
      <c r="HIM81" s="66"/>
      <c r="HIN81" s="66"/>
      <c r="HIO81" s="66"/>
      <c r="HIP81" s="66"/>
      <c r="HIQ81" s="66"/>
      <c r="HIR81" s="66"/>
      <c r="HIS81" s="66"/>
      <c r="HIT81" s="66"/>
      <c r="HIU81" s="66"/>
      <c r="HIV81" s="66"/>
      <c r="HIW81" s="66"/>
      <c r="HIX81" s="66"/>
      <c r="HIY81" s="66"/>
      <c r="HIZ81" s="66"/>
      <c r="HJA81" s="66"/>
      <c r="HJB81" s="66"/>
      <c r="HJC81" s="66"/>
      <c r="HJD81" s="66"/>
      <c r="HJE81" s="66"/>
      <c r="HJF81" s="66"/>
      <c r="HJG81" s="66"/>
      <c r="HJH81" s="66"/>
      <c r="HJI81" s="66"/>
      <c r="HJJ81" s="66"/>
      <c r="HJK81" s="66"/>
      <c r="HJL81" s="66"/>
      <c r="HJM81" s="66"/>
      <c r="HJN81" s="66"/>
      <c r="HJO81" s="66"/>
      <c r="HJP81" s="66"/>
      <c r="HJQ81" s="66"/>
      <c r="HJR81" s="66"/>
      <c r="HJS81" s="66"/>
      <c r="HJT81" s="66"/>
      <c r="HJU81" s="66"/>
      <c r="HJV81" s="66"/>
      <c r="HJW81" s="66"/>
      <c r="HJX81" s="66"/>
      <c r="HJY81" s="66"/>
      <c r="HJZ81" s="66"/>
      <c r="HKA81" s="66"/>
      <c r="HKB81" s="66"/>
      <c r="HKC81" s="66"/>
      <c r="HKD81" s="66"/>
      <c r="HKE81" s="66"/>
      <c r="HKF81" s="66"/>
      <c r="HKG81" s="66"/>
      <c r="HKH81" s="66"/>
      <c r="HKI81" s="66"/>
      <c r="HKJ81" s="66"/>
      <c r="HKK81" s="66"/>
      <c r="HKL81" s="66"/>
      <c r="HKM81" s="66"/>
      <c r="HKN81" s="66"/>
      <c r="HKO81" s="66"/>
      <c r="HKP81" s="66"/>
      <c r="HKQ81" s="66"/>
      <c r="HKR81" s="66"/>
      <c r="HKS81" s="66"/>
      <c r="HKT81" s="66"/>
      <c r="HKU81" s="66"/>
      <c r="HKV81" s="66"/>
      <c r="HKW81" s="66"/>
      <c r="HKX81" s="66"/>
      <c r="HKY81" s="66"/>
      <c r="HKZ81" s="66"/>
      <c r="HLA81" s="66"/>
      <c r="HLB81" s="66"/>
      <c r="HLC81" s="66"/>
      <c r="HLD81" s="66"/>
      <c r="HLE81" s="66"/>
      <c r="HLF81" s="66"/>
      <c r="HLG81" s="66"/>
      <c r="HLH81" s="66"/>
      <c r="HLI81" s="66"/>
      <c r="HLJ81" s="66"/>
      <c r="HLK81" s="66"/>
      <c r="HLL81" s="66"/>
      <c r="HLM81" s="66"/>
      <c r="HLN81" s="66"/>
      <c r="HLO81" s="66"/>
      <c r="HLP81" s="66"/>
      <c r="HLQ81" s="66"/>
      <c r="HLR81" s="66"/>
      <c r="HLS81" s="66"/>
      <c r="HLT81" s="66"/>
      <c r="HLU81" s="66"/>
      <c r="HLV81" s="66"/>
      <c r="HLW81" s="66"/>
      <c r="HLX81" s="66"/>
      <c r="HLY81" s="66"/>
      <c r="HLZ81" s="66"/>
      <c r="HMA81" s="66"/>
      <c r="HMB81" s="66"/>
      <c r="HMC81" s="66"/>
      <c r="HMD81" s="66"/>
      <c r="HME81" s="66"/>
      <c r="HMF81" s="66"/>
      <c r="HMG81" s="66"/>
      <c r="HMH81" s="66"/>
      <c r="HMI81" s="66"/>
      <c r="HMJ81" s="66"/>
      <c r="HMK81" s="66"/>
      <c r="HML81" s="66"/>
      <c r="HMM81" s="66"/>
      <c r="HMN81" s="66"/>
      <c r="HMO81" s="66"/>
      <c r="HMP81" s="66"/>
      <c r="HMQ81" s="66"/>
      <c r="HMR81" s="66"/>
      <c r="HMS81" s="66"/>
      <c r="HMT81" s="66"/>
      <c r="HMU81" s="66"/>
      <c r="HMV81" s="66"/>
      <c r="HMW81" s="66"/>
      <c r="HMX81" s="66"/>
      <c r="HMY81" s="66"/>
      <c r="HMZ81" s="66"/>
      <c r="HNA81" s="66"/>
      <c r="HNB81" s="66"/>
      <c r="HNC81" s="66"/>
      <c r="HND81" s="66"/>
      <c r="HNE81" s="66"/>
      <c r="HNF81" s="66"/>
      <c r="HNG81" s="66"/>
      <c r="HNH81" s="66"/>
      <c r="HNI81" s="66"/>
      <c r="HNJ81" s="66"/>
      <c r="HNK81" s="66"/>
      <c r="HNL81" s="66"/>
      <c r="HNM81" s="66"/>
      <c r="HNN81" s="66"/>
      <c r="HNO81" s="66"/>
      <c r="HNP81" s="66"/>
      <c r="HNQ81" s="66"/>
      <c r="HNR81" s="66"/>
      <c r="HNS81" s="66"/>
      <c r="HNT81" s="66"/>
      <c r="HNU81" s="66"/>
      <c r="HNV81" s="66"/>
      <c r="HNW81" s="66"/>
      <c r="HNX81" s="66"/>
      <c r="HNY81" s="66"/>
      <c r="HNZ81" s="66"/>
      <c r="HOA81" s="66"/>
      <c r="HOB81" s="66"/>
      <c r="HOC81" s="66"/>
      <c r="HOD81" s="66"/>
      <c r="HOE81" s="66"/>
      <c r="HOF81" s="66"/>
      <c r="HOG81" s="66"/>
      <c r="HOH81" s="66"/>
      <c r="HOI81" s="66"/>
      <c r="HOJ81" s="66"/>
      <c r="HOK81" s="66"/>
      <c r="HOL81" s="66"/>
      <c r="HOM81" s="66"/>
      <c r="HON81" s="66"/>
      <c r="HOO81" s="66"/>
      <c r="HOP81" s="66"/>
      <c r="HOQ81" s="66"/>
      <c r="HOR81" s="66"/>
      <c r="HOS81" s="66"/>
      <c r="HOT81" s="66"/>
      <c r="HOU81" s="66"/>
      <c r="HOV81" s="66"/>
      <c r="HOW81" s="66"/>
      <c r="HOX81" s="66"/>
      <c r="HOY81" s="66"/>
      <c r="HOZ81" s="66"/>
      <c r="HPA81" s="66"/>
      <c r="HPB81" s="66"/>
      <c r="HPC81" s="66"/>
      <c r="HPD81" s="66"/>
      <c r="HPE81" s="66"/>
      <c r="HPF81" s="66"/>
      <c r="HPG81" s="66"/>
      <c r="HPH81" s="66"/>
      <c r="HPI81" s="66"/>
      <c r="HPJ81" s="66"/>
      <c r="HPK81" s="66"/>
      <c r="HPL81" s="66"/>
      <c r="HPM81" s="66"/>
      <c r="HPN81" s="66"/>
      <c r="HPO81" s="66"/>
      <c r="HPP81" s="66"/>
      <c r="HPQ81" s="66"/>
      <c r="HPR81" s="66"/>
      <c r="HPS81" s="66"/>
      <c r="HPT81" s="66"/>
      <c r="HPU81" s="66"/>
      <c r="HPV81" s="66"/>
      <c r="HPW81" s="66"/>
      <c r="HPX81" s="66"/>
      <c r="HPY81" s="66"/>
      <c r="HPZ81" s="66"/>
      <c r="HQA81" s="66"/>
      <c r="HQB81" s="66"/>
      <c r="HQC81" s="66"/>
      <c r="HQD81" s="66"/>
      <c r="HQE81" s="66"/>
      <c r="HQF81" s="66"/>
      <c r="HQG81" s="66"/>
      <c r="HQH81" s="66"/>
      <c r="HQI81" s="66"/>
      <c r="HQJ81" s="66"/>
      <c r="HQK81" s="66"/>
      <c r="HQL81" s="66"/>
      <c r="HQM81" s="66"/>
      <c r="HQN81" s="66"/>
      <c r="HQO81" s="66"/>
      <c r="HQP81" s="66"/>
      <c r="HQQ81" s="66"/>
      <c r="HQR81" s="66"/>
      <c r="HQS81" s="66"/>
      <c r="HQT81" s="66"/>
      <c r="HQU81" s="66"/>
      <c r="HQV81" s="66"/>
      <c r="HQW81" s="66"/>
      <c r="HQX81" s="66"/>
      <c r="HQY81" s="66"/>
      <c r="HQZ81" s="66"/>
      <c r="HRA81" s="66"/>
      <c r="HRB81" s="66"/>
      <c r="HRC81" s="66"/>
      <c r="HRD81" s="66"/>
      <c r="HRE81" s="66"/>
      <c r="HRF81" s="66"/>
      <c r="HRG81" s="66"/>
      <c r="HRH81" s="66"/>
      <c r="HRI81" s="66"/>
      <c r="HRJ81" s="66"/>
      <c r="HRK81" s="66"/>
      <c r="HRL81" s="66"/>
      <c r="HRM81" s="66"/>
      <c r="HRN81" s="66"/>
      <c r="HRO81" s="66"/>
      <c r="HRP81" s="66"/>
      <c r="HRQ81" s="66"/>
      <c r="HRR81" s="66"/>
      <c r="HRS81" s="66"/>
      <c r="HRT81" s="66"/>
      <c r="HRU81" s="66"/>
      <c r="HRV81" s="66"/>
      <c r="HRW81" s="66"/>
      <c r="HRX81" s="66"/>
      <c r="HRY81" s="66"/>
      <c r="HRZ81" s="66"/>
      <c r="HSA81" s="66"/>
      <c r="HSB81" s="66"/>
      <c r="HSC81" s="66"/>
      <c r="HSD81" s="66"/>
      <c r="HSE81" s="66"/>
      <c r="HSF81" s="66"/>
      <c r="HSG81" s="66"/>
      <c r="HSH81" s="66"/>
      <c r="HSI81" s="66"/>
      <c r="HSJ81" s="66"/>
      <c r="HSK81" s="66"/>
      <c r="HSL81" s="66"/>
      <c r="HSM81" s="66"/>
      <c r="HSN81" s="66"/>
      <c r="HSO81" s="66"/>
      <c r="HSP81" s="66"/>
      <c r="HSQ81" s="66"/>
      <c r="HSR81" s="66"/>
      <c r="HSS81" s="66"/>
      <c r="HST81" s="66"/>
      <c r="HSU81" s="66"/>
      <c r="HSV81" s="66"/>
      <c r="HSW81" s="66"/>
      <c r="HSX81" s="66"/>
      <c r="HSY81" s="66"/>
      <c r="HSZ81" s="66"/>
      <c r="HTA81" s="66"/>
      <c r="HTB81" s="66"/>
      <c r="HTC81" s="66"/>
      <c r="HTD81" s="66"/>
      <c r="HTE81" s="66"/>
      <c r="HTF81" s="66"/>
      <c r="HTG81" s="66"/>
      <c r="HTH81" s="66"/>
      <c r="HTI81" s="66"/>
      <c r="HTJ81" s="66"/>
      <c r="HTK81" s="66"/>
      <c r="HTL81" s="66"/>
      <c r="HTM81" s="66"/>
      <c r="HTN81" s="66"/>
      <c r="HTO81" s="66"/>
      <c r="HTP81" s="66"/>
      <c r="HTQ81" s="66"/>
      <c r="HTR81" s="66"/>
      <c r="HTS81" s="66"/>
      <c r="HTT81" s="66"/>
      <c r="HTU81" s="66"/>
      <c r="HTV81" s="66"/>
      <c r="HTW81" s="66"/>
      <c r="HTX81" s="66"/>
      <c r="HTY81" s="66"/>
      <c r="HTZ81" s="66"/>
      <c r="HUA81" s="66"/>
      <c r="HUB81" s="66"/>
      <c r="HUC81" s="66"/>
      <c r="HUD81" s="66"/>
      <c r="HUE81" s="66"/>
      <c r="HUF81" s="66"/>
      <c r="HUG81" s="66"/>
      <c r="HUH81" s="66"/>
      <c r="HUI81" s="66"/>
      <c r="HUJ81" s="66"/>
      <c r="HUK81" s="66"/>
      <c r="HUL81" s="66"/>
      <c r="HUM81" s="66"/>
      <c r="HUN81" s="66"/>
      <c r="HUO81" s="66"/>
      <c r="HUP81" s="66"/>
      <c r="HUQ81" s="66"/>
      <c r="HUR81" s="66"/>
      <c r="HUS81" s="66"/>
      <c r="HUT81" s="66"/>
      <c r="HUU81" s="66"/>
      <c r="HUV81" s="66"/>
      <c r="HUW81" s="66"/>
      <c r="HUX81" s="66"/>
      <c r="HUY81" s="66"/>
      <c r="HUZ81" s="66"/>
      <c r="HVA81" s="66"/>
      <c r="HVB81" s="66"/>
      <c r="HVC81" s="66"/>
      <c r="HVD81" s="66"/>
      <c r="HVE81" s="66"/>
      <c r="HVF81" s="66"/>
      <c r="HVG81" s="66"/>
      <c r="HVH81" s="66"/>
      <c r="HVI81" s="66"/>
      <c r="HVJ81" s="66"/>
      <c r="HVK81" s="66"/>
      <c r="HVL81" s="66"/>
      <c r="HVM81" s="66"/>
      <c r="HVN81" s="66"/>
      <c r="HVO81" s="66"/>
      <c r="HVP81" s="66"/>
      <c r="HVQ81" s="66"/>
      <c r="HVR81" s="66"/>
      <c r="HVS81" s="66"/>
      <c r="HVT81" s="66"/>
      <c r="HVU81" s="66"/>
      <c r="HVV81" s="66"/>
      <c r="HVW81" s="66"/>
      <c r="HVX81" s="66"/>
      <c r="HVY81" s="66"/>
      <c r="HVZ81" s="66"/>
      <c r="HWA81" s="66"/>
      <c r="HWB81" s="66"/>
      <c r="HWC81" s="66"/>
      <c r="HWD81" s="66"/>
      <c r="HWE81" s="66"/>
      <c r="HWF81" s="66"/>
      <c r="HWG81" s="66"/>
      <c r="HWH81" s="66"/>
      <c r="HWI81" s="66"/>
      <c r="HWJ81" s="66"/>
      <c r="HWK81" s="66"/>
      <c r="HWL81" s="66"/>
      <c r="HWM81" s="66"/>
      <c r="HWN81" s="66"/>
      <c r="HWO81" s="66"/>
      <c r="HWP81" s="66"/>
      <c r="HWQ81" s="66"/>
      <c r="HWR81" s="66"/>
      <c r="HWS81" s="66"/>
      <c r="HWT81" s="66"/>
      <c r="HWU81" s="66"/>
      <c r="HWV81" s="66"/>
      <c r="HWW81" s="66"/>
      <c r="HWX81" s="66"/>
      <c r="HWY81" s="66"/>
      <c r="HWZ81" s="66"/>
      <c r="HXA81" s="66"/>
      <c r="HXB81" s="66"/>
      <c r="HXC81" s="66"/>
      <c r="HXD81" s="66"/>
      <c r="HXE81" s="66"/>
      <c r="HXF81" s="66"/>
      <c r="HXG81" s="66"/>
      <c r="HXH81" s="66"/>
      <c r="HXI81" s="66"/>
      <c r="HXJ81" s="66"/>
      <c r="HXK81" s="66"/>
      <c r="HXL81" s="66"/>
      <c r="HXM81" s="66"/>
      <c r="HXN81" s="66"/>
      <c r="HXO81" s="66"/>
      <c r="HXP81" s="66"/>
      <c r="HXQ81" s="66"/>
      <c r="HXR81" s="66"/>
      <c r="HXS81" s="66"/>
      <c r="HXT81" s="66"/>
      <c r="HXU81" s="66"/>
      <c r="HXV81" s="66"/>
      <c r="HXW81" s="66"/>
      <c r="HXX81" s="66"/>
      <c r="HXY81" s="66"/>
      <c r="HXZ81" s="66"/>
      <c r="HYA81" s="66"/>
      <c r="HYB81" s="66"/>
      <c r="HYC81" s="66"/>
      <c r="HYD81" s="66"/>
      <c r="HYE81" s="66"/>
      <c r="HYF81" s="66"/>
      <c r="HYG81" s="66"/>
      <c r="HYH81" s="66"/>
      <c r="HYI81" s="66"/>
      <c r="HYJ81" s="66"/>
      <c r="HYK81" s="66"/>
      <c r="HYL81" s="66"/>
      <c r="HYM81" s="66"/>
      <c r="HYN81" s="66"/>
      <c r="HYO81" s="66"/>
      <c r="HYP81" s="66"/>
      <c r="HYQ81" s="66"/>
      <c r="HYR81" s="66"/>
      <c r="HYS81" s="66"/>
      <c r="HYT81" s="66"/>
      <c r="HYU81" s="66"/>
      <c r="HYV81" s="66"/>
      <c r="HYW81" s="66"/>
      <c r="HYX81" s="66"/>
      <c r="HYY81" s="66"/>
      <c r="HYZ81" s="66"/>
      <c r="HZA81" s="66"/>
      <c r="HZB81" s="66"/>
      <c r="HZC81" s="66"/>
      <c r="HZD81" s="66"/>
      <c r="HZE81" s="66"/>
      <c r="HZF81" s="66"/>
      <c r="HZG81" s="66"/>
      <c r="HZH81" s="66"/>
      <c r="HZI81" s="66"/>
      <c r="HZJ81" s="66"/>
      <c r="HZK81" s="66"/>
      <c r="HZL81" s="66"/>
      <c r="HZM81" s="66"/>
      <c r="HZN81" s="66"/>
      <c r="HZO81" s="66"/>
      <c r="HZP81" s="66"/>
      <c r="HZQ81" s="66"/>
      <c r="HZR81" s="66"/>
      <c r="HZS81" s="66"/>
      <c r="HZT81" s="66"/>
      <c r="HZU81" s="66"/>
      <c r="HZV81" s="66"/>
      <c r="HZW81" s="66"/>
      <c r="HZX81" s="66"/>
      <c r="HZY81" s="66"/>
      <c r="HZZ81" s="66"/>
      <c r="IAA81" s="66"/>
      <c r="IAB81" s="66"/>
      <c r="IAC81" s="66"/>
      <c r="IAD81" s="66"/>
      <c r="IAE81" s="66"/>
      <c r="IAF81" s="66"/>
      <c r="IAG81" s="66"/>
      <c r="IAH81" s="66"/>
      <c r="IAI81" s="66"/>
      <c r="IAJ81" s="66"/>
      <c r="IAK81" s="66"/>
      <c r="IAL81" s="66"/>
      <c r="IAM81" s="66"/>
      <c r="IAN81" s="66"/>
      <c r="IAO81" s="66"/>
      <c r="IAP81" s="66"/>
      <c r="IAQ81" s="66"/>
      <c r="IAR81" s="66"/>
      <c r="IAS81" s="66"/>
      <c r="IAT81" s="66"/>
      <c r="IAU81" s="66"/>
      <c r="IAV81" s="66"/>
      <c r="IAW81" s="66"/>
      <c r="IAX81" s="66"/>
      <c r="IAY81" s="66"/>
      <c r="IAZ81" s="66"/>
      <c r="IBA81" s="66"/>
      <c r="IBB81" s="66"/>
      <c r="IBC81" s="66"/>
      <c r="IBD81" s="66"/>
      <c r="IBE81" s="66"/>
      <c r="IBF81" s="66"/>
      <c r="IBG81" s="66"/>
      <c r="IBH81" s="66"/>
      <c r="IBI81" s="66"/>
      <c r="IBJ81" s="66"/>
      <c r="IBK81" s="66"/>
      <c r="IBL81" s="66"/>
      <c r="IBM81" s="66"/>
      <c r="IBN81" s="66"/>
      <c r="IBO81" s="66"/>
      <c r="IBP81" s="66"/>
      <c r="IBQ81" s="66"/>
      <c r="IBR81" s="66"/>
      <c r="IBS81" s="66"/>
      <c r="IBT81" s="66"/>
      <c r="IBU81" s="66"/>
      <c r="IBV81" s="66"/>
      <c r="IBW81" s="66"/>
      <c r="IBX81" s="66"/>
      <c r="IBY81" s="66"/>
      <c r="IBZ81" s="66"/>
      <c r="ICA81" s="66"/>
      <c r="ICB81" s="66"/>
      <c r="ICC81" s="66"/>
      <c r="ICD81" s="66"/>
      <c r="ICE81" s="66"/>
      <c r="ICF81" s="66"/>
      <c r="ICG81" s="66"/>
      <c r="ICH81" s="66"/>
      <c r="ICI81" s="66"/>
      <c r="ICJ81" s="66"/>
      <c r="ICK81" s="66"/>
      <c r="ICL81" s="66"/>
      <c r="ICM81" s="66"/>
      <c r="ICN81" s="66"/>
      <c r="ICO81" s="66"/>
      <c r="ICP81" s="66"/>
      <c r="ICQ81" s="66"/>
      <c r="ICR81" s="66"/>
      <c r="ICS81" s="66"/>
      <c r="ICT81" s="66"/>
      <c r="ICU81" s="66"/>
      <c r="ICV81" s="66"/>
      <c r="ICW81" s="66"/>
      <c r="ICX81" s="66"/>
      <c r="ICY81" s="66"/>
      <c r="ICZ81" s="66"/>
      <c r="IDA81" s="66"/>
      <c r="IDB81" s="66"/>
      <c r="IDC81" s="66"/>
      <c r="IDD81" s="66"/>
      <c r="IDE81" s="66"/>
      <c r="IDF81" s="66"/>
      <c r="IDG81" s="66"/>
      <c r="IDH81" s="66"/>
      <c r="IDI81" s="66"/>
      <c r="IDJ81" s="66"/>
      <c r="IDK81" s="66"/>
      <c r="IDL81" s="66"/>
      <c r="IDM81" s="66"/>
      <c r="IDN81" s="66"/>
      <c r="IDO81" s="66"/>
      <c r="IDP81" s="66"/>
      <c r="IDQ81" s="66"/>
      <c r="IDR81" s="66"/>
      <c r="IDS81" s="66"/>
      <c r="IDT81" s="66"/>
      <c r="IDU81" s="66"/>
      <c r="IDV81" s="66"/>
      <c r="IDW81" s="66"/>
      <c r="IDX81" s="66"/>
      <c r="IDY81" s="66"/>
      <c r="IDZ81" s="66"/>
      <c r="IEA81" s="66"/>
      <c r="IEB81" s="66"/>
      <c r="IEC81" s="66"/>
      <c r="IED81" s="66"/>
      <c r="IEE81" s="66"/>
      <c r="IEF81" s="66"/>
      <c r="IEG81" s="66"/>
      <c r="IEH81" s="66"/>
      <c r="IEI81" s="66"/>
      <c r="IEJ81" s="66"/>
      <c r="IEK81" s="66"/>
      <c r="IEL81" s="66"/>
      <c r="IEM81" s="66"/>
      <c r="IEN81" s="66"/>
      <c r="IEO81" s="66"/>
      <c r="IEP81" s="66"/>
      <c r="IEQ81" s="66"/>
      <c r="IER81" s="66"/>
      <c r="IES81" s="66"/>
      <c r="IET81" s="66"/>
      <c r="IEU81" s="66"/>
      <c r="IEV81" s="66"/>
      <c r="IEW81" s="66"/>
      <c r="IEX81" s="66"/>
      <c r="IEY81" s="66"/>
      <c r="IEZ81" s="66"/>
      <c r="IFA81" s="66"/>
      <c r="IFB81" s="66"/>
      <c r="IFC81" s="66"/>
      <c r="IFD81" s="66"/>
      <c r="IFE81" s="66"/>
      <c r="IFF81" s="66"/>
      <c r="IFG81" s="66"/>
      <c r="IFH81" s="66"/>
      <c r="IFI81" s="66"/>
      <c r="IFJ81" s="66"/>
      <c r="IFK81" s="66"/>
      <c r="IFL81" s="66"/>
      <c r="IFM81" s="66"/>
      <c r="IFN81" s="66"/>
      <c r="IFO81" s="66"/>
      <c r="IFP81" s="66"/>
      <c r="IFQ81" s="66"/>
      <c r="IFR81" s="66"/>
      <c r="IFS81" s="66"/>
      <c r="IFT81" s="66"/>
      <c r="IFU81" s="66"/>
      <c r="IFV81" s="66"/>
      <c r="IFW81" s="66"/>
      <c r="IFX81" s="66"/>
      <c r="IFY81" s="66"/>
      <c r="IFZ81" s="66"/>
      <c r="IGA81" s="66"/>
      <c r="IGB81" s="66"/>
      <c r="IGC81" s="66"/>
      <c r="IGD81" s="66"/>
      <c r="IGE81" s="66"/>
      <c r="IGF81" s="66"/>
      <c r="IGG81" s="66"/>
      <c r="IGH81" s="66"/>
      <c r="IGI81" s="66"/>
      <c r="IGJ81" s="66"/>
      <c r="IGK81" s="66"/>
      <c r="IGL81" s="66"/>
      <c r="IGM81" s="66"/>
      <c r="IGN81" s="66"/>
      <c r="IGO81" s="66"/>
      <c r="IGP81" s="66"/>
      <c r="IGQ81" s="66"/>
      <c r="IGR81" s="66"/>
      <c r="IGS81" s="66"/>
      <c r="IGT81" s="66"/>
      <c r="IGU81" s="66"/>
      <c r="IGV81" s="66"/>
      <c r="IGW81" s="66"/>
      <c r="IGX81" s="66"/>
      <c r="IGY81" s="66"/>
      <c r="IGZ81" s="66"/>
      <c r="IHA81" s="66"/>
      <c r="IHB81" s="66"/>
      <c r="IHC81" s="66"/>
      <c r="IHD81" s="66"/>
      <c r="IHE81" s="66"/>
      <c r="IHF81" s="66"/>
      <c r="IHG81" s="66"/>
      <c r="IHH81" s="66"/>
      <c r="IHI81" s="66"/>
      <c r="IHJ81" s="66"/>
      <c r="IHK81" s="66"/>
      <c r="IHL81" s="66"/>
      <c r="IHM81" s="66"/>
      <c r="IHN81" s="66"/>
      <c r="IHO81" s="66"/>
      <c r="IHP81" s="66"/>
      <c r="IHQ81" s="66"/>
      <c r="IHR81" s="66"/>
      <c r="IHS81" s="66"/>
      <c r="IHT81" s="66"/>
      <c r="IHU81" s="66"/>
      <c r="IHV81" s="66"/>
      <c r="IHW81" s="66"/>
      <c r="IHX81" s="66"/>
      <c r="IHY81" s="66"/>
      <c r="IHZ81" s="66"/>
      <c r="IIA81" s="66"/>
      <c r="IIB81" s="66"/>
      <c r="IIC81" s="66"/>
      <c r="IID81" s="66"/>
      <c r="IIE81" s="66"/>
      <c r="IIF81" s="66"/>
      <c r="IIG81" s="66"/>
      <c r="IIH81" s="66"/>
      <c r="III81" s="66"/>
      <c r="IIJ81" s="66"/>
      <c r="IIK81" s="66"/>
      <c r="IIL81" s="66"/>
      <c r="IIM81" s="66"/>
      <c r="IIN81" s="66"/>
      <c r="IIO81" s="66"/>
      <c r="IIP81" s="66"/>
      <c r="IIQ81" s="66"/>
      <c r="IIR81" s="66"/>
      <c r="IIS81" s="66"/>
      <c r="IIT81" s="66"/>
      <c r="IIU81" s="66"/>
      <c r="IIV81" s="66"/>
      <c r="IIW81" s="66"/>
      <c r="IIX81" s="66"/>
      <c r="IIY81" s="66"/>
      <c r="IIZ81" s="66"/>
      <c r="IJA81" s="66"/>
      <c r="IJB81" s="66"/>
      <c r="IJC81" s="66"/>
      <c r="IJD81" s="66"/>
      <c r="IJE81" s="66"/>
      <c r="IJF81" s="66"/>
      <c r="IJG81" s="66"/>
      <c r="IJH81" s="66"/>
      <c r="IJI81" s="66"/>
      <c r="IJJ81" s="66"/>
      <c r="IJK81" s="66"/>
      <c r="IJL81" s="66"/>
      <c r="IJM81" s="66"/>
      <c r="IJN81" s="66"/>
      <c r="IJO81" s="66"/>
      <c r="IJP81" s="66"/>
      <c r="IJQ81" s="66"/>
      <c r="IJR81" s="66"/>
      <c r="IJS81" s="66"/>
      <c r="IJT81" s="66"/>
      <c r="IJU81" s="66"/>
      <c r="IJV81" s="66"/>
      <c r="IJW81" s="66"/>
      <c r="IJX81" s="66"/>
      <c r="IJY81" s="66"/>
      <c r="IJZ81" s="66"/>
      <c r="IKA81" s="66"/>
      <c r="IKB81" s="66"/>
      <c r="IKC81" s="66"/>
      <c r="IKD81" s="66"/>
      <c r="IKE81" s="66"/>
      <c r="IKF81" s="66"/>
      <c r="IKG81" s="66"/>
      <c r="IKH81" s="66"/>
      <c r="IKI81" s="66"/>
      <c r="IKJ81" s="66"/>
      <c r="IKK81" s="66"/>
      <c r="IKL81" s="66"/>
      <c r="IKM81" s="66"/>
      <c r="IKN81" s="66"/>
      <c r="IKO81" s="66"/>
      <c r="IKP81" s="66"/>
      <c r="IKQ81" s="66"/>
      <c r="IKR81" s="66"/>
      <c r="IKS81" s="66"/>
      <c r="IKT81" s="66"/>
      <c r="IKU81" s="66"/>
      <c r="IKV81" s="66"/>
      <c r="IKW81" s="66"/>
      <c r="IKX81" s="66"/>
      <c r="IKY81" s="66"/>
      <c r="IKZ81" s="66"/>
      <c r="ILA81" s="66"/>
      <c r="ILB81" s="66"/>
      <c r="ILC81" s="66"/>
      <c r="ILD81" s="66"/>
      <c r="ILE81" s="66"/>
      <c r="ILF81" s="66"/>
      <c r="ILG81" s="66"/>
      <c r="ILH81" s="66"/>
      <c r="ILI81" s="66"/>
      <c r="ILJ81" s="66"/>
      <c r="ILK81" s="66"/>
      <c r="ILL81" s="66"/>
      <c r="ILM81" s="66"/>
      <c r="ILN81" s="66"/>
      <c r="ILO81" s="66"/>
      <c r="ILP81" s="66"/>
      <c r="ILQ81" s="66"/>
      <c r="ILR81" s="66"/>
      <c r="ILS81" s="66"/>
      <c r="ILT81" s="66"/>
      <c r="ILU81" s="66"/>
      <c r="ILV81" s="66"/>
      <c r="ILW81" s="66"/>
      <c r="ILX81" s="66"/>
      <c r="ILY81" s="66"/>
      <c r="ILZ81" s="66"/>
      <c r="IMA81" s="66"/>
      <c r="IMB81" s="66"/>
      <c r="IMC81" s="66"/>
      <c r="IMD81" s="66"/>
      <c r="IME81" s="66"/>
      <c r="IMF81" s="66"/>
      <c r="IMG81" s="66"/>
      <c r="IMH81" s="66"/>
      <c r="IMI81" s="66"/>
      <c r="IMJ81" s="66"/>
      <c r="IMK81" s="66"/>
      <c r="IML81" s="66"/>
      <c r="IMM81" s="66"/>
      <c r="IMN81" s="66"/>
      <c r="IMO81" s="66"/>
      <c r="IMP81" s="66"/>
      <c r="IMQ81" s="66"/>
      <c r="IMR81" s="66"/>
      <c r="IMS81" s="66"/>
      <c r="IMT81" s="66"/>
      <c r="IMU81" s="66"/>
      <c r="IMV81" s="66"/>
      <c r="IMW81" s="66"/>
      <c r="IMX81" s="66"/>
      <c r="IMY81" s="66"/>
      <c r="IMZ81" s="66"/>
      <c r="INA81" s="66"/>
      <c r="INB81" s="66"/>
      <c r="INC81" s="66"/>
      <c r="IND81" s="66"/>
      <c r="INE81" s="66"/>
      <c r="INF81" s="66"/>
      <c r="ING81" s="66"/>
      <c r="INH81" s="66"/>
      <c r="INI81" s="66"/>
      <c r="INJ81" s="66"/>
      <c r="INK81" s="66"/>
      <c r="INL81" s="66"/>
      <c r="INM81" s="66"/>
      <c r="INN81" s="66"/>
      <c r="INO81" s="66"/>
      <c r="INP81" s="66"/>
      <c r="INQ81" s="66"/>
      <c r="INR81" s="66"/>
      <c r="INS81" s="66"/>
      <c r="INT81" s="66"/>
      <c r="INU81" s="66"/>
      <c r="INV81" s="66"/>
      <c r="INW81" s="66"/>
      <c r="INX81" s="66"/>
      <c r="INY81" s="66"/>
      <c r="INZ81" s="66"/>
      <c r="IOA81" s="66"/>
      <c r="IOB81" s="66"/>
      <c r="IOC81" s="66"/>
      <c r="IOD81" s="66"/>
      <c r="IOE81" s="66"/>
      <c r="IOF81" s="66"/>
      <c r="IOG81" s="66"/>
      <c r="IOH81" s="66"/>
      <c r="IOI81" s="66"/>
      <c r="IOJ81" s="66"/>
      <c r="IOK81" s="66"/>
      <c r="IOL81" s="66"/>
      <c r="IOM81" s="66"/>
      <c r="ION81" s="66"/>
      <c r="IOO81" s="66"/>
      <c r="IOP81" s="66"/>
      <c r="IOQ81" s="66"/>
      <c r="IOR81" s="66"/>
      <c r="IOS81" s="66"/>
      <c r="IOT81" s="66"/>
      <c r="IOU81" s="66"/>
      <c r="IOV81" s="66"/>
      <c r="IOW81" s="66"/>
      <c r="IOX81" s="66"/>
      <c r="IOY81" s="66"/>
      <c r="IOZ81" s="66"/>
      <c r="IPA81" s="66"/>
      <c r="IPB81" s="66"/>
      <c r="IPC81" s="66"/>
      <c r="IPD81" s="66"/>
      <c r="IPE81" s="66"/>
      <c r="IPF81" s="66"/>
      <c r="IPG81" s="66"/>
      <c r="IPH81" s="66"/>
      <c r="IPI81" s="66"/>
      <c r="IPJ81" s="66"/>
      <c r="IPK81" s="66"/>
      <c r="IPL81" s="66"/>
      <c r="IPM81" s="66"/>
      <c r="IPN81" s="66"/>
      <c r="IPO81" s="66"/>
      <c r="IPP81" s="66"/>
      <c r="IPQ81" s="66"/>
      <c r="IPR81" s="66"/>
      <c r="IPS81" s="66"/>
      <c r="IPT81" s="66"/>
      <c r="IPU81" s="66"/>
      <c r="IPV81" s="66"/>
      <c r="IPW81" s="66"/>
      <c r="IPX81" s="66"/>
      <c r="IPY81" s="66"/>
      <c r="IPZ81" s="66"/>
      <c r="IQA81" s="66"/>
      <c r="IQB81" s="66"/>
      <c r="IQC81" s="66"/>
      <c r="IQD81" s="66"/>
      <c r="IQE81" s="66"/>
      <c r="IQF81" s="66"/>
      <c r="IQG81" s="66"/>
      <c r="IQH81" s="66"/>
      <c r="IQI81" s="66"/>
      <c r="IQJ81" s="66"/>
      <c r="IQK81" s="66"/>
      <c r="IQL81" s="66"/>
      <c r="IQM81" s="66"/>
      <c r="IQN81" s="66"/>
      <c r="IQO81" s="66"/>
      <c r="IQP81" s="66"/>
      <c r="IQQ81" s="66"/>
      <c r="IQR81" s="66"/>
      <c r="IQS81" s="66"/>
      <c r="IQT81" s="66"/>
      <c r="IQU81" s="66"/>
      <c r="IQV81" s="66"/>
      <c r="IQW81" s="66"/>
      <c r="IQX81" s="66"/>
      <c r="IQY81" s="66"/>
      <c r="IQZ81" s="66"/>
      <c r="IRA81" s="66"/>
      <c r="IRB81" s="66"/>
      <c r="IRC81" s="66"/>
      <c r="IRD81" s="66"/>
      <c r="IRE81" s="66"/>
      <c r="IRF81" s="66"/>
      <c r="IRG81" s="66"/>
      <c r="IRH81" s="66"/>
      <c r="IRI81" s="66"/>
      <c r="IRJ81" s="66"/>
      <c r="IRK81" s="66"/>
      <c r="IRL81" s="66"/>
      <c r="IRM81" s="66"/>
      <c r="IRN81" s="66"/>
      <c r="IRO81" s="66"/>
      <c r="IRP81" s="66"/>
      <c r="IRQ81" s="66"/>
      <c r="IRR81" s="66"/>
      <c r="IRS81" s="66"/>
      <c r="IRT81" s="66"/>
      <c r="IRU81" s="66"/>
      <c r="IRV81" s="66"/>
      <c r="IRW81" s="66"/>
      <c r="IRX81" s="66"/>
      <c r="IRY81" s="66"/>
      <c r="IRZ81" s="66"/>
      <c r="ISA81" s="66"/>
      <c r="ISB81" s="66"/>
      <c r="ISC81" s="66"/>
      <c r="ISD81" s="66"/>
      <c r="ISE81" s="66"/>
      <c r="ISF81" s="66"/>
      <c r="ISG81" s="66"/>
      <c r="ISH81" s="66"/>
      <c r="ISI81" s="66"/>
      <c r="ISJ81" s="66"/>
      <c r="ISK81" s="66"/>
      <c r="ISL81" s="66"/>
      <c r="ISM81" s="66"/>
      <c r="ISN81" s="66"/>
      <c r="ISO81" s="66"/>
      <c r="ISP81" s="66"/>
      <c r="ISQ81" s="66"/>
      <c r="ISR81" s="66"/>
      <c r="ISS81" s="66"/>
      <c r="IST81" s="66"/>
      <c r="ISU81" s="66"/>
      <c r="ISV81" s="66"/>
      <c r="ISW81" s="66"/>
      <c r="ISX81" s="66"/>
      <c r="ISY81" s="66"/>
      <c r="ISZ81" s="66"/>
      <c r="ITA81" s="66"/>
      <c r="ITB81" s="66"/>
      <c r="ITC81" s="66"/>
      <c r="ITD81" s="66"/>
      <c r="ITE81" s="66"/>
      <c r="ITF81" s="66"/>
      <c r="ITG81" s="66"/>
      <c r="ITH81" s="66"/>
      <c r="ITI81" s="66"/>
      <c r="ITJ81" s="66"/>
      <c r="ITK81" s="66"/>
      <c r="ITL81" s="66"/>
      <c r="ITM81" s="66"/>
      <c r="ITN81" s="66"/>
      <c r="ITO81" s="66"/>
      <c r="ITP81" s="66"/>
      <c r="ITQ81" s="66"/>
      <c r="ITR81" s="66"/>
      <c r="ITS81" s="66"/>
      <c r="ITT81" s="66"/>
      <c r="ITU81" s="66"/>
      <c r="ITV81" s="66"/>
      <c r="ITW81" s="66"/>
      <c r="ITX81" s="66"/>
      <c r="ITY81" s="66"/>
      <c r="ITZ81" s="66"/>
      <c r="IUA81" s="66"/>
      <c r="IUB81" s="66"/>
      <c r="IUC81" s="66"/>
      <c r="IUD81" s="66"/>
      <c r="IUE81" s="66"/>
      <c r="IUF81" s="66"/>
      <c r="IUG81" s="66"/>
      <c r="IUH81" s="66"/>
      <c r="IUI81" s="66"/>
      <c r="IUJ81" s="66"/>
      <c r="IUK81" s="66"/>
      <c r="IUL81" s="66"/>
      <c r="IUM81" s="66"/>
      <c r="IUN81" s="66"/>
      <c r="IUO81" s="66"/>
      <c r="IUP81" s="66"/>
      <c r="IUQ81" s="66"/>
      <c r="IUR81" s="66"/>
      <c r="IUS81" s="66"/>
      <c r="IUT81" s="66"/>
      <c r="IUU81" s="66"/>
      <c r="IUV81" s="66"/>
      <c r="IUW81" s="66"/>
      <c r="IUX81" s="66"/>
      <c r="IUY81" s="66"/>
      <c r="IUZ81" s="66"/>
      <c r="IVA81" s="66"/>
      <c r="IVB81" s="66"/>
      <c r="IVC81" s="66"/>
      <c r="IVD81" s="66"/>
      <c r="IVE81" s="66"/>
      <c r="IVF81" s="66"/>
      <c r="IVG81" s="66"/>
      <c r="IVH81" s="66"/>
      <c r="IVI81" s="66"/>
      <c r="IVJ81" s="66"/>
      <c r="IVK81" s="66"/>
      <c r="IVL81" s="66"/>
      <c r="IVM81" s="66"/>
      <c r="IVN81" s="66"/>
      <c r="IVO81" s="66"/>
      <c r="IVP81" s="66"/>
      <c r="IVQ81" s="66"/>
      <c r="IVR81" s="66"/>
      <c r="IVS81" s="66"/>
      <c r="IVT81" s="66"/>
      <c r="IVU81" s="66"/>
      <c r="IVV81" s="66"/>
      <c r="IVW81" s="66"/>
      <c r="IVX81" s="66"/>
      <c r="IVY81" s="66"/>
      <c r="IVZ81" s="66"/>
      <c r="IWA81" s="66"/>
      <c r="IWB81" s="66"/>
      <c r="IWC81" s="66"/>
      <c r="IWD81" s="66"/>
      <c r="IWE81" s="66"/>
      <c r="IWF81" s="66"/>
      <c r="IWG81" s="66"/>
      <c r="IWH81" s="66"/>
      <c r="IWI81" s="66"/>
      <c r="IWJ81" s="66"/>
      <c r="IWK81" s="66"/>
      <c r="IWL81" s="66"/>
      <c r="IWM81" s="66"/>
      <c r="IWN81" s="66"/>
      <c r="IWO81" s="66"/>
      <c r="IWP81" s="66"/>
      <c r="IWQ81" s="66"/>
      <c r="IWR81" s="66"/>
      <c r="IWS81" s="66"/>
      <c r="IWT81" s="66"/>
      <c r="IWU81" s="66"/>
      <c r="IWV81" s="66"/>
      <c r="IWW81" s="66"/>
      <c r="IWX81" s="66"/>
      <c r="IWY81" s="66"/>
      <c r="IWZ81" s="66"/>
      <c r="IXA81" s="66"/>
      <c r="IXB81" s="66"/>
      <c r="IXC81" s="66"/>
      <c r="IXD81" s="66"/>
      <c r="IXE81" s="66"/>
      <c r="IXF81" s="66"/>
      <c r="IXG81" s="66"/>
      <c r="IXH81" s="66"/>
      <c r="IXI81" s="66"/>
      <c r="IXJ81" s="66"/>
      <c r="IXK81" s="66"/>
      <c r="IXL81" s="66"/>
      <c r="IXM81" s="66"/>
      <c r="IXN81" s="66"/>
      <c r="IXO81" s="66"/>
      <c r="IXP81" s="66"/>
      <c r="IXQ81" s="66"/>
      <c r="IXR81" s="66"/>
      <c r="IXS81" s="66"/>
      <c r="IXT81" s="66"/>
      <c r="IXU81" s="66"/>
      <c r="IXV81" s="66"/>
      <c r="IXW81" s="66"/>
      <c r="IXX81" s="66"/>
      <c r="IXY81" s="66"/>
      <c r="IXZ81" s="66"/>
      <c r="IYA81" s="66"/>
      <c r="IYB81" s="66"/>
      <c r="IYC81" s="66"/>
      <c r="IYD81" s="66"/>
      <c r="IYE81" s="66"/>
      <c r="IYF81" s="66"/>
      <c r="IYG81" s="66"/>
      <c r="IYH81" s="66"/>
      <c r="IYI81" s="66"/>
      <c r="IYJ81" s="66"/>
      <c r="IYK81" s="66"/>
      <c r="IYL81" s="66"/>
      <c r="IYM81" s="66"/>
      <c r="IYN81" s="66"/>
      <c r="IYO81" s="66"/>
      <c r="IYP81" s="66"/>
      <c r="IYQ81" s="66"/>
      <c r="IYR81" s="66"/>
      <c r="IYS81" s="66"/>
      <c r="IYT81" s="66"/>
      <c r="IYU81" s="66"/>
      <c r="IYV81" s="66"/>
      <c r="IYW81" s="66"/>
      <c r="IYX81" s="66"/>
      <c r="IYY81" s="66"/>
      <c r="IYZ81" s="66"/>
      <c r="IZA81" s="66"/>
      <c r="IZB81" s="66"/>
      <c r="IZC81" s="66"/>
      <c r="IZD81" s="66"/>
      <c r="IZE81" s="66"/>
      <c r="IZF81" s="66"/>
      <c r="IZG81" s="66"/>
      <c r="IZH81" s="66"/>
      <c r="IZI81" s="66"/>
      <c r="IZJ81" s="66"/>
      <c r="IZK81" s="66"/>
      <c r="IZL81" s="66"/>
      <c r="IZM81" s="66"/>
      <c r="IZN81" s="66"/>
      <c r="IZO81" s="66"/>
      <c r="IZP81" s="66"/>
      <c r="IZQ81" s="66"/>
      <c r="IZR81" s="66"/>
      <c r="IZS81" s="66"/>
      <c r="IZT81" s="66"/>
      <c r="IZU81" s="66"/>
      <c r="IZV81" s="66"/>
      <c r="IZW81" s="66"/>
      <c r="IZX81" s="66"/>
      <c r="IZY81" s="66"/>
      <c r="IZZ81" s="66"/>
      <c r="JAA81" s="66"/>
      <c r="JAB81" s="66"/>
      <c r="JAC81" s="66"/>
      <c r="JAD81" s="66"/>
      <c r="JAE81" s="66"/>
      <c r="JAF81" s="66"/>
      <c r="JAG81" s="66"/>
      <c r="JAH81" s="66"/>
      <c r="JAI81" s="66"/>
      <c r="JAJ81" s="66"/>
      <c r="JAK81" s="66"/>
      <c r="JAL81" s="66"/>
      <c r="JAM81" s="66"/>
      <c r="JAN81" s="66"/>
      <c r="JAO81" s="66"/>
      <c r="JAP81" s="66"/>
      <c r="JAQ81" s="66"/>
      <c r="JAR81" s="66"/>
      <c r="JAS81" s="66"/>
      <c r="JAT81" s="66"/>
      <c r="JAU81" s="66"/>
      <c r="JAV81" s="66"/>
      <c r="JAW81" s="66"/>
      <c r="JAX81" s="66"/>
      <c r="JAY81" s="66"/>
      <c r="JAZ81" s="66"/>
      <c r="JBA81" s="66"/>
      <c r="JBB81" s="66"/>
      <c r="JBC81" s="66"/>
      <c r="JBD81" s="66"/>
      <c r="JBE81" s="66"/>
      <c r="JBF81" s="66"/>
      <c r="JBG81" s="66"/>
      <c r="JBH81" s="66"/>
      <c r="JBI81" s="66"/>
      <c r="JBJ81" s="66"/>
      <c r="JBK81" s="66"/>
      <c r="JBL81" s="66"/>
      <c r="JBM81" s="66"/>
      <c r="JBN81" s="66"/>
      <c r="JBO81" s="66"/>
      <c r="JBP81" s="66"/>
      <c r="JBQ81" s="66"/>
      <c r="JBR81" s="66"/>
      <c r="JBS81" s="66"/>
      <c r="JBT81" s="66"/>
      <c r="JBU81" s="66"/>
      <c r="JBV81" s="66"/>
      <c r="JBW81" s="66"/>
      <c r="JBX81" s="66"/>
      <c r="JBY81" s="66"/>
      <c r="JBZ81" s="66"/>
      <c r="JCA81" s="66"/>
      <c r="JCB81" s="66"/>
      <c r="JCC81" s="66"/>
      <c r="JCD81" s="66"/>
      <c r="JCE81" s="66"/>
      <c r="JCF81" s="66"/>
      <c r="JCG81" s="66"/>
      <c r="JCH81" s="66"/>
      <c r="JCI81" s="66"/>
      <c r="JCJ81" s="66"/>
      <c r="JCK81" s="66"/>
      <c r="JCL81" s="66"/>
      <c r="JCM81" s="66"/>
      <c r="JCN81" s="66"/>
      <c r="JCO81" s="66"/>
      <c r="JCP81" s="66"/>
      <c r="JCQ81" s="66"/>
      <c r="JCR81" s="66"/>
      <c r="JCS81" s="66"/>
      <c r="JCT81" s="66"/>
      <c r="JCU81" s="66"/>
      <c r="JCV81" s="66"/>
      <c r="JCW81" s="66"/>
      <c r="JCX81" s="66"/>
      <c r="JCY81" s="66"/>
      <c r="JCZ81" s="66"/>
      <c r="JDA81" s="66"/>
      <c r="JDB81" s="66"/>
      <c r="JDC81" s="66"/>
      <c r="JDD81" s="66"/>
      <c r="JDE81" s="66"/>
      <c r="JDF81" s="66"/>
      <c r="JDG81" s="66"/>
      <c r="JDH81" s="66"/>
      <c r="JDI81" s="66"/>
      <c r="JDJ81" s="66"/>
      <c r="JDK81" s="66"/>
      <c r="JDL81" s="66"/>
      <c r="JDM81" s="66"/>
      <c r="JDN81" s="66"/>
      <c r="JDO81" s="66"/>
      <c r="JDP81" s="66"/>
      <c r="JDQ81" s="66"/>
      <c r="JDR81" s="66"/>
      <c r="JDS81" s="66"/>
      <c r="JDT81" s="66"/>
      <c r="JDU81" s="66"/>
      <c r="JDV81" s="66"/>
      <c r="JDW81" s="66"/>
      <c r="JDX81" s="66"/>
      <c r="JDY81" s="66"/>
      <c r="JDZ81" s="66"/>
      <c r="JEA81" s="66"/>
      <c r="JEB81" s="66"/>
      <c r="JEC81" s="66"/>
      <c r="JED81" s="66"/>
      <c r="JEE81" s="66"/>
      <c r="JEF81" s="66"/>
      <c r="JEG81" s="66"/>
      <c r="JEH81" s="66"/>
      <c r="JEI81" s="66"/>
      <c r="JEJ81" s="66"/>
      <c r="JEK81" s="66"/>
      <c r="JEL81" s="66"/>
      <c r="JEM81" s="66"/>
      <c r="JEN81" s="66"/>
      <c r="JEO81" s="66"/>
      <c r="JEP81" s="66"/>
      <c r="JEQ81" s="66"/>
      <c r="JER81" s="66"/>
      <c r="JES81" s="66"/>
      <c r="JET81" s="66"/>
      <c r="JEU81" s="66"/>
      <c r="JEV81" s="66"/>
      <c r="JEW81" s="66"/>
      <c r="JEX81" s="66"/>
      <c r="JEY81" s="66"/>
      <c r="JEZ81" s="66"/>
      <c r="JFA81" s="66"/>
      <c r="JFB81" s="66"/>
      <c r="JFC81" s="66"/>
      <c r="JFD81" s="66"/>
      <c r="JFE81" s="66"/>
      <c r="JFF81" s="66"/>
      <c r="JFG81" s="66"/>
      <c r="JFH81" s="66"/>
      <c r="JFI81" s="66"/>
      <c r="JFJ81" s="66"/>
      <c r="JFK81" s="66"/>
      <c r="JFL81" s="66"/>
      <c r="JFM81" s="66"/>
      <c r="JFN81" s="66"/>
      <c r="JFO81" s="66"/>
      <c r="JFP81" s="66"/>
      <c r="JFQ81" s="66"/>
      <c r="JFR81" s="66"/>
      <c r="JFS81" s="66"/>
      <c r="JFT81" s="66"/>
      <c r="JFU81" s="66"/>
      <c r="JFV81" s="66"/>
      <c r="JFW81" s="66"/>
      <c r="JFX81" s="66"/>
      <c r="JFY81" s="66"/>
      <c r="JFZ81" s="66"/>
      <c r="JGA81" s="66"/>
      <c r="JGB81" s="66"/>
      <c r="JGC81" s="66"/>
      <c r="JGD81" s="66"/>
      <c r="JGE81" s="66"/>
      <c r="JGF81" s="66"/>
      <c r="JGG81" s="66"/>
      <c r="JGH81" s="66"/>
      <c r="JGI81" s="66"/>
      <c r="JGJ81" s="66"/>
      <c r="JGK81" s="66"/>
      <c r="JGL81" s="66"/>
      <c r="JGM81" s="66"/>
      <c r="JGN81" s="66"/>
      <c r="JGO81" s="66"/>
      <c r="JGP81" s="66"/>
      <c r="JGQ81" s="66"/>
      <c r="JGR81" s="66"/>
      <c r="JGS81" s="66"/>
      <c r="JGT81" s="66"/>
      <c r="JGU81" s="66"/>
      <c r="JGV81" s="66"/>
      <c r="JGW81" s="66"/>
      <c r="JGX81" s="66"/>
      <c r="JGY81" s="66"/>
      <c r="JGZ81" s="66"/>
      <c r="JHA81" s="66"/>
      <c r="JHB81" s="66"/>
      <c r="JHC81" s="66"/>
      <c r="JHD81" s="66"/>
      <c r="JHE81" s="66"/>
      <c r="JHF81" s="66"/>
      <c r="JHG81" s="66"/>
      <c r="JHH81" s="66"/>
      <c r="JHI81" s="66"/>
      <c r="JHJ81" s="66"/>
      <c r="JHK81" s="66"/>
      <c r="JHL81" s="66"/>
      <c r="JHM81" s="66"/>
      <c r="JHN81" s="66"/>
      <c r="JHO81" s="66"/>
      <c r="JHP81" s="66"/>
      <c r="JHQ81" s="66"/>
      <c r="JHR81" s="66"/>
      <c r="JHS81" s="66"/>
      <c r="JHT81" s="66"/>
      <c r="JHU81" s="66"/>
      <c r="JHV81" s="66"/>
      <c r="JHW81" s="66"/>
      <c r="JHX81" s="66"/>
      <c r="JHY81" s="66"/>
      <c r="JHZ81" s="66"/>
      <c r="JIA81" s="66"/>
      <c r="JIB81" s="66"/>
      <c r="JIC81" s="66"/>
      <c r="JID81" s="66"/>
      <c r="JIE81" s="66"/>
      <c r="JIF81" s="66"/>
      <c r="JIG81" s="66"/>
      <c r="JIH81" s="66"/>
      <c r="JII81" s="66"/>
      <c r="JIJ81" s="66"/>
      <c r="JIK81" s="66"/>
      <c r="JIL81" s="66"/>
      <c r="JIM81" s="66"/>
      <c r="JIN81" s="66"/>
      <c r="JIO81" s="66"/>
      <c r="JIP81" s="66"/>
      <c r="JIQ81" s="66"/>
      <c r="JIR81" s="66"/>
      <c r="JIS81" s="66"/>
      <c r="JIT81" s="66"/>
      <c r="JIU81" s="66"/>
      <c r="JIV81" s="66"/>
      <c r="JIW81" s="66"/>
      <c r="JIX81" s="66"/>
      <c r="JIY81" s="66"/>
      <c r="JIZ81" s="66"/>
      <c r="JJA81" s="66"/>
      <c r="JJB81" s="66"/>
      <c r="JJC81" s="66"/>
      <c r="JJD81" s="66"/>
      <c r="JJE81" s="66"/>
      <c r="JJF81" s="66"/>
      <c r="JJG81" s="66"/>
      <c r="JJH81" s="66"/>
      <c r="JJI81" s="66"/>
      <c r="JJJ81" s="66"/>
      <c r="JJK81" s="66"/>
      <c r="JJL81" s="66"/>
      <c r="JJM81" s="66"/>
      <c r="JJN81" s="66"/>
      <c r="JJO81" s="66"/>
      <c r="JJP81" s="66"/>
      <c r="JJQ81" s="66"/>
      <c r="JJR81" s="66"/>
      <c r="JJS81" s="66"/>
      <c r="JJT81" s="66"/>
      <c r="JJU81" s="66"/>
      <c r="JJV81" s="66"/>
      <c r="JJW81" s="66"/>
      <c r="JJX81" s="66"/>
      <c r="JJY81" s="66"/>
      <c r="JJZ81" s="66"/>
      <c r="JKA81" s="66"/>
      <c r="JKB81" s="66"/>
      <c r="JKC81" s="66"/>
      <c r="JKD81" s="66"/>
      <c r="JKE81" s="66"/>
      <c r="JKF81" s="66"/>
      <c r="JKG81" s="66"/>
      <c r="JKH81" s="66"/>
      <c r="JKI81" s="66"/>
      <c r="JKJ81" s="66"/>
      <c r="JKK81" s="66"/>
      <c r="JKL81" s="66"/>
      <c r="JKM81" s="66"/>
      <c r="JKN81" s="66"/>
      <c r="JKO81" s="66"/>
      <c r="JKP81" s="66"/>
      <c r="JKQ81" s="66"/>
      <c r="JKR81" s="66"/>
      <c r="JKS81" s="66"/>
      <c r="JKT81" s="66"/>
      <c r="JKU81" s="66"/>
      <c r="JKV81" s="66"/>
      <c r="JKW81" s="66"/>
      <c r="JKX81" s="66"/>
      <c r="JKY81" s="66"/>
      <c r="JKZ81" s="66"/>
      <c r="JLA81" s="66"/>
      <c r="JLB81" s="66"/>
      <c r="JLC81" s="66"/>
      <c r="JLD81" s="66"/>
      <c r="JLE81" s="66"/>
      <c r="JLF81" s="66"/>
      <c r="JLG81" s="66"/>
      <c r="JLH81" s="66"/>
      <c r="JLI81" s="66"/>
      <c r="JLJ81" s="66"/>
      <c r="JLK81" s="66"/>
      <c r="JLL81" s="66"/>
      <c r="JLM81" s="66"/>
      <c r="JLN81" s="66"/>
      <c r="JLO81" s="66"/>
      <c r="JLP81" s="66"/>
      <c r="JLQ81" s="66"/>
      <c r="JLR81" s="66"/>
      <c r="JLS81" s="66"/>
      <c r="JLT81" s="66"/>
      <c r="JLU81" s="66"/>
      <c r="JLV81" s="66"/>
      <c r="JLW81" s="66"/>
      <c r="JLX81" s="66"/>
      <c r="JLY81" s="66"/>
      <c r="JLZ81" s="66"/>
      <c r="JMA81" s="66"/>
      <c r="JMB81" s="66"/>
      <c r="JMC81" s="66"/>
      <c r="JMD81" s="66"/>
      <c r="JME81" s="66"/>
      <c r="JMF81" s="66"/>
      <c r="JMG81" s="66"/>
      <c r="JMH81" s="66"/>
      <c r="JMI81" s="66"/>
      <c r="JMJ81" s="66"/>
      <c r="JMK81" s="66"/>
      <c r="JML81" s="66"/>
      <c r="JMM81" s="66"/>
      <c r="JMN81" s="66"/>
      <c r="JMO81" s="66"/>
      <c r="JMP81" s="66"/>
      <c r="JMQ81" s="66"/>
      <c r="JMR81" s="66"/>
      <c r="JMS81" s="66"/>
      <c r="JMT81" s="66"/>
      <c r="JMU81" s="66"/>
      <c r="JMV81" s="66"/>
      <c r="JMW81" s="66"/>
      <c r="JMX81" s="66"/>
      <c r="JMY81" s="66"/>
      <c r="JMZ81" s="66"/>
      <c r="JNA81" s="66"/>
      <c r="JNB81" s="66"/>
      <c r="JNC81" s="66"/>
      <c r="JND81" s="66"/>
      <c r="JNE81" s="66"/>
      <c r="JNF81" s="66"/>
      <c r="JNG81" s="66"/>
      <c r="JNH81" s="66"/>
      <c r="JNI81" s="66"/>
      <c r="JNJ81" s="66"/>
      <c r="JNK81" s="66"/>
      <c r="JNL81" s="66"/>
      <c r="JNM81" s="66"/>
      <c r="JNN81" s="66"/>
      <c r="JNO81" s="66"/>
      <c r="JNP81" s="66"/>
      <c r="JNQ81" s="66"/>
      <c r="JNR81" s="66"/>
      <c r="JNS81" s="66"/>
      <c r="JNT81" s="66"/>
      <c r="JNU81" s="66"/>
      <c r="JNV81" s="66"/>
      <c r="JNW81" s="66"/>
      <c r="JNX81" s="66"/>
      <c r="JNY81" s="66"/>
      <c r="JNZ81" s="66"/>
      <c r="JOA81" s="66"/>
      <c r="JOB81" s="66"/>
      <c r="JOC81" s="66"/>
      <c r="JOD81" s="66"/>
      <c r="JOE81" s="66"/>
      <c r="JOF81" s="66"/>
      <c r="JOG81" s="66"/>
      <c r="JOH81" s="66"/>
      <c r="JOI81" s="66"/>
      <c r="JOJ81" s="66"/>
      <c r="JOK81" s="66"/>
      <c r="JOL81" s="66"/>
      <c r="JOM81" s="66"/>
      <c r="JON81" s="66"/>
      <c r="JOO81" s="66"/>
      <c r="JOP81" s="66"/>
      <c r="JOQ81" s="66"/>
      <c r="JOR81" s="66"/>
      <c r="JOS81" s="66"/>
      <c r="JOT81" s="66"/>
      <c r="JOU81" s="66"/>
      <c r="JOV81" s="66"/>
      <c r="JOW81" s="66"/>
      <c r="JOX81" s="66"/>
      <c r="JOY81" s="66"/>
      <c r="JOZ81" s="66"/>
      <c r="JPA81" s="66"/>
      <c r="JPB81" s="66"/>
      <c r="JPC81" s="66"/>
      <c r="JPD81" s="66"/>
      <c r="JPE81" s="66"/>
      <c r="JPF81" s="66"/>
      <c r="JPG81" s="66"/>
      <c r="JPH81" s="66"/>
      <c r="JPI81" s="66"/>
      <c r="JPJ81" s="66"/>
      <c r="JPK81" s="66"/>
      <c r="JPL81" s="66"/>
      <c r="JPM81" s="66"/>
      <c r="JPN81" s="66"/>
      <c r="JPO81" s="66"/>
      <c r="JPP81" s="66"/>
      <c r="JPQ81" s="66"/>
      <c r="JPR81" s="66"/>
      <c r="JPS81" s="66"/>
      <c r="JPT81" s="66"/>
      <c r="JPU81" s="66"/>
      <c r="JPV81" s="66"/>
      <c r="JPW81" s="66"/>
      <c r="JPX81" s="66"/>
      <c r="JPY81" s="66"/>
      <c r="JPZ81" s="66"/>
      <c r="JQA81" s="66"/>
      <c r="JQB81" s="66"/>
      <c r="JQC81" s="66"/>
      <c r="JQD81" s="66"/>
      <c r="JQE81" s="66"/>
      <c r="JQF81" s="66"/>
      <c r="JQG81" s="66"/>
      <c r="JQH81" s="66"/>
      <c r="JQI81" s="66"/>
      <c r="JQJ81" s="66"/>
      <c r="JQK81" s="66"/>
      <c r="JQL81" s="66"/>
      <c r="JQM81" s="66"/>
      <c r="JQN81" s="66"/>
      <c r="JQO81" s="66"/>
      <c r="JQP81" s="66"/>
      <c r="JQQ81" s="66"/>
      <c r="JQR81" s="66"/>
      <c r="JQS81" s="66"/>
      <c r="JQT81" s="66"/>
      <c r="JQU81" s="66"/>
      <c r="JQV81" s="66"/>
      <c r="JQW81" s="66"/>
      <c r="JQX81" s="66"/>
      <c r="JQY81" s="66"/>
      <c r="JQZ81" s="66"/>
      <c r="JRA81" s="66"/>
      <c r="JRB81" s="66"/>
      <c r="JRC81" s="66"/>
      <c r="JRD81" s="66"/>
      <c r="JRE81" s="66"/>
      <c r="JRF81" s="66"/>
      <c r="JRG81" s="66"/>
      <c r="JRH81" s="66"/>
      <c r="JRI81" s="66"/>
      <c r="JRJ81" s="66"/>
      <c r="JRK81" s="66"/>
      <c r="JRL81" s="66"/>
      <c r="JRM81" s="66"/>
      <c r="JRN81" s="66"/>
      <c r="JRO81" s="66"/>
      <c r="JRP81" s="66"/>
      <c r="JRQ81" s="66"/>
      <c r="JRR81" s="66"/>
      <c r="JRS81" s="66"/>
      <c r="JRT81" s="66"/>
      <c r="JRU81" s="66"/>
      <c r="JRV81" s="66"/>
      <c r="JRW81" s="66"/>
      <c r="JRX81" s="66"/>
      <c r="JRY81" s="66"/>
      <c r="JRZ81" s="66"/>
      <c r="JSA81" s="66"/>
      <c r="JSB81" s="66"/>
      <c r="JSC81" s="66"/>
      <c r="JSD81" s="66"/>
      <c r="JSE81" s="66"/>
      <c r="JSF81" s="66"/>
      <c r="JSG81" s="66"/>
      <c r="JSH81" s="66"/>
      <c r="JSI81" s="66"/>
      <c r="JSJ81" s="66"/>
      <c r="JSK81" s="66"/>
      <c r="JSL81" s="66"/>
      <c r="JSM81" s="66"/>
      <c r="JSN81" s="66"/>
      <c r="JSO81" s="66"/>
      <c r="JSP81" s="66"/>
      <c r="JSQ81" s="66"/>
      <c r="JSR81" s="66"/>
      <c r="JSS81" s="66"/>
      <c r="JST81" s="66"/>
      <c r="JSU81" s="66"/>
      <c r="JSV81" s="66"/>
      <c r="JSW81" s="66"/>
      <c r="JSX81" s="66"/>
      <c r="JSY81" s="66"/>
      <c r="JSZ81" s="66"/>
      <c r="JTA81" s="66"/>
      <c r="JTB81" s="66"/>
      <c r="JTC81" s="66"/>
      <c r="JTD81" s="66"/>
      <c r="JTE81" s="66"/>
      <c r="JTF81" s="66"/>
      <c r="JTG81" s="66"/>
      <c r="JTH81" s="66"/>
      <c r="JTI81" s="66"/>
      <c r="JTJ81" s="66"/>
      <c r="JTK81" s="66"/>
      <c r="JTL81" s="66"/>
      <c r="JTM81" s="66"/>
      <c r="JTN81" s="66"/>
      <c r="JTO81" s="66"/>
      <c r="JTP81" s="66"/>
      <c r="JTQ81" s="66"/>
      <c r="JTR81" s="66"/>
      <c r="JTS81" s="66"/>
      <c r="JTT81" s="66"/>
      <c r="JTU81" s="66"/>
      <c r="JTV81" s="66"/>
      <c r="JTW81" s="66"/>
      <c r="JTX81" s="66"/>
      <c r="JTY81" s="66"/>
      <c r="JTZ81" s="66"/>
      <c r="JUA81" s="66"/>
      <c r="JUB81" s="66"/>
      <c r="JUC81" s="66"/>
      <c r="JUD81" s="66"/>
      <c r="JUE81" s="66"/>
      <c r="JUF81" s="66"/>
      <c r="JUG81" s="66"/>
      <c r="JUH81" s="66"/>
      <c r="JUI81" s="66"/>
      <c r="JUJ81" s="66"/>
      <c r="JUK81" s="66"/>
      <c r="JUL81" s="66"/>
      <c r="JUM81" s="66"/>
      <c r="JUN81" s="66"/>
      <c r="JUO81" s="66"/>
      <c r="JUP81" s="66"/>
      <c r="JUQ81" s="66"/>
      <c r="JUR81" s="66"/>
      <c r="JUS81" s="66"/>
      <c r="JUT81" s="66"/>
      <c r="JUU81" s="66"/>
      <c r="JUV81" s="66"/>
      <c r="JUW81" s="66"/>
      <c r="JUX81" s="66"/>
      <c r="JUY81" s="66"/>
      <c r="JUZ81" s="66"/>
      <c r="JVA81" s="66"/>
      <c r="JVB81" s="66"/>
      <c r="JVC81" s="66"/>
      <c r="JVD81" s="66"/>
      <c r="JVE81" s="66"/>
      <c r="JVF81" s="66"/>
      <c r="JVG81" s="66"/>
      <c r="JVH81" s="66"/>
      <c r="JVI81" s="66"/>
      <c r="JVJ81" s="66"/>
      <c r="JVK81" s="66"/>
      <c r="JVL81" s="66"/>
      <c r="JVM81" s="66"/>
      <c r="JVN81" s="66"/>
      <c r="JVO81" s="66"/>
      <c r="JVP81" s="66"/>
      <c r="JVQ81" s="66"/>
      <c r="JVR81" s="66"/>
      <c r="JVS81" s="66"/>
      <c r="JVT81" s="66"/>
      <c r="JVU81" s="66"/>
      <c r="JVV81" s="66"/>
      <c r="JVW81" s="66"/>
      <c r="JVX81" s="66"/>
      <c r="JVY81" s="66"/>
      <c r="JVZ81" s="66"/>
      <c r="JWA81" s="66"/>
      <c r="JWB81" s="66"/>
      <c r="JWC81" s="66"/>
      <c r="JWD81" s="66"/>
      <c r="JWE81" s="66"/>
      <c r="JWF81" s="66"/>
      <c r="JWG81" s="66"/>
      <c r="JWH81" s="66"/>
      <c r="JWI81" s="66"/>
      <c r="JWJ81" s="66"/>
      <c r="JWK81" s="66"/>
      <c r="JWL81" s="66"/>
      <c r="JWM81" s="66"/>
      <c r="JWN81" s="66"/>
      <c r="JWO81" s="66"/>
      <c r="JWP81" s="66"/>
      <c r="JWQ81" s="66"/>
      <c r="JWR81" s="66"/>
      <c r="JWS81" s="66"/>
      <c r="JWT81" s="66"/>
      <c r="JWU81" s="66"/>
      <c r="JWV81" s="66"/>
      <c r="JWW81" s="66"/>
      <c r="JWX81" s="66"/>
      <c r="JWY81" s="66"/>
      <c r="JWZ81" s="66"/>
      <c r="JXA81" s="66"/>
      <c r="JXB81" s="66"/>
      <c r="JXC81" s="66"/>
      <c r="JXD81" s="66"/>
      <c r="JXE81" s="66"/>
      <c r="JXF81" s="66"/>
      <c r="JXG81" s="66"/>
      <c r="JXH81" s="66"/>
      <c r="JXI81" s="66"/>
      <c r="JXJ81" s="66"/>
      <c r="JXK81" s="66"/>
      <c r="JXL81" s="66"/>
      <c r="JXM81" s="66"/>
      <c r="JXN81" s="66"/>
      <c r="JXO81" s="66"/>
      <c r="JXP81" s="66"/>
      <c r="JXQ81" s="66"/>
      <c r="JXR81" s="66"/>
      <c r="JXS81" s="66"/>
      <c r="JXT81" s="66"/>
      <c r="JXU81" s="66"/>
      <c r="JXV81" s="66"/>
      <c r="JXW81" s="66"/>
      <c r="JXX81" s="66"/>
      <c r="JXY81" s="66"/>
      <c r="JXZ81" s="66"/>
      <c r="JYA81" s="66"/>
      <c r="JYB81" s="66"/>
      <c r="JYC81" s="66"/>
      <c r="JYD81" s="66"/>
      <c r="JYE81" s="66"/>
      <c r="JYF81" s="66"/>
      <c r="JYG81" s="66"/>
      <c r="JYH81" s="66"/>
      <c r="JYI81" s="66"/>
      <c r="JYJ81" s="66"/>
      <c r="JYK81" s="66"/>
      <c r="JYL81" s="66"/>
      <c r="JYM81" s="66"/>
      <c r="JYN81" s="66"/>
      <c r="JYO81" s="66"/>
      <c r="JYP81" s="66"/>
      <c r="JYQ81" s="66"/>
      <c r="JYR81" s="66"/>
      <c r="JYS81" s="66"/>
      <c r="JYT81" s="66"/>
      <c r="JYU81" s="66"/>
      <c r="JYV81" s="66"/>
      <c r="JYW81" s="66"/>
      <c r="JYX81" s="66"/>
      <c r="JYY81" s="66"/>
      <c r="JYZ81" s="66"/>
      <c r="JZA81" s="66"/>
      <c r="JZB81" s="66"/>
      <c r="JZC81" s="66"/>
      <c r="JZD81" s="66"/>
      <c r="JZE81" s="66"/>
      <c r="JZF81" s="66"/>
      <c r="JZG81" s="66"/>
      <c r="JZH81" s="66"/>
      <c r="JZI81" s="66"/>
      <c r="JZJ81" s="66"/>
      <c r="JZK81" s="66"/>
      <c r="JZL81" s="66"/>
      <c r="JZM81" s="66"/>
      <c r="JZN81" s="66"/>
      <c r="JZO81" s="66"/>
      <c r="JZP81" s="66"/>
      <c r="JZQ81" s="66"/>
      <c r="JZR81" s="66"/>
      <c r="JZS81" s="66"/>
      <c r="JZT81" s="66"/>
      <c r="JZU81" s="66"/>
      <c r="JZV81" s="66"/>
      <c r="JZW81" s="66"/>
      <c r="JZX81" s="66"/>
      <c r="JZY81" s="66"/>
      <c r="JZZ81" s="66"/>
      <c r="KAA81" s="66"/>
      <c r="KAB81" s="66"/>
      <c r="KAC81" s="66"/>
      <c r="KAD81" s="66"/>
      <c r="KAE81" s="66"/>
      <c r="KAF81" s="66"/>
      <c r="KAG81" s="66"/>
      <c r="KAH81" s="66"/>
      <c r="KAI81" s="66"/>
      <c r="KAJ81" s="66"/>
      <c r="KAK81" s="66"/>
      <c r="KAL81" s="66"/>
      <c r="KAM81" s="66"/>
      <c r="KAN81" s="66"/>
      <c r="KAO81" s="66"/>
      <c r="KAP81" s="66"/>
      <c r="KAQ81" s="66"/>
      <c r="KAR81" s="66"/>
      <c r="KAS81" s="66"/>
      <c r="KAT81" s="66"/>
      <c r="KAU81" s="66"/>
      <c r="KAV81" s="66"/>
      <c r="KAW81" s="66"/>
      <c r="KAX81" s="66"/>
      <c r="KAY81" s="66"/>
      <c r="KAZ81" s="66"/>
      <c r="KBA81" s="66"/>
      <c r="KBB81" s="66"/>
      <c r="KBC81" s="66"/>
      <c r="KBD81" s="66"/>
      <c r="KBE81" s="66"/>
      <c r="KBF81" s="66"/>
      <c r="KBG81" s="66"/>
      <c r="KBH81" s="66"/>
      <c r="KBI81" s="66"/>
      <c r="KBJ81" s="66"/>
      <c r="KBK81" s="66"/>
      <c r="KBL81" s="66"/>
      <c r="KBM81" s="66"/>
      <c r="KBN81" s="66"/>
      <c r="KBO81" s="66"/>
      <c r="KBP81" s="66"/>
      <c r="KBQ81" s="66"/>
      <c r="KBR81" s="66"/>
      <c r="KBS81" s="66"/>
      <c r="KBT81" s="66"/>
      <c r="KBU81" s="66"/>
      <c r="KBV81" s="66"/>
      <c r="KBW81" s="66"/>
      <c r="KBX81" s="66"/>
      <c r="KBY81" s="66"/>
      <c r="KBZ81" s="66"/>
      <c r="KCA81" s="66"/>
      <c r="KCB81" s="66"/>
      <c r="KCC81" s="66"/>
      <c r="KCD81" s="66"/>
      <c r="KCE81" s="66"/>
      <c r="KCF81" s="66"/>
      <c r="KCG81" s="66"/>
      <c r="KCH81" s="66"/>
      <c r="KCI81" s="66"/>
      <c r="KCJ81" s="66"/>
      <c r="KCK81" s="66"/>
      <c r="KCL81" s="66"/>
      <c r="KCM81" s="66"/>
      <c r="KCN81" s="66"/>
      <c r="KCO81" s="66"/>
      <c r="KCP81" s="66"/>
      <c r="KCQ81" s="66"/>
      <c r="KCR81" s="66"/>
      <c r="KCS81" s="66"/>
      <c r="KCT81" s="66"/>
      <c r="KCU81" s="66"/>
      <c r="KCV81" s="66"/>
      <c r="KCW81" s="66"/>
      <c r="KCX81" s="66"/>
      <c r="KCY81" s="66"/>
      <c r="KCZ81" s="66"/>
      <c r="KDA81" s="66"/>
      <c r="KDB81" s="66"/>
      <c r="KDC81" s="66"/>
      <c r="KDD81" s="66"/>
      <c r="KDE81" s="66"/>
      <c r="KDF81" s="66"/>
      <c r="KDG81" s="66"/>
      <c r="KDH81" s="66"/>
      <c r="KDI81" s="66"/>
      <c r="KDJ81" s="66"/>
      <c r="KDK81" s="66"/>
      <c r="KDL81" s="66"/>
      <c r="KDM81" s="66"/>
      <c r="KDN81" s="66"/>
      <c r="KDO81" s="66"/>
      <c r="KDP81" s="66"/>
      <c r="KDQ81" s="66"/>
      <c r="KDR81" s="66"/>
      <c r="KDS81" s="66"/>
      <c r="KDT81" s="66"/>
      <c r="KDU81" s="66"/>
      <c r="KDV81" s="66"/>
      <c r="KDW81" s="66"/>
      <c r="KDX81" s="66"/>
      <c r="KDY81" s="66"/>
      <c r="KDZ81" s="66"/>
      <c r="KEA81" s="66"/>
      <c r="KEB81" s="66"/>
      <c r="KEC81" s="66"/>
      <c r="KED81" s="66"/>
      <c r="KEE81" s="66"/>
      <c r="KEF81" s="66"/>
      <c r="KEG81" s="66"/>
      <c r="KEH81" s="66"/>
      <c r="KEI81" s="66"/>
      <c r="KEJ81" s="66"/>
      <c r="KEK81" s="66"/>
      <c r="KEL81" s="66"/>
      <c r="KEM81" s="66"/>
      <c r="KEN81" s="66"/>
      <c r="KEO81" s="66"/>
      <c r="KEP81" s="66"/>
      <c r="KEQ81" s="66"/>
      <c r="KER81" s="66"/>
      <c r="KES81" s="66"/>
      <c r="KET81" s="66"/>
      <c r="KEU81" s="66"/>
      <c r="KEV81" s="66"/>
      <c r="KEW81" s="66"/>
      <c r="KEX81" s="66"/>
      <c r="KEY81" s="66"/>
      <c r="KEZ81" s="66"/>
      <c r="KFA81" s="66"/>
      <c r="KFB81" s="66"/>
      <c r="KFC81" s="66"/>
      <c r="KFD81" s="66"/>
      <c r="KFE81" s="66"/>
      <c r="KFF81" s="66"/>
      <c r="KFG81" s="66"/>
      <c r="KFH81" s="66"/>
      <c r="KFI81" s="66"/>
      <c r="KFJ81" s="66"/>
      <c r="KFK81" s="66"/>
      <c r="KFL81" s="66"/>
      <c r="KFM81" s="66"/>
      <c r="KFN81" s="66"/>
      <c r="KFO81" s="66"/>
      <c r="KFP81" s="66"/>
      <c r="KFQ81" s="66"/>
      <c r="KFR81" s="66"/>
      <c r="KFS81" s="66"/>
      <c r="KFT81" s="66"/>
      <c r="KFU81" s="66"/>
      <c r="KFV81" s="66"/>
      <c r="KFW81" s="66"/>
      <c r="KFX81" s="66"/>
      <c r="KFY81" s="66"/>
      <c r="KFZ81" s="66"/>
      <c r="KGA81" s="66"/>
      <c r="KGB81" s="66"/>
      <c r="KGC81" s="66"/>
      <c r="KGD81" s="66"/>
      <c r="KGE81" s="66"/>
      <c r="KGF81" s="66"/>
      <c r="KGG81" s="66"/>
      <c r="KGH81" s="66"/>
      <c r="KGI81" s="66"/>
      <c r="KGJ81" s="66"/>
      <c r="KGK81" s="66"/>
      <c r="KGL81" s="66"/>
      <c r="KGM81" s="66"/>
      <c r="KGN81" s="66"/>
      <c r="KGO81" s="66"/>
      <c r="KGP81" s="66"/>
      <c r="KGQ81" s="66"/>
      <c r="KGR81" s="66"/>
      <c r="KGS81" s="66"/>
      <c r="KGT81" s="66"/>
      <c r="KGU81" s="66"/>
      <c r="KGV81" s="66"/>
      <c r="KGW81" s="66"/>
      <c r="KGX81" s="66"/>
      <c r="KGY81" s="66"/>
      <c r="KGZ81" s="66"/>
      <c r="KHA81" s="66"/>
      <c r="KHB81" s="66"/>
      <c r="KHC81" s="66"/>
      <c r="KHD81" s="66"/>
      <c r="KHE81" s="66"/>
      <c r="KHF81" s="66"/>
      <c r="KHG81" s="66"/>
      <c r="KHH81" s="66"/>
      <c r="KHI81" s="66"/>
      <c r="KHJ81" s="66"/>
      <c r="KHK81" s="66"/>
      <c r="KHL81" s="66"/>
      <c r="KHM81" s="66"/>
      <c r="KHN81" s="66"/>
      <c r="KHO81" s="66"/>
      <c r="KHP81" s="66"/>
      <c r="KHQ81" s="66"/>
      <c r="KHR81" s="66"/>
      <c r="KHS81" s="66"/>
      <c r="KHT81" s="66"/>
      <c r="KHU81" s="66"/>
      <c r="KHV81" s="66"/>
      <c r="KHW81" s="66"/>
      <c r="KHX81" s="66"/>
      <c r="KHY81" s="66"/>
      <c r="KHZ81" s="66"/>
      <c r="KIA81" s="66"/>
      <c r="KIB81" s="66"/>
      <c r="KIC81" s="66"/>
      <c r="KID81" s="66"/>
      <c r="KIE81" s="66"/>
      <c r="KIF81" s="66"/>
      <c r="KIG81" s="66"/>
      <c r="KIH81" s="66"/>
      <c r="KII81" s="66"/>
      <c r="KIJ81" s="66"/>
      <c r="KIK81" s="66"/>
      <c r="KIL81" s="66"/>
      <c r="KIM81" s="66"/>
      <c r="KIN81" s="66"/>
      <c r="KIO81" s="66"/>
      <c r="KIP81" s="66"/>
      <c r="KIQ81" s="66"/>
      <c r="KIR81" s="66"/>
      <c r="KIS81" s="66"/>
      <c r="KIT81" s="66"/>
      <c r="KIU81" s="66"/>
      <c r="KIV81" s="66"/>
      <c r="KIW81" s="66"/>
      <c r="KIX81" s="66"/>
      <c r="KIY81" s="66"/>
      <c r="KIZ81" s="66"/>
      <c r="KJA81" s="66"/>
      <c r="KJB81" s="66"/>
      <c r="KJC81" s="66"/>
      <c r="KJD81" s="66"/>
      <c r="KJE81" s="66"/>
      <c r="KJF81" s="66"/>
      <c r="KJG81" s="66"/>
      <c r="KJH81" s="66"/>
      <c r="KJI81" s="66"/>
      <c r="KJJ81" s="66"/>
      <c r="KJK81" s="66"/>
      <c r="KJL81" s="66"/>
      <c r="KJM81" s="66"/>
      <c r="KJN81" s="66"/>
      <c r="KJO81" s="66"/>
      <c r="KJP81" s="66"/>
      <c r="KJQ81" s="66"/>
      <c r="KJR81" s="66"/>
      <c r="KJS81" s="66"/>
      <c r="KJT81" s="66"/>
      <c r="KJU81" s="66"/>
      <c r="KJV81" s="66"/>
      <c r="KJW81" s="66"/>
      <c r="KJX81" s="66"/>
      <c r="KJY81" s="66"/>
      <c r="KJZ81" s="66"/>
      <c r="KKA81" s="66"/>
      <c r="KKB81" s="66"/>
      <c r="KKC81" s="66"/>
      <c r="KKD81" s="66"/>
      <c r="KKE81" s="66"/>
      <c r="KKF81" s="66"/>
      <c r="KKG81" s="66"/>
      <c r="KKH81" s="66"/>
      <c r="KKI81" s="66"/>
      <c r="KKJ81" s="66"/>
      <c r="KKK81" s="66"/>
      <c r="KKL81" s="66"/>
      <c r="KKM81" s="66"/>
      <c r="KKN81" s="66"/>
      <c r="KKO81" s="66"/>
      <c r="KKP81" s="66"/>
      <c r="KKQ81" s="66"/>
      <c r="KKR81" s="66"/>
      <c r="KKS81" s="66"/>
      <c r="KKT81" s="66"/>
      <c r="KKU81" s="66"/>
      <c r="KKV81" s="66"/>
      <c r="KKW81" s="66"/>
      <c r="KKX81" s="66"/>
      <c r="KKY81" s="66"/>
      <c r="KKZ81" s="66"/>
      <c r="KLA81" s="66"/>
      <c r="KLB81" s="66"/>
      <c r="KLC81" s="66"/>
      <c r="KLD81" s="66"/>
      <c r="KLE81" s="66"/>
      <c r="KLF81" s="66"/>
      <c r="KLG81" s="66"/>
      <c r="KLH81" s="66"/>
      <c r="KLI81" s="66"/>
      <c r="KLJ81" s="66"/>
      <c r="KLK81" s="66"/>
      <c r="KLL81" s="66"/>
      <c r="KLM81" s="66"/>
      <c r="KLN81" s="66"/>
      <c r="KLO81" s="66"/>
      <c r="KLP81" s="66"/>
      <c r="KLQ81" s="66"/>
      <c r="KLR81" s="66"/>
      <c r="KLS81" s="66"/>
      <c r="KLT81" s="66"/>
      <c r="KLU81" s="66"/>
      <c r="KLV81" s="66"/>
      <c r="KLW81" s="66"/>
      <c r="KLX81" s="66"/>
      <c r="KLY81" s="66"/>
      <c r="KLZ81" s="66"/>
      <c r="KMA81" s="66"/>
      <c r="KMB81" s="66"/>
      <c r="KMC81" s="66"/>
      <c r="KMD81" s="66"/>
      <c r="KME81" s="66"/>
      <c r="KMF81" s="66"/>
      <c r="KMG81" s="66"/>
      <c r="KMH81" s="66"/>
      <c r="KMI81" s="66"/>
      <c r="KMJ81" s="66"/>
      <c r="KMK81" s="66"/>
      <c r="KML81" s="66"/>
      <c r="KMM81" s="66"/>
      <c r="KMN81" s="66"/>
      <c r="KMO81" s="66"/>
      <c r="KMP81" s="66"/>
      <c r="KMQ81" s="66"/>
      <c r="KMR81" s="66"/>
      <c r="KMS81" s="66"/>
      <c r="KMT81" s="66"/>
      <c r="KMU81" s="66"/>
      <c r="KMV81" s="66"/>
      <c r="KMW81" s="66"/>
      <c r="KMX81" s="66"/>
      <c r="KMY81" s="66"/>
      <c r="KMZ81" s="66"/>
      <c r="KNA81" s="66"/>
      <c r="KNB81" s="66"/>
      <c r="KNC81" s="66"/>
      <c r="KND81" s="66"/>
      <c r="KNE81" s="66"/>
      <c r="KNF81" s="66"/>
      <c r="KNG81" s="66"/>
      <c r="KNH81" s="66"/>
      <c r="KNI81" s="66"/>
      <c r="KNJ81" s="66"/>
      <c r="KNK81" s="66"/>
      <c r="KNL81" s="66"/>
      <c r="KNM81" s="66"/>
      <c r="KNN81" s="66"/>
      <c r="KNO81" s="66"/>
      <c r="KNP81" s="66"/>
      <c r="KNQ81" s="66"/>
      <c r="KNR81" s="66"/>
      <c r="KNS81" s="66"/>
      <c r="KNT81" s="66"/>
      <c r="KNU81" s="66"/>
      <c r="KNV81" s="66"/>
      <c r="KNW81" s="66"/>
      <c r="KNX81" s="66"/>
      <c r="KNY81" s="66"/>
      <c r="KNZ81" s="66"/>
      <c r="KOA81" s="66"/>
      <c r="KOB81" s="66"/>
      <c r="KOC81" s="66"/>
      <c r="KOD81" s="66"/>
      <c r="KOE81" s="66"/>
      <c r="KOF81" s="66"/>
      <c r="KOG81" s="66"/>
      <c r="KOH81" s="66"/>
      <c r="KOI81" s="66"/>
      <c r="KOJ81" s="66"/>
      <c r="KOK81" s="66"/>
      <c r="KOL81" s="66"/>
      <c r="KOM81" s="66"/>
      <c r="KON81" s="66"/>
      <c r="KOO81" s="66"/>
      <c r="KOP81" s="66"/>
      <c r="KOQ81" s="66"/>
      <c r="KOR81" s="66"/>
      <c r="KOS81" s="66"/>
      <c r="KOT81" s="66"/>
      <c r="KOU81" s="66"/>
      <c r="KOV81" s="66"/>
      <c r="KOW81" s="66"/>
      <c r="KOX81" s="66"/>
      <c r="KOY81" s="66"/>
      <c r="KOZ81" s="66"/>
      <c r="KPA81" s="66"/>
      <c r="KPB81" s="66"/>
      <c r="KPC81" s="66"/>
      <c r="KPD81" s="66"/>
      <c r="KPE81" s="66"/>
      <c r="KPF81" s="66"/>
      <c r="KPG81" s="66"/>
      <c r="KPH81" s="66"/>
      <c r="KPI81" s="66"/>
      <c r="KPJ81" s="66"/>
      <c r="KPK81" s="66"/>
      <c r="KPL81" s="66"/>
      <c r="KPM81" s="66"/>
      <c r="KPN81" s="66"/>
      <c r="KPO81" s="66"/>
      <c r="KPP81" s="66"/>
      <c r="KPQ81" s="66"/>
      <c r="KPR81" s="66"/>
      <c r="KPS81" s="66"/>
      <c r="KPT81" s="66"/>
      <c r="KPU81" s="66"/>
      <c r="KPV81" s="66"/>
      <c r="KPW81" s="66"/>
      <c r="KPX81" s="66"/>
      <c r="KPY81" s="66"/>
      <c r="KPZ81" s="66"/>
      <c r="KQA81" s="66"/>
      <c r="KQB81" s="66"/>
      <c r="KQC81" s="66"/>
      <c r="KQD81" s="66"/>
      <c r="KQE81" s="66"/>
      <c r="KQF81" s="66"/>
      <c r="KQG81" s="66"/>
      <c r="KQH81" s="66"/>
      <c r="KQI81" s="66"/>
      <c r="KQJ81" s="66"/>
      <c r="KQK81" s="66"/>
      <c r="KQL81" s="66"/>
      <c r="KQM81" s="66"/>
      <c r="KQN81" s="66"/>
      <c r="KQO81" s="66"/>
      <c r="KQP81" s="66"/>
      <c r="KQQ81" s="66"/>
      <c r="KQR81" s="66"/>
      <c r="KQS81" s="66"/>
      <c r="KQT81" s="66"/>
      <c r="KQU81" s="66"/>
      <c r="KQV81" s="66"/>
      <c r="KQW81" s="66"/>
      <c r="KQX81" s="66"/>
      <c r="KQY81" s="66"/>
      <c r="KQZ81" s="66"/>
      <c r="KRA81" s="66"/>
      <c r="KRB81" s="66"/>
      <c r="KRC81" s="66"/>
      <c r="KRD81" s="66"/>
      <c r="KRE81" s="66"/>
      <c r="KRF81" s="66"/>
      <c r="KRG81" s="66"/>
      <c r="KRH81" s="66"/>
      <c r="KRI81" s="66"/>
      <c r="KRJ81" s="66"/>
      <c r="KRK81" s="66"/>
      <c r="KRL81" s="66"/>
      <c r="KRM81" s="66"/>
      <c r="KRN81" s="66"/>
      <c r="KRO81" s="66"/>
      <c r="KRP81" s="66"/>
      <c r="KRQ81" s="66"/>
      <c r="KRR81" s="66"/>
      <c r="KRS81" s="66"/>
      <c r="KRT81" s="66"/>
      <c r="KRU81" s="66"/>
      <c r="KRV81" s="66"/>
      <c r="KRW81" s="66"/>
      <c r="KRX81" s="66"/>
      <c r="KRY81" s="66"/>
      <c r="KRZ81" s="66"/>
      <c r="KSA81" s="66"/>
      <c r="KSB81" s="66"/>
      <c r="KSC81" s="66"/>
      <c r="KSD81" s="66"/>
      <c r="KSE81" s="66"/>
      <c r="KSF81" s="66"/>
      <c r="KSG81" s="66"/>
      <c r="KSH81" s="66"/>
      <c r="KSI81" s="66"/>
      <c r="KSJ81" s="66"/>
      <c r="KSK81" s="66"/>
      <c r="KSL81" s="66"/>
      <c r="KSM81" s="66"/>
      <c r="KSN81" s="66"/>
      <c r="KSO81" s="66"/>
      <c r="KSP81" s="66"/>
      <c r="KSQ81" s="66"/>
      <c r="KSR81" s="66"/>
      <c r="KSS81" s="66"/>
      <c r="KST81" s="66"/>
      <c r="KSU81" s="66"/>
      <c r="KSV81" s="66"/>
      <c r="KSW81" s="66"/>
      <c r="KSX81" s="66"/>
      <c r="KSY81" s="66"/>
      <c r="KSZ81" s="66"/>
      <c r="KTA81" s="66"/>
      <c r="KTB81" s="66"/>
      <c r="KTC81" s="66"/>
      <c r="KTD81" s="66"/>
      <c r="KTE81" s="66"/>
      <c r="KTF81" s="66"/>
      <c r="KTG81" s="66"/>
      <c r="KTH81" s="66"/>
      <c r="KTI81" s="66"/>
      <c r="KTJ81" s="66"/>
      <c r="KTK81" s="66"/>
      <c r="KTL81" s="66"/>
      <c r="KTM81" s="66"/>
      <c r="KTN81" s="66"/>
      <c r="KTO81" s="66"/>
      <c r="KTP81" s="66"/>
      <c r="KTQ81" s="66"/>
      <c r="KTR81" s="66"/>
      <c r="KTS81" s="66"/>
      <c r="KTT81" s="66"/>
      <c r="KTU81" s="66"/>
      <c r="KTV81" s="66"/>
      <c r="KTW81" s="66"/>
      <c r="KTX81" s="66"/>
      <c r="KTY81" s="66"/>
      <c r="KTZ81" s="66"/>
      <c r="KUA81" s="66"/>
      <c r="KUB81" s="66"/>
      <c r="KUC81" s="66"/>
      <c r="KUD81" s="66"/>
      <c r="KUE81" s="66"/>
      <c r="KUF81" s="66"/>
      <c r="KUG81" s="66"/>
      <c r="KUH81" s="66"/>
      <c r="KUI81" s="66"/>
      <c r="KUJ81" s="66"/>
      <c r="KUK81" s="66"/>
      <c r="KUL81" s="66"/>
      <c r="KUM81" s="66"/>
      <c r="KUN81" s="66"/>
      <c r="KUO81" s="66"/>
      <c r="KUP81" s="66"/>
      <c r="KUQ81" s="66"/>
      <c r="KUR81" s="66"/>
      <c r="KUS81" s="66"/>
      <c r="KUT81" s="66"/>
      <c r="KUU81" s="66"/>
      <c r="KUV81" s="66"/>
      <c r="KUW81" s="66"/>
      <c r="KUX81" s="66"/>
      <c r="KUY81" s="66"/>
      <c r="KUZ81" s="66"/>
      <c r="KVA81" s="66"/>
      <c r="KVB81" s="66"/>
      <c r="KVC81" s="66"/>
      <c r="KVD81" s="66"/>
      <c r="KVE81" s="66"/>
      <c r="KVF81" s="66"/>
      <c r="KVG81" s="66"/>
      <c r="KVH81" s="66"/>
      <c r="KVI81" s="66"/>
      <c r="KVJ81" s="66"/>
      <c r="KVK81" s="66"/>
      <c r="KVL81" s="66"/>
      <c r="KVM81" s="66"/>
      <c r="KVN81" s="66"/>
      <c r="KVO81" s="66"/>
      <c r="KVP81" s="66"/>
      <c r="KVQ81" s="66"/>
      <c r="KVR81" s="66"/>
      <c r="KVS81" s="66"/>
      <c r="KVT81" s="66"/>
      <c r="KVU81" s="66"/>
      <c r="KVV81" s="66"/>
      <c r="KVW81" s="66"/>
      <c r="KVX81" s="66"/>
      <c r="KVY81" s="66"/>
      <c r="KVZ81" s="66"/>
      <c r="KWA81" s="66"/>
      <c r="KWB81" s="66"/>
      <c r="KWC81" s="66"/>
      <c r="KWD81" s="66"/>
      <c r="KWE81" s="66"/>
      <c r="KWF81" s="66"/>
      <c r="KWG81" s="66"/>
      <c r="KWH81" s="66"/>
      <c r="KWI81" s="66"/>
      <c r="KWJ81" s="66"/>
      <c r="KWK81" s="66"/>
      <c r="KWL81" s="66"/>
      <c r="KWM81" s="66"/>
      <c r="KWN81" s="66"/>
      <c r="KWO81" s="66"/>
      <c r="KWP81" s="66"/>
      <c r="KWQ81" s="66"/>
      <c r="KWR81" s="66"/>
      <c r="KWS81" s="66"/>
      <c r="KWT81" s="66"/>
      <c r="KWU81" s="66"/>
      <c r="KWV81" s="66"/>
      <c r="KWW81" s="66"/>
      <c r="KWX81" s="66"/>
      <c r="KWY81" s="66"/>
      <c r="KWZ81" s="66"/>
      <c r="KXA81" s="66"/>
      <c r="KXB81" s="66"/>
      <c r="KXC81" s="66"/>
      <c r="KXD81" s="66"/>
      <c r="KXE81" s="66"/>
      <c r="KXF81" s="66"/>
      <c r="KXG81" s="66"/>
      <c r="KXH81" s="66"/>
      <c r="KXI81" s="66"/>
      <c r="KXJ81" s="66"/>
      <c r="KXK81" s="66"/>
      <c r="KXL81" s="66"/>
      <c r="KXM81" s="66"/>
      <c r="KXN81" s="66"/>
      <c r="KXO81" s="66"/>
      <c r="KXP81" s="66"/>
      <c r="KXQ81" s="66"/>
      <c r="KXR81" s="66"/>
      <c r="KXS81" s="66"/>
      <c r="KXT81" s="66"/>
      <c r="KXU81" s="66"/>
      <c r="KXV81" s="66"/>
      <c r="KXW81" s="66"/>
      <c r="KXX81" s="66"/>
      <c r="KXY81" s="66"/>
      <c r="KXZ81" s="66"/>
      <c r="KYA81" s="66"/>
      <c r="KYB81" s="66"/>
      <c r="KYC81" s="66"/>
      <c r="KYD81" s="66"/>
      <c r="KYE81" s="66"/>
      <c r="KYF81" s="66"/>
      <c r="KYG81" s="66"/>
      <c r="KYH81" s="66"/>
      <c r="KYI81" s="66"/>
      <c r="KYJ81" s="66"/>
      <c r="KYK81" s="66"/>
      <c r="KYL81" s="66"/>
      <c r="KYM81" s="66"/>
      <c r="KYN81" s="66"/>
      <c r="KYO81" s="66"/>
      <c r="KYP81" s="66"/>
      <c r="KYQ81" s="66"/>
      <c r="KYR81" s="66"/>
      <c r="KYS81" s="66"/>
      <c r="KYT81" s="66"/>
      <c r="KYU81" s="66"/>
      <c r="KYV81" s="66"/>
      <c r="KYW81" s="66"/>
      <c r="KYX81" s="66"/>
      <c r="KYY81" s="66"/>
      <c r="KYZ81" s="66"/>
      <c r="KZA81" s="66"/>
      <c r="KZB81" s="66"/>
      <c r="KZC81" s="66"/>
      <c r="KZD81" s="66"/>
      <c r="KZE81" s="66"/>
      <c r="KZF81" s="66"/>
      <c r="KZG81" s="66"/>
      <c r="KZH81" s="66"/>
      <c r="KZI81" s="66"/>
      <c r="KZJ81" s="66"/>
      <c r="KZK81" s="66"/>
      <c r="KZL81" s="66"/>
      <c r="KZM81" s="66"/>
      <c r="KZN81" s="66"/>
      <c r="KZO81" s="66"/>
      <c r="KZP81" s="66"/>
      <c r="KZQ81" s="66"/>
      <c r="KZR81" s="66"/>
      <c r="KZS81" s="66"/>
      <c r="KZT81" s="66"/>
      <c r="KZU81" s="66"/>
      <c r="KZV81" s="66"/>
      <c r="KZW81" s="66"/>
      <c r="KZX81" s="66"/>
      <c r="KZY81" s="66"/>
      <c r="KZZ81" s="66"/>
      <c r="LAA81" s="66"/>
      <c r="LAB81" s="66"/>
      <c r="LAC81" s="66"/>
      <c r="LAD81" s="66"/>
      <c r="LAE81" s="66"/>
      <c r="LAF81" s="66"/>
      <c r="LAG81" s="66"/>
      <c r="LAH81" s="66"/>
      <c r="LAI81" s="66"/>
      <c r="LAJ81" s="66"/>
      <c r="LAK81" s="66"/>
      <c r="LAL81" s="66"/>
      <c r="LAM81" s="66"/>
      <c r="LAN81" s="66"/>
      <c r="LAO81" s="66"/>
      <c r="LAP81" s="66"/>
      <c r="LAQ81" s="66"/>
      <c r="LAR81" s="66"/>
      <c r="LAS81" s="66"/>
      <c r="LAT81" s="66"/>
      <c r="LAU81" s="66"/>
      <c r="LAV81" s="66"/>
      <c r="LAW81" s="66"/>
      <c r="LAX81" s="66"/>
      <c r="LAY81" s="66"/>
      <c r="LAZ81" s="66"/>
      <c r="LBA81" s="66"/>
      <c r="LBB81" s="66"/>
      <c r="LBC81" s="66"/>
      <c r="LBD81" s="66"/>
      <c r="LBE81" s="66"/>
      <c r="LBF81" s="66"/>
      <c r="LBG81" s="66"/>
      <c r="LBH81" s="66"/>
      <c r="LBI81" s="66"/>
      <c r="LBJ81" s="66"/>
      <c r="LBK81" s="66"/>
      <c r="LBL81" s="66"/>
      <c r="LBM81" s="66"/>
      <c r="LBN81" s="66"/>
      <c r="LBO81" s="66"/>
      <c r="LBP81" s="66"/>
      <c r="LBQ81" s="66"/>
      <c r="LBR81" s="66"/>
      <c r="LBS81" s="66"/>
      <c r="LBT81" s="66"/>
      <c r="LBU81" s="66"/>
      <c r="LBV81" s="66"/>
      <c r="LBW81" s="66"/>
      <c r="LBX81" s="66"/>
      <c r="LBY81" s="66"/>
      <c r="LBZ81" s="66"/>
      <c r="LCA81" s="66"/>
      <c r="LCB81" s="66"/>
      <c r="LCC81" s="66"/>
      <c r="LCD81" s="66"/>
      <c r="LCE81" s="66"/>
      <c r="LCF81" s="66"/>
      <c r="LCG81" s="66"/>
      <c r="LCH81" s="66"/>
      <c r="LCI81" s="66"/>
      <c r="LCJ81" s="66"/>
      <c r="LCK81" s="66"/>
      <c r="LCL81" s="66"/>
      <c r="LCM81" s="66"/>
      <c r="LCN81" s="66"/>
      <c r="LCO81" s="66"/>
      <c r="LCP81" s="66"/>
      <c r="LCQ81" s="66"/>
      <c r="LCR81" s="66"/>
      <c r="LCS81" s="66"/>
      <c r="LCT81" s="66"/>
      <c r="LCU81" s="66"/>
      <c r="LCV81" s="66"/>
      <c r="LCW81" s="66"/>
      <c r="LCX81" s="66"/>
      <c r="LCY81" s="66"/>
      <c r="LCZ81" s="66"/>
      <c r="LDA81" s="66"/>
      <c r="LDB81" s="66"/>
      <c r="LDC81" s="66"/>
      <c r="LDD81" s="66"/>
      <c r="LDE81" s="66"/>
      <c r="LDF81" s="66"/>
      <c r="LDG81" s="66"/>
      <c r="LDH81" s="66"/>
      <c r="LDI81" s="66"/>
      <c r="LDJ81" s="66"/>
      <c r="LDK81" s="66"/>
      <c r="LDL81" s="66"/>
      <c r="LDM81" s="66"/>
      <c r="LDN81" s="66"/>
      <c r="LDO81" s="66"/>
      <c r="LDP81" s="66"/>
      <c r="LDQ81" s="66"/>
      <c r="LDR81" s="66"/>
      <c r="LDS81" s="66"/>
      <c r="LDT81" s="66"/>
      <c r="LDU81" s="66"/>
      <c r="LDV81" s="66"/>
      <c r="LDW81" s="66"/>
      <c r="LDX81" s="66"/>
      <c r="LDY81" s="66"/>
      <c r="LDZ81" s="66"/>
      <c r="LEA81" s="66"/>
      <c r="LEB81" s="66"/>
      <c r="LEC81" s="66"/>
      <c r="LED81" s="66"/>
      <c r="LEE81" s="66"/>
      <c r="LEF81" s="66"/>
      <c r="LEG81" s="66"/>
      <c r="LEH81" s="66"/>
      <c r="LEI81" s="66"/>
      <c r="LEJ81" s="66"/>
      <c r="LEK81" s="66"/>
      <c r="LEL81" s="66"/>
      <c r="LEM81" s="66"/>
      <c r="LEN81" s="66"/>
      <c r="LEO81" s="66"/>
      <c r="LEP81" s="66"/>
      <c r="LEQ81" s="66"/>
      <c r="LER81" s="66"/>
      <c r="LES81" s="66"/>
      <c r="LET81" s="66"/>
      <c r="LEU81" s="66"/>
      <c r="LEV81" s="66"/>
      <c r="LEW81" s="66"/>
      <c r="LEX81" s="66"/>
      <c r="LEY81" s="66"/>
      <c r="LEZ81" s="66"/>
      <c r="LFA81" s="66"/>
      <c r="LFB81" s="66"/>
      <c r="LFC81" s="66"/>
      <c r="LFD81" s="66"/>
      <c r="LFE81" s="66"/>
      <c r="LFF81" s="66"/>
      <c r="LFG81" s="66"/>
      <c r="LFH81" s="66"/>
      <c r="LFI81" s="66"/>
      <c r="LFJ81" s="66"/>
      <c r="LFK81" s="66"/>
      <c r="LFL81" s="66"/>
      <c r="LFM81" s="66"/>
      <c r="LFN81" s="66"/>
      <c r="LFO81" s="66"/>
      <c r="LFP81" s="66"/>
      <c r="LFQ81" s="66"/>
      <c r="LFR81" s="66"/>
      <c r="LFS81" s="66"/>
      <c r="LFT81" s="66"/>
      <c r="LFU81" s="66"/>
      <c r="LFV81" s="66"/>
      <c r="LFW81" s="66"/>
      <c r="LFX81" s="66"/>
      <c r="LFY81" s="66"/>
      <c r="LFZ81" s="66"/>
      <c r="LGA81" s="66"/>
      <c r="LGB81" s="66"/>
      <c r="LGC81" s="66"/>
      <c r="LGD81" s="66"/>
      <c r="LGE81" s="66"/>
      <c r="LGF81" s="66"/>
      <c r="LGG81" s="66"/>
      <c r="LGH81" s="66"/>
      <c r="LGI81" s="66"/>
      <c r="LGJ81" s="66"/>
      <c r="LGK81" s="66"/>
      <c r="LGL81" s="66"/>
      <c r="LGM81" s="66"/>
      <c r="LGN81" s="66"/>
      <c r="LGO81" s="66"/>
      <c r="LGP81" s="66"/>
      <c r="LGQ81" s="66"/>
      <c r="LGR81" s="66"/>
      <c r="LGS81" s="66"/>
      <c r="LGT81" s="66"/>
      <c r="LGU81" s="66"/>
      <c r="LGV81" s="66"/>
      <c r="LGW81" s="66"/>
      <c r="LGX81" s="66"/>
      <c r="LGY81" s="66"/>
      <c r="LGZ81" s="66"/>
      <c r="LHA81" s="66"/>
      <c r="LHB81" s="66"/>
      <c r="LHC81" s="66"/>
      <c r="LHD81" s="66"/>
      <c r="LHE81" s="66"/>
      <c r="LHF81" s="66"/>
      <c r="LHG81" s="66"/>
      <c r="LHH81" s="66"/>
      <c r="LHI81" s="66"/>
      <c r="LHJ81" s="66"/>
      <c r="LHK81" s="66"/>
      <c r="LHL81" s="66"/>
      <c r="LHM81" s="66"/>
      <c r="LHN81" s="66"/>
      <c r="LHO81" s="66"/>
      <c r="LHP81" s="66"/>
      <c r="LHQ81" s="66"/>
      <c r="LHR81" s="66"/>
      <c r="LHS81" s="66"/>
      <c r="LHT81" s="66"/>
      <c r="LHU81" s="66"/>
      <c r="LHV81" s="66"/>
      <c r="LHW81" s="66"/>
      <c r="LHX81" s="66"/>
      <c r="LHY81" s="66"/>
      <c r="LHZ81" s="66"/>
      <c r="LIA81" s="66"/>
      <c r="LIB81" s="66"/>
      <c r="LIC81" s="66"/>
      <c r="LID81" s="66"/>
      <c r="LIE81" s="66"/>
      <c r="LIF81" s="66"/>
      <c r="LIG81" s="66"/>
      <c r="LIH81" s="66"/>
      <c r="LII81" s="66"/>
      <c r="LIJ81" s="66"/>
      <c r="LIK81" s="66"/>
      <c r="LIL81" s="66"/>
      <c r="LIM81" s="66"/>
      <c r="LIN81" s="66"/>
      <c r="LIO81" s="66"/>
      <c r="LIP81" s="66"/>
      <c r="LIQ81" s="66"/>
      <c r="LIR81" s="66"/>
      <c r="LIS81" s="66"/>
      <c r="LIT81" s="66"/>
      <c r="LIU81" s="66"/>
      <c r="LIV81" s="66"/>
      <c r="LIW81" s="66"/>
      <c r="LIX81" s="66"/>
      <c r="LIY81" s="66"/>
      <c r="LIZ81" s="66"/>
      <c r="LJA81" s="66"/>
      <c r="LJB81" s="66"/>
      <c r="LJC81" s="66"/>
      <c r="LJD81" s="66"/>
      <c r="LJE81" s="66"/>
      <c r="LJF81" s="66"/>
      <c r="LJG81" s="66"/>
      <c r="LJH81" s="66"/>
      <c r="LJI81" s="66"/>
      <c r="LJJ81" s="66"/>
      <c r="LJK81" s="66"/>
      <c r="LJL81" s="66"/>
      <c r="LJM81" s="66"/>
      <c r="LJN81" s="66"/>
      <c r="LJO81" s="66"/>
      <c r="LJP81" s="66"/>
      <c r="LJQ81" s="66"/>
      <c r="LJR81" s="66"/>
      <c r="LJS81" s="66"/>
      <c r="LJT81" s="66"/>
      <c r="LJU81" s="66"/>
      <c r="LJV81" s="66"/>
      <c r="LJW81" s="66"/>
      <c r="LJX81" s="66"/>
      <c r="LJY81" s="66"/>
      <c r="LJZ81" s="66"/>
      <c r="LKA81" s="66"/>
      <c r="LKB81" s="66"/>
      <c r="LKC81" s="66"/>
      <c r="LKD81" s="66"/>
      <c r="LKE81" s="66"/>
      <c r="LKF81" s="66"/>
      <c r="LKG81" s="66"/>
      <c r="LKH81" s="66"/>
      <c r="LKI81" s="66"/>
      <c r="LKJ81" s="66"/>
      <c r="LKK81" s="66"/>
      <c r="LKL81" s="66"/>
      <c r="LKM81" s="66"/>
      <c r="LKN81" s="66"/>
      <c r="LKO81" s="66"/>
      <c r="LKP81" s="66"/>
      <c r="LKQ81" s="66"/>
      <c r="LKR81" s="66"/>
      <c r="LKS81" s="66"/>
      <c r="LKT81" s="66"/>
      <c r="LKU81" s="66"/>
      <c r="LKV81" s="66"/>
      <c r="LKW81" s="66"/>
      <c r="LKX81" s="66"/>
      <c r="LKY81" s="66"/>
      <c r="LKZ81" s="66"/>
      <c r="LLA81" s="66"/>
      <c r="LLB81" s="66"/>
      <c r="LLC81" s="66"/>
      <c r="LLD81" s="66"/>
      <c r="LLE81" s="66"/>
      <c r="LLF81" s="66"/>
      <c r="LLG81" s="66"/>
      <c r="LLH81" s="66"/>
      <c r="LLI81" s="66"/>
      <c r="LLJ81" s="66"/>
      <c r="LLK81" s="66"/>
      <c r="LLL81" s="66"/>
      <c r="LLM81" s="66"/>
      <c r="LLN81" s="66"/>
      <c r="LLO81" s="66"/>
      <c r="LLP81" s="66"/>
      <c r="LLQ81" s="66"/>
      <c r="LLR81" s="66"/>
      <c r="LLS81" s="66"/>
      <c r="LLT81" s="66"/>
      <c r="LLU81" s="66"/>
      <c r="LLV81" s="66"/>
      <c r="LLW81" s="66"/>
      <c r="LLX81" s="66"/>
      <c r="LLY81" s="66"/>
      <c r="LLZ81" s="66"/>
      <c r="LMA81" s="66"/>
      <c r="LMB81" s="66"/>
      <c r="LMC81" s="66"/>
      <c r="LMD81" s="66"/>
      <c r="LME81" s="66"/>
      <c r="LMF81" s="66"/>
      <c r="LMG81" s="66"/>
      <c r="LMH81" s="66"/>
      <c r="LMI81" s="66"/>
      <c r="LMJ81" s="66"/>
      <c r="LMK81" s="66"/>
      <c r="LML81" s="66"/>
      <c r="LMM81" s="66"/>
      <c r="LMN81" s="66"/>
      <c r="LMO81" s="66"/>
      <c r="LMP81" s="66"/>
      <c r="LMQ81" s="66"/>
      <c r="LMR81" s="66"/>
      <c r="LMS81" s="66"/>
      <c r="LMT81" s="66"/>
      <c r="LMU81" s="66"/>
      <c r="LMV81" s="66"/>
      <c r="LMW81" s="66"/>
      <c r="LMX81" s="66"/>
      <c r="LMY81" s="66"/>
      <c r="LMZ81" s="66"/>
      <c r="LNA81" s="66"/>
      <c r="LNB81" s="66"/>
      <c r="LNC81" s="66"/>
      <c r="LND81" s="66"/>
      <c r="LNE81" s="66"/>
      <c r="LNF81" s="66"/>
      <c r="LNG81" s="66"/>
      <c r="LNH81" s="66"/>
      <c r="LNI81" s="66"/>
      <c r="LNJ81" s="66"/>
      <c r="LNK81" s="66"/>
      <c r="LNL81" s="66"/>
      <c r="LNM81" s="66"/>
      <c r="LNN81" s="66"/>
      <c r="LNO81" s="66"/>
      <c r="LNP81" s="66"/>
      <c r="LNQ81" s="66"/>
      <c r="LNR81" s="66"/>
      <c r="LNS81" s="66"/>
      <c r="LNT81" s="66"/>
      <c r="LNU81" s="66"/>
      <c r="LNV81" s="66"/>
      <c r="LNW81" s="66"/>
      <c r="LNX81" s="66"/>
      <c r="LNY81" s="66"/>
      <c r="LNZ81" s="66"/>
      <c r="LOA81" s="66"/>
      <c r="LOB81" s="66"/>
      <c r="LOC81" s="66"/>
      <c r="LOD81" s="66"/>
      <c r="LOE81" s="66"/>
      <c r="LOF81" s="66"/>
      <c r="LOG81" s="66"/>
      <c r="LOH81" s="66"/>
      <c r="LOI81" s="66"/>
      <c r="LOJ81" s="66"/>
      <c r="LOK81" s="66"/>
      <c r="LOL81" s="66"/>
      <c r="LOM81" s="66"/>
      <c r="LON81" s="66"/>
      <c r="LOO81" s="66"/>
      <c r="LOP81" s="66"/>
      <c r="LOQ81" s="66"/>
      <c r="LOR81" s="66"/>
      <c r="LOS81" s="66"/>
      <c r="LOT81" s="66"/>
      <c r="LOU81" s="66"/>
      <c r="LOV81" s="66"/>
      <c r="LOW81" s="66"/>
      <c r="LOX81" s="66"/>
      <c r="LOY81" s="66"/>
      <c r="LOZ81" s="66"/>
      <c r="LPA81" s="66"/>
      <c r="LPB81" s="66"/>
      <c r="LPC81" s="66"/>
      <c r="LPD81" s="66"/>
      <c r="LPE81" s="66"/>
      <c r="LPF81" s="66"/>
      <c r="LPG81" s="66"/>
      <c r="LPH81" s="66"/>
      <c r="LPI81" s="66"/>
      <c r="LPJ81" s="66"/>
      <c r="LPK81" s="66"/>
      <c r="LPL81" s="66"/>
      <c r="LPM81" s="66"/>
      <c r="LPN81" s="66"/>
      <c r="LPO81" s="66"/>
      <c r="LPP81" s="66"/>
      <c r="LPQ81" s="66"/>
      <c r="LPR81" s="66"/>
      <c r="LPS81" s="66"/>
      <c r="LPT81" s="66"/>
      <c r="LPU81" s="66"/>
      <c r="LPV81" s="66"/>
      <c r="LPW81" s="66"/>
      <c r="LPX81" s="66"/>
      <c r="LPY81" s="66"/>
      <c r="LPZ81" s="66"/>
      <c r="LQA81" s="66"/>
      <c r="LQB81" s="66"/>
      <c r="LQC81" s="66"/>
      <c r="LQD81" s="66"/>
      <c r="LQE81" s="66"/>
      <c r="LQF81" s="66"/>
      <c r="LQG81" s="66"/>
      <c r="LQH81" s="66"/>
      <c r="LQI81" s="66"/>
      <c r="LQJ81" s="66"/>
      <c r="LQK81" s="66"/>
      <c r="LQL81" s="66"/>
      <c r="LQM81" s="66"/>
      <c r="LQN81" s="66"/>
      <c r="LQO81" s="66"/>
      <c r="LQP81" s="66"/>
      <c r="LQQ81" s="66"/>
      <c r="LQR81" s="66"/>
      <c r="LQS81" s="66"/>
      <c r="LQT81" s="66"/>
      <c r="LQU81" s="66"/>
      <c r="LQV81" s="66"/>
      <c r="LQW81" s="66"/>
      <c r="LQX81" s="66"/>
      <c r="LQY81" s="66"/>
      <c r="LQZ81" s="66"/>
      <c r="LRA81" s="66"/>
      <c r="LRB81" s="66"/>
      <c r="LRC81" s="66"/>
      <c r="LRD81" s="66"/>
      <c r="LRE81" s="66"/>
      <c r="LRF81" s="66"/>
      <c r="LRG81" s="66"/>
      <c r="LRH81" s="66"/>
      <c r="LRI81" s="66"/>
      <c r="LRJ81" s="66"/>
      <c r="LRK81" s="66"/>
      <c r="LRL81" s="66"/>
      <c r="LRM81" s="66"/>
      <c r="LRN81" s="66"/>
      <c r="LRO81" s="66"/>
      <c r="LRP81" s="66"/>
      <c r="LRQ81" s="66"/>
      <c r="LRR81" s="66"/>
      <c r="LRS81" s="66"/>
      <c r="LRT81" s="66"/>
      <c r="LRU81" s="66"/>
      <c r="LRV81" s="66"/>
      <c r="LRW81" s="66"/>
      <c r="LRX81" s="66"/>
      <c r="LRY81" s="66"/>
      <c r="LRZ81" s="66"/>
      <c r="LSA81" s="66"/>
      <c r="LSB81" s="66"/>
      <c r="LSC81" s="66"/>
      <c r="LSD81" s="66"/>
      <c r="LSE81" s="66"/>
      <c r="LSF81" s="66"/>
      <c r="LSG81" s="66"/>
      <c r="LSH81" s="66"/>
      <c r="LSI81" s="66"/>
      <c r="LSJ81" s="66"/>
      <c r="LSK81" s="66"/>
      <c r="LSL81" s="66"/>
      <c r="LSM81" s="66"/>
      <c r="LSN81" s="66"/>
      <c r="LSO81" s="66"/>
      <c r="LSP81" s="66"/>
      <c r="LSQ81" s="66"/>
      <c r="LSR81" s="66"/>
      <c r="LSS81" s="66"/>
      <c r="LST81" s="66"/>
      <c r="LSU81" s="66"/>
      <c r="LSV81" s="66"/>
      <c r="LSW81" s="66"/>
      <c r="LSX81" s="66"/>
      <c r="LSY81" s="66"/>
      <c r="LSZ81" s="66"/>
      <c r="LTA81" s="66"/>
      <c r="LTB81" s="66"/>
      <c r="LTC81" s="66"/>
      <c r="LTD81" s="66"/>
      <c r="LTE81" s="66"/>
      <c r="LTF81" s="66"/>
      <c r="LTG81" s="66"/>
      <c r="LTH81" s="66"/>
      <c r="LTI81" s="66"/>
      <c r="LTJ81" s="66"/>
      <c r="LTK81" s="66"/>
      <c r="LTL81" s="66"/>
      <c r="LTM81" s="66"/>
      <c r="LTN81" s="66"/>
      <c r="LTO81" s="66"/>
      <c r="LTP81" s="66"/>
      <c r="LTQ81" s="66"/>
      <c r="LTR81" s="66"/>
      <c r="LTS81" s="66"/>
      <c r="LTT81" s="66"/>
      <c r="LTU81" s="66"/>
      <c r="LTV81" s="66"/>
      <c r="LTW81" s="66"/>
      <c r="LTX81" s="66"/>
      <c r="LTY81" s="66"/>
      <c r="LTZ81" s="66"/>
      <c r="LUA81" s="66"/>
      <c r="LUB81" s="66"/>
      <c r="LUC81" s="66"/>
      <c r="LUD81" s="66"/>
      <c r="LUE81" s="66"/>
      <c r="LUF81" s="66"/>
      <c r="LUG81" s="66"/>
      <c r="LUH81" s="66"/>
      <c r="LUI81" s="66"/>
      <c r="LUJ81" s="66"/>
      <c r="LUK81" s="66"/>
      <c r="LUL81" s="66"/>
      <c r="LUM81" s="66"/>
      <c r="LUN81" s="66"/>
      <c r="LUO81" s="66"/>
      <c r="LUP81" s="66"/>
      <c r="LUQ81" s="66"/>
      <c r="LUR81" s="66"/>
      <c r="LUS81" s="66"/>
      <c r="LUT81" s="66"/>
      <c r="LUU81" s="66"/>
      <c r="LUV81" s="66"/>
      <c r="LUW81" s="66"/>
      <c r="LUX81" s="66"/>
      <c r="LUY81" s="66"/>
      <c r="LUZ81" s="66"/>
      <c r="LVA81" s="66"/>
      <c r="LVB81" s="66"/>
      <c r="LVC81" s="66"/>
      <c r="LVD81" s="66"/>
      <c r="LVE81" s="66"/>
      <c r="LVF81" s="66"/>
      <c r="LVG81" s="66"/>
      <c r="LVH81" s="66"/>
      <c r="LVI81" s="66"/>
      <c r="LVJ81" s="66"/>
      <c r="LVK81" s="66"/>
      <c r="LVL81" s="66"/>
      <c r="LVM81" s="66"/>
      <c r="LVN81" s="66"/>
      <c r="LVO81" s="66"/>
      <c r="LVP81" s="66"/>
      <c r="LVQ81" s="66"/>
      <c r="LVR81" s="66"/>
      <c r="LVS81" s="66"/>
      <c r="LVT81" s="66"/>
      <c r="LVU81" s="66"/>
      <c r="LVV81" s="66"/>
      <c r="LVW81" s="66"/>
      <c r="LVX81" s="66"/>
      <c r="LVY81" s="66"/>
      <c r="LVZ81" s="66"/>
      <c r="LWA81" s="66"/>
      <c r="LWB81" s="66"/>
      <c r="LWC81" s="66"/>
      <c r="LWD81" s="66"/>
      <c r="LWE81" s="66"/>
      <c r="LWF81" s="66"/>
      <c r="LWG81" s="66"/>
      <c r="LWH81" s="66"/>
      <c r="LWI81" s="66"/>
      <c r="LWJ81" s="66"/>
      <c r="LWK81" s="66"/>
      <c r="LWL81" s="66"/>
      <c r="LWM81" s="66"/>
      <c r="LWN81" s="66"/>
      <c r="LWO81" s="66"/>
      <c r="LWP81" s="66"/>
      <c r="LWQ81" s="66"/>
      <c r="LWR81" s="66"/>
      <c r="LWS81" s="66"/>
      <c r="LWT81" s="66"/>
      <c r="LWU81" s="66"/>
      <c r="LWV81" s="66"/>
      <c r="LWW81" s="66"/>
      <c r="LWX81" s="66"/>
      <c r="LWY81" s="66"/>
      <c r="LWZ81" s="66"/>
      <c r="LXA81" s="66"/>
      <c r="LXB81" s="66"/>
      <c r="LXC81" s="66"/>
      <c r="LXD81" s="66"/>
      <c r="LXE81" s="66"/>
      <c r="LXF81" s="66"/>
      <c r="LXG81" s="66"/>
      <c r="LXH81" s="66"/>
      <c r="LXI81" s="66"/>
      <c r="LXJ81" s="66"/>
      <c r="LXK81" s="66"/>
      <c r="LXL81" s="66"/>
      <c r="LXM81" s="66"/>
      <c r="LXN81" s="66"/>
      <c r="LXO81" s="66"/>
      <c r="LXP81" s="66"/>
      <c r="LXQ81" s="66"/>
      <c r="LXR81" s="66"/>
      <c r="LXS81" s="66"/>
      <c r="LXT81" s="66"/>
      <c r="LXU81" s="66"/>
      <c r="LXV81" s="66"/>
      <c r="LXW81" s="66"/>
      <c r="LXX81" s="66"/>
      <c r="LXY81" s="66"/>
      <c r="LXZ81" s="66"/>
      <c r="LYA81" s="66"/>
      <c r="LYB81" s="66"/>
      <c r="LYC81" s="66"/>
      <c r="LYD81" s="66"/>
      <c r="LYE81" s="66"/>
      <c r="LYF81" s="66"/>
      <c r="LYG81" s="66"/>
      <c r="LYH81" s="66"/>
      <c r="LYI81" s="66"/>
      <c r="LYJ81" s="66"/>
      <c r="LYK81" s="66"/>
      <c r="LYL81" s="66"/>
      <c r="LYM81" s="66"/>
      <c r="LYN81" s="66"/>
      <c r="LYO81" s="66"/>
      <c r="LYP81" s="66"/>
      <c r="LYQ81" s="66"/>
      <c r="LYR81" s="66"/>
      <c r="LYS81" s="66"/>
      <c r="LYT81" s="66"/>
      <c r="LYU81" s="66"/>
      <c r="LYV81" s="66"/>
      <c r="LYW81" s="66"/>
      <c r="LYX81" s="66"/>
      <c r="LYY81" s="66"/>
      <c r="LYZ81" s="66"/>
      <c r="LZA81" s="66"/>
      <c r="LZB81" s="66"/>
      <c r="LZC81" s="66"/>
      <c r="LZD81" s="66"/>
      <c r="LZE81" s="66"/>
      <c r="LZF81" s="66"/>
      <c r="LZG81" s="66"/>
      <c r="LZH81" s="66"/>
      <c r="LZI81" s="66"/>
      <c r="LZJ81" s="66"/>
      <c r="LZK81" s="66"/>
      <c r="LZL81" s="66"/>
      <c r="LZM81" s="66"/>
      <c r="LZN81" s="66"/>
      <c r="LZO81" s="66"/>
      <c r="LZP81" s="66"/>
      <c r="LZQ81" s="66"/>
      <c r="LZR81" s="66"/>
      <c r="LZS81" s="66"/>
      <c r="LZT81" s="66"/>
      <c r="LZU81" s="66"/>
      <c r="LZV81" s="66"/>
      <c r="LZW81" s="66"/>
      <c r="LZX81" s="66"/>
      <c r="LZY81" s="66"/>
      <c r="LZZ81" s="66"/>
      <c r="MAA81" s="66"/>
      <c r="MAB81" s="66"/>
      <c r="MAC81" s="66"/>
      <c r="MAD81" s="66"/>
      <c r="MAE81" s="66"/>
      <c r="MAF81" s="66"/>
      <c r="MAG81" s="66"/>
      <c r="MAH81" s="66"/>
      <c r="MAI81" s="66"/>
      <c r="MAJ81" s="66"/>
      <c r="MAK81" s="66"/>
      <c r="MAL81" s="66"/>
      <c r="MAM81" s="66"/>
      <c r="MAN81" s="66"/>
      <c r="MAO81" s="66"/>
      <c r="MAP81" s="66"/>
      <c r="MAQ81" s="66"/>
      <c r="MAR81" s="66"/>
      <c r="MAS81" s="66"/>
      <c r="MAT81" s="66"/>
      <c r="MAU81" s="66"/>
      <c r="MAV81" s="66"/>
      <c r="MAW81" s="66"/>
      <c r="MAX81" s="66"/>
      <c r="MAY81" s="66"/>
      <c r="MAZ81" s="66"/>
      <c r="MBA81" s="66"/>
      <c r="MBB81" s="66"/>
      <c r="MBC81" s="66"/>
      <c r="MBD81" s="66"/>
      <c r="MBE81" s="66"/>
      <c r="MBF81" s="66"/>
      <c r="MBG81" s="66"/>
      <c r="MBH81" s="66"/>
      <c r="MBI81" s="66"/>
      <c r="MBJ81" s="66"/>
      <c r="MBK81" s="66"/>
      <c r="MBL81" s="66"/>
      <c r="MBM81" s="66"/>
      <c r="MBN81" s="66"/>
      <c r="MBO81" s="66"/>
      <c r="MBP81" s="66"/>
      <c r="MBQ81" s="66"/>
      <c r="MBR81" s="66"/>
      <c r="MBS81" s="66"/>
      <c r="MBT81" s="66"/>
      <c r="MBU81" s="66"/>
      <c r="MBV81" s="66"/>
      <c r="MBW81" s="66"/>
      <c r="MBX81" s="66"/>
      <c r="MBY81" s="66"/>
      <c r="MBZ81" s="66"/>
      <c r="MCA81" s="66"/>
      <c r="MCB81" s="66"/>
      <c r="MCC81" s="66"/>
      <c r="MCD81" s="66"/>
      <c r="MCE81" s="66"/>
      <c r="MCF81" s="66"/>
      <c r="MCG81" s="66"/>
      <c r="MCH81" s="66"/>
      <c r="MCI81" s="66"/>
      <c r="MCJ81" s="66"/>
      <c r="MCK81" s="66"/>
      <c r="MCL81" s="66"/>
      <c r="MCM81" s="66"/>
      <c r="MCN81" s="66"/>
      <c r="MCO81" s="66"/>
      <c r="MCP81" s="66"/>
      <c r="MCQ81" s="66"/>
      <c r="MCR81" s="66"/>
      <c r="MCS81" s="66"/>
      <c r="MCT81" s="66"/>
      <c r="MCU81" s="66"/>
      <c r="MCV81" s="66"/>
      <c r="MCW81" s="66"/>
      <c r="MCX81" s="66"/>
      <c r="MCY81" s="66"/>
      <c r="MCZ81" s="66"/>
      <c r="MDA81" s="66"/>
      <c r="MDB81" s="66"/>
      <c r="MDC81" s="66"/>
      <c r="MDD81" s="66"/>
      <c r="MDE81" s="66"/>
      <c r="MDF81" s="66"/>
      <c r="MDG81" s="66"/>
      <c r="MDH81" s="66"/>
      <c r="MDI81" s="66"/>
      <c r="MDJ81" s="66"/>
      <c r="MDK81" s="66"/>
      <c r="MDL81" s="66"/>
      <c r="MDM81" s="66"/>
      <c r="MDN81" s="66"/>
      <c r="MDO81" s="66"/>
      <c r="MDP81" s="66"/>
      <c r="MDQ81" s="66"/>
      <c r="MDR81" s="66"/>
      <c r="MDS81" s="66"/>
      <c r="MDT81" s="66"/>
      <c r="MDU81" s="66"/>
      <c r="MDV81" s="66"/>
      <c r="MDW81" s="66"/>
      <c r="MDX81" s="66"/>
      <c r="MDY81" s="66"/>
      <c r="MDZ81" s="66"/>
      <c r="MEA81" s="66"/>
      <c r="MEB81" s="66"/>
      <c r="MEC81" s="66"/>
      <c r="MED81" s="66"/>
      <c r="MEE81" s="66"/>
      <c r="MEF81" s="66"/>
      <c r="MEG81" s="66"/>
      <c r="MEH81" s="66"/>
      <c r="MEI81" s="66"/>
      <c r="MEJ81" s="66"/>
      <c r="MEK81" s="66"/>
      <c r="MEL81" s="66"/>
      <c r="MEM81" s="66"/>
      <c r="MEN81" s="66"/>
      <c r="MEO81" s="66"/>
      <c r="MEP81" s="66"/>
      <c r="MEQ81" s="66"/>
      <c r="MER81" s="66"/>
      <c r="MES81" s="66"/>
      <c r="MET81" s="66"/>
      <c r="MEU81" s="66"/>
      <c r="MEV81" s="66"/>
      <c r="MEW81" s="66"/>
      <c r="MEX81" s="66"/>
      <c r="MEY81" s="66"/>
      <c r="MEZ81" s="66"/>
      <c r="MFA81" s="66"/>
      <c r="MFB81" s="66"/>
      <c r="MFC81" s="66"/>
      <c r="MFD81" s="66"/>
      <c r="MFE81" s="66"/>
      <c r="MFF81" s="66"/>
      <c r="MFG81" s="66"/>
      <c r="MFH81" s="66"/>
      <c r="MFI81" s="66"/>
      <c r="MFJ81" s="66"/>
      <c r="MFK81" s="66"/>
      <c r="MFL81" s="66"/>
      <c r="MFM81" s="66"/>
      <c r="MFN81" s="66"/>
      <c r="MFO81" s="66"/>
      <c r="MFP81" s="66"/>
      <c r="MFQ81" s="66"/>
      <c r="MFR81" s="66"/>
      <c r="MFS81" s="66"/>
      <c r="MFT81" s="66"/>
      <c r="MFU81" s="66"/>
      <c r="MFV81" s="66"/>
      <c r="MFW81" s="66"/>
      <c r="MFX81" s="66"/>
      <c r="MFY81" s="66"/>
      <c r="MFZ81" s="66"/>
      <c r="MGA81" s="66"/>
      <c r="MGB81" s="66"/>
      <c r="MGC81" s="66"/>
      <c r="MGD81" s="66"/>
      <c r="MGE81" s="66"/>
      <c r="MGF81" s="66"/>
      <c r="MGG81" s="66"/>
      <c r="MGH81" s="66"/>
      <c r="MGI81" s="66"/>
      <c r="MGJ81" s="66"/>
      <c r="MGK81" s="66"/>
      <c r="MGL81" s="66"/>
      <c r="MGM81" s="66"/>
      <c r="MGN81" s="66"/>
      <c r="MGO81" s="66"/>
      <c r="MGP81" s="66"/>
      <c r="MGQ81" s="66"/>
      <c r="MGR81" s="66"/>
      <c r="MGS81" s="66"/>
      <c r="MGT81" s="66"/>
      <c r="MGU81" s="66"/>
      <c r="MGV81" s="66"/>
      <c r="MGW81" s="66"/>
      <c r="MGX81" s="66"/>
      <c r="MGY81" s="66"/>
      <c r="MGZ81" s="66"/>
      <c r="MHA81" s="66"/>
      <c r="MHB81" s="66"/>
      <c r="MHC81" s="66"/>
      <c r="MHD81" s="66"/>
      <c r="MHE81" s="66"/>
      <c r="MHF81" s="66"/>
      <c r="MHG81" s="66"/>
      <c r="MHH81" s="66"/>
      <c r="MHI81" s="66"/>
      <c r="MHJ81" s="66"/>
      <c r="MHK81" s="66"/>
      <c r="MHL81" s="66"/>
      <c r="MHM81" s="66"/>
      <c r="MHN81" s="66"/>
      <c r="MHO81" s="66"/>
      <c r="MHP81" s="66"/>
      <c r="MHQ81" s="66"/>
      <c r="MHR81" s="66"/>
      <c r="MHS81" s="66"/>
      <c r="MHT81" s="66"/>
      <c r="MHU81" s="66"/>
      <c r="MHV81" s="66"/>
      <c r="MHW81" s="66"/>
      <c r="MHX81" s="66"/>
      <c r="MHY81" s="66"/>
      <c r="MHZ81" s="66"/>
      <c r="MIA81" s="66"/>
      <c r="MIB81" s="66"/>
      <c r="MIC81" s="66"/>
      <c r="MID81" s="66"/>
      <c r="MIE81" s="66"/>
      <c r="MIF81" s="66"/>
      <c r="MIG81" s="66"/>
      <c r="MIH81" s="66"/>
      <c r="MII81" s="66"/>
      <c r="MIJ81" s="66"/>
      <c r="MIK81" s="66"/>
      <c r="MIL81" s="66"/>
      <c r="MIM81" s="66"/>
      <c r="MIN81" s="66"/>
      <c r="MIO81" s="66"/>
      <c r="MIP81" s="66"/>
      <c r="MIQ81" s="66"/>
      <c r="MIR81" s="66"/>
      <c r="MIS81" s="66"/>
      <c r="MIT81" s="66"/>
      <c r="MIU81" s="66"/>
      <c r="MIV81" s="66"/>
      <c r="MIW81" s="66"/>
      <c r="MIX81" s="66"/>
      <c r="MIY81" s="66"/>
      <c r="MIZ81" s="66"/>
      <c r="MJA81" s="66"/>
      <c r="MJB81" s="66"/>
      <c r="MJC81" s="66"/>
      <c r="MJD81" s="66"/>
      <c r="MJE81" s="66"/>
      <c r="MJF81" s="66"/>
      <c r="MJG81" s="66"/>
      <c r="MJH81" s="66"/>
      <c r="MJI81" s="66"/>
      <c r="MJJ81" s="66"/>
      <c r="MJK81" s="66"/>
      <c r="MJL81" s="66"/>
      <c r="MJM81" s="66"/>
      <c r="MJN81" s="66"/>
      <c r="MJO81" s="66"/>
      <c r="MJP81" s="66"/>
      <c r="MJQ81" s="66"/>
      <c r="MJR81" s="66"/>
      <c r="MJS81" s="66"/>
      <c r="MJT81" s="66"/>
      <c r="MJU81" s="66"/>
      <c r="MJV81" s="66"/>
      <c r="MJW81" s="66"/>
      <c r="MJX81" s="66"/>
      <c r="MJY81" s="66"/>
      <c r="MJZ81" s="66"/>
      <c r="MKA81" s="66"/>
      <c r="MKB81" s="66"/>
      <c r="MKC81" s="66"/>
      <c r="MKD81" s="66"/>
      <c r="MKE81" s="66"/>
      <c r="MKF81" s="66"/>
      <c r="MKG81" s="66"/>
      <c r="MKH81" s="66"/>
      <c r="MKI81" s="66"/>
      <c r="MKJ81" s="66"/>
      <c r="MKK81" s="66"/>
      <c r="MKL81" s="66"/>
      <c r="MKM81" s="66"/>
      <c r="MKN81" s="66"/>
      <c r="MKO81" s="66"/>
      <c r="MKP81" s="66"/>
      <c r="MKQ81" s="66"/>
      <c r="MKR81" s="66"/>
      <c r="MKS81" s="66"/>
      <c r="MKT81" s="66"/>
      <c r="MKU81" s="66"/>
      <c r="MKV81" s="66"/>
      <c r="MKW81" s="66"/>
      <c r="MKX81" s="66"/>
      <c r="MKY81" s="66"/>
      <c r="MKZ81" s="66"/>
      <c r="MLA81" s="66"/>
      <c r="MLB81" s="66"/>
      <c r="MLC81" s="66"/>
      <c r="MLD81" s="66"/>
      <c r="MLE81" s="66"/>
      <c r="MLF81" s="66"/>
      <c r="MLG81" s="66"/>
      <c r="MLH81" s="66"/>
      <c r="MLI81" s="66"/>
      <c r="MLJ81" s="66"/>
      <c r="MLK81" s="66"/>
      <c r="MLL81" s="66"/>
      <c r="MLM81" s="66"/>
      <c r="MLN81" s="66"/>
      <c r="MLO81" s="66"/>
      <c r="MLP81" s="66"/>
      <c r="MLQ81" s="66"/>
      <c r="MLR81" s="66"/>
      <c r="MLS81" s="66"/>
      <c r="MLT81" s="66"/>
      <c r="MLU81" s="66"/>
      <c r="MLV81" s="66"/>
      <c r="MLW81" s="66"/>
      <c r="MLX81" s="66"/>
      <c r="MLY81" s="66"/>
      <c r="MLZ81" s="66"/>
      <c r="MMA81" s="66"/>
      <c r="MMB81" s="66"/>
      <c r="MMC81" s="66"/>
      <c r="MMD81" s="66"/>
      <c r="MME81" s="66"/>
      <c r="MMF81" s="66"/>
      <c r="MMG81" s="66"/>
      <c r="MMH81" s="66"/>
      <c r="MMI81" s="66"/>
      <c r="MMJ81" s="66"/>
      <c r="MMK81" s="66"/>
      <c r="MML81" s="66"/>
      <c r="MMM81" s="66"/>
      <c r="MMN81" s="66"/>
      <c r="MMO81" s="66"/>
      <c r="MMP81" s="66"/>
      <c r="MMQ81" s="66"/>
      <c r="MMR81" s="66"/>
      <c r="MMS81" s="66"/>
      <c r="MMT81" s="66"/>
      <c r="MMU81" s="66"/>
      <c r="MMV81" s="66"/>
      <c r="MMW81" s="66"/>
      <c r="MMX81" s="66"/>
      <c r="MMY81" s="66"/>
      <c r="MMZ81" s="66"/>
      <c r="MNA81" s="66"/>
      <c r="MNB81" s="66"/>
      <c r="MNC81" s="66"/>
      <c r="MND81" s="66"/>
      <c r="MNE81" s="66"/>
      <c r="MNF81" s="66"/>
      <c r="MNG81" s="66"/>
      <c r="MNH81" s="66"/>
      <c r="MNI81" s="66"/>
      <c r="MNJ81" s="66"/>
      <c r="MNK81" s="66"/>
      <c r="MNL81" s="66"/>
      <c r="MNM81" s="66"/>
      <c r="MNN81" s="66"/>
      <c r="MNO81" s="66"/>
      <c r="MNP81" s="66"/>
      <c r="MNQ81" s="66"/>
      <c r="MNR81" s="66"/>
      <c r="MNS81" s="66"/>
      <c r="MNT81" s="66"/>
      <c r="MNU81" s="66"/>
      <c r="MNV81" s="66"/>
      <c r="MNW81" s="66"/>
      <c r="MNX81" s="66"/>
      <c r="MNY81" s="66"/>
      <c r="MNZ81" s="66"/>
      <c r="MOA81" s="66"/>
      <c r="MOB81" s="66"/>
      <c r="MOC81" s="66"/>
      <c r="MOD81" s="66"/>
      <c r="MOE81" s="66"/>
      <c r="MOF81" s="66"/>
      <c r="MOG81" s="66"/>
      <c r="MOH81" s="66"/>
      <c r="MOI81" s="66"/>
      <c r="MOJ81" s="66"/>
      <c r="MOK81" s="66"/>
      <c r="MOL81" s="66"/>
      <c r="MOM81" s="66"/>
      <c r="MON81" s="66"/>
      <c r="MOO81" s="66"/>
      <c r="MOP81" s="66"/>
      <c r="MOQ81" s="66"/>
      <c r="MOR81" s="66"/>
      <c r="MOS81" s="66"/>
      <c r="MOT81" s="66"/>
      <c r="MOU81" s="66"/>
      <c r="MOV81" s="66"/>
      <c r="MOW81" s="66"/>
      <c r="MOX81" s="66"/>
      <c r="MOY81" s="66"/>
      <c r="MOZ81" s="66"/>
      <c r="MPA81" s="66"/>
      <c r="MPB81" s="66"/>
      <c r="MPC81" s="66"/>
      <c r="MPD81" s="66"/>
      <c r="MPE81" s="66"/>
      <c r="MPF81" s="66"/>
      <c r="MPG81" s="66"/>
      <c r="MPH81" s="66"/>
      <c r="MPI81" s="66"/>
      <c r="MPJ81" s="66"/>
      <c r="MPK81" s="66"/>
      <c r="MPL81" s="66"/>
      <c r="MPM81" s="66"/>
      <c r="MPN81" s="66"/>
      <c r="MPO81" s="66"/>
      <c r="MPP81" s="66"/>
      <c r="MPQ81" s="66"/>
      <c r="MPR81" s="66"/>
      <c r="MPS81" s="66"/>
      <c r="MPT81" s="66"/>
      <c r="MPU81" s="66"/>
      <c r="MPV81" s="66"/>
      <c r="MPW81" s="66"/>
      <c r="MPX81" s="66"/>
      <c r="MPY81" s="66"/>
      <c r="MPZ81" s="66"/>
      <c r="MQA81" s="66"/>
      <c r="MQB81" s="66"/>
      <c r="MQC81" s="66"/>
      <c r="MQD81" s="66"/>
      <c r="MQE81" s="66"/>
      <c r="MQF81" s="66"/>
      <c r="MQG81" s="66"/>
      <c r="MQH81" s="66"/>
      <c r="MQI81" s="66"/>
      <c r="MQJ81" s="66"/>
      <c r="MQK81" s="66"/>
      <c r="MQL81" s="66"/>
      <c r="MQM81" s="66"/>
      <c r="MQN81" s="66"/>
      <c r="MQO81" s="66"/>
      <c r="MQP81" s="66"/>
      <c r="MQQ81" s="66"/>
      <c r="MQR81" s="66"/>
      <c r="MQS81" s="66"/>
      <c r="MQT81" s="66"/>
      <c r="MQU81" s="66"/>
      <c r="MQV81" s="66"/>
      <c r="MQW81" s="66"/>
      <c r="MQX81" s="66"/>
      <c r="MQY81" s="66"/>
      <c r="MQZ81" s="66"/>
      <c r="MRA81" s="66"/>
      <c r="MRB81" s="66"/>
      <c r="MRC81" s="66"/>
      <c r="MRD81" s="66"/>
      <c r="MRE81" s="66"/>
      <c r="MRF81" s="66"/>
      <c r="MRG81" s="66"/>
      <c r="MRH81" s="66"/>
      <c r="MRI81" s="66"/>
      <c r="MRJ81" s="66"/>
      <c r="MRK81" s="66"/>
      <c r="MRL81" s="66"/>
      <c r="MRM81" s="66"/>
      <c r="MRN81" s="66"/>
      <c r="MRO81" s="66"/>
      <c r="MRP81" s="66"/>
      <c r="MRQ81" s="66"/>
      <c r="MRR81" s="66"/>
      <c r="MRS81" s="66"/>
      <c r="MRT81" s="66"/>
      <c r="MRU81" s="66"/>
      <c r="MRV81" s="66"/>
      <c r="MRW81" s="66"/>
      <c r="MRX81" s="66"/>
      <c r="MRY81" s="66"/>
      <c r="MRZ81" s="66"/>
      <c r="MSA81" s="66"/>
      <c r="MSB81" s="66"/>
      <c r="MSC81" s="66"/>
      <c r="MSD81" s="66"/>
      <c r="MSE81" s="66"/>
      <c r="MSF81" s="66"/>
      <c r="MSG81" s="66"/>
      <c r="MSH81" s="66"/>
      <c r="MSI81" s="66"/>
      <c r="MSJ81" s="66"/>
      <c r="MSK81" s="66"/>
      <c r="MSL81" s="66"/>
      <c r="MSM81" s="66"/>
      <c r="MSN81" s="66"/>
      <c r="MSO81" s="66"/>
      <c r="MSP81" s="66"/>
      <c r="MSQ81" s="66"/>
      <c r="MSR81" s="66"/>
      <c r="MSS81" s="66"/>
      <c r="MST81" s="66"/>
      <c r="MSU81" s="66"/>
      <c r="MSV81" s="66"/>
      <c r="MSW81" s="66"/>
      <c r="MSX81" s="66"/>
      <c r="MSY81" s="66"/>
      <c r="MSZ81" s="66"/>
      <c r="MTA81" s="66"/>
      <c r="MTB81" s="66"/>
      <c r="MTC81" s="66"/>
      <c r="MTD81" s="66"/>
      <c r="MTE81" s="66"/>
      <c r="MTF81" s="66"/>
      <c r="MTG81" s="66"/>
      <c r="MTH81" s="66"/>
      <c r="MTI81" s="66"/>
      <c r="MTJ81" s="66"/>
      <c r="MTK81" s="66"/>
      <c r="MTL81" s="66"/>
      <c r="MTM81" s="66"/>
      <c r="MTN81" s="66"/>
      <c r="MTO81" s="66"/>
      <c r="MTP81" s="66"/>
      <c r="MTQ81" s="66"/>
      <c r="MTR81" s="66"/>
      <c r="MTS81" s="66"/>
      <c r="MTT81" s="66"/>
      <c r="MTU81" s="66"/>
      <c r="MTV81" s="66"/>
      <c r="MTW81" s="66"/>
      <c r="MTX81" s="66"/>
      <c r="MTY81" s="66"/>
      <c r="MTZ81" s="66"/>
      <c r="MUA81" s="66"/>
      <c r="MUB81" s="66"/>
      <c r="MUC81" s="66"/>
      <c r="MUD81" s="66"/>
      <c r="MUE81" s="66"/>
      <c r="MUF81" s="66"/>
      <c r="MUG81" s="66"/>
      <c r="MUH81" s="66"/>
      <c r="MUI81" s="66"/>
      <c r="MUJ81" s="66"/>
      <c r="MUK81" s="66"/>
      <c r="MUL81" s="66"/>
      <c r="MUM81" s="66"/>
      <c r="MUN81" s="66"/>
      <c r="MUO81" s="66"/>
      <c r="MUP81" s="66"/>
      <c r="MUQ81" s="66"/>
      <c r="MUR81" s="66"/>
      <c r="MUS81" s="66"/>
      <c r="MUT81" s="66"/>
      <c r="MUU81" s="66"/>
      <c r="MUV81" s="66"/>
      <c r="MUW81" s="66"/>
      <c r="MUX81" s="66"/>
      <c r="MUY81" s="66"/>
      <c r="MUZ81" s="66"/>
      <c r="MVA81" s="66"/>
      <c r="MVB81" s="66"/>
      <c r="MVC81" s="66"/>
      <c r="MVD81" s="66"/>
      <c r="MVE81" s="66"/>
      <c r="MVF81" s="66"/>
      <c r="MVG81" s="66"/>
      <c r="MVH81" s="66"/>
      <c r="MVI81" s="66"/>
      <c r="MVJ81" s="66"/>
      <c r="MVK81" s="66"/>
      <c r="MVL81" s="66"/>
      <c r="MVM81" s="66"/>
      <c r="MVN81" s="66"/>
      <c r="MVO81" s="66"/>
      <c r="MVP81" s="66"/>
      <c r="MVQ81" s="66"/>
      <c r="MVR81" s="66"/>
      <c r="MVS81" s="66"/>
      <c r="MVT81" s="66"/>
      <c r="MVU81" s="66"/>
      <c r="MVV81" s="66"/>
      <c r="MVW81" s="66"/>
      <c r="MVX81" s="66"/>
      <c r="MVY81" s="66"/>
      <c r="MVZ81" s="66"/>
      <c r="MWA81" s="66"/>
      <c r="MWB81" s="66"/>
      <c r="MWC81" s="66"/>
      <c r="MWD81" s="66"/>
      <c r="MWE81" s="66"/>
      <c r="MWF81" s="66"/>
      <c r="MWG81" s="66"/>
      <c r="MWH81" s="66"/>
      <c r="MWI81" s="66"/>
      <c r="MWJ81" s="66"/>
      <c r="MWK81" s="66"/>
      <c r="MWL81" s="66"/>
      <c r="MWM81" s="66"/>
      <c r="MWN81" s="66"/>
      <c r="MWO81" s="66"/>
      <c r="MWP81" s="66"/>
      <c r="MWQ81" s="66"/>
      <c r="MWR81" s="66"/>
      <c r="MWS81" s="66"/>
      <c r="MWT81" s="66"/>
      <c r="MWU81" s="66"/>
      <c r="MWV81" s="66"/>
      <c r="MWW81" s="66"/>
      <c r="MWX81" s="66"/>
      <c r="MWY81" s="66"/>
      <c r="MWZ81" s="66"/>
      <c r="MXA81" s="66"/>
      <c r="MXB81" s="66"/>
      <c r="MXC81" s="66"/>
      <c r="MXD81" s="66"/>
      <c r="MXE81" s="66"/>
      <c r="MXF81" s="66"/>
      <c r="MXG81" s="66"/>
      <c r="MXH81" s="66"/>
      <c r="MXI81" s="66"/>
      <c r="MXJ81" s="66"/>
      <c r="MXK81" s="66"/>
      <c r="MXL81" s="66"/>
      <c r="MXM81" s="66"/>
      <c r="MXN81" s="66"/>
      <c r="MXO81" s="66"/>
      <c r="MXP81" s="66"/>
      <c r="MXQ81" s="66"/>
      <c r="MXR81" s="66"/>
      <c r="MXS81" s="66"/>
      <c r="MXT81" s="66"/>
      <c r="MXU81" s="66"/>
      <c r="MXV81" s="66"/>
      <c r="MXW81" s="66"/>
      <c r="MXX81" s="66"/>
      <c r="MXY81" s="66"/>
      <c r="MXZ81" s="66"/>
      <c r="MYA81" s="66"/>
      <c r="MYB81" s="66"/>
      <c r="MYC81" s="66"/>
      <c r="MYD81" s="66"/>
      <c r="MYE81" s="66"/>
      <c r="MYF81" s="66"/>
      <c r="MYG81" s="66"/>
      <c r="MYH81" s="66"/>
      <c r="MYI81" s="66"/>
      <c r="MYJ81" s="66"/>
      <c r="MYK81" s="66"/>
      <c r="MYL81" s="66"/>
      <c r="MYM81" s="66"/>
      <c r="MYN81" s="66"/>
      <c r="MYO81" s="66"/>
      <c r="MYP81" s="66"/>
      <c r="MYQ81" s="66"/>
      <c r="MYR81" s="66"/>
      <c r="MYS81" s="66"/>
      <c r="MYT81" s="66"/>
      <c r="MYU81" s="66"/>
      <c r="MYV81" s="66"/>
      <c r="MYW81" s="66"/>
      <c r="MYX81" s="66"/>
      <c r="MYY81" s="66"/>
      <c r="MYZ81" s="66"/>
      <c r="MZA81" s="66"/>
      <c r="MZB81" s="66"/>
      <c r="MZC81" s="66"/>
      <c r="MZD81" s="66"/>
      <c r="MZE81" s="66"/>
      <c r="MZF81" s="66"/>
      <c r="MZG81" s="66"/>
      <c r="MZH81" s="66"/>
      <c r="MZI81" s="66"/>
      <c r="MZJ81" s="66"/>
      <c r="MZK81" s="66"/>
      <c r="MZL81" s="66"/>
      <c r="MZM81" s="66"/>
      <c r="MZN81" s="66"/>
      <c r="MZO81" s="66"/>
      <c r="MZP81" s="66"/>
      <c r="MZQ81" s="66"/>
      <c r="MZR81" s="66"/>
      <c r="MZS81" s="66"/>
      <c r="MZT81" s="66"/>
      <c r="MZU81" s="66"/>
      <c r="MZV81" s="66"/>
      <c r="MZW81" s="66"/>
      <c r="MZX81" s="66"/>
      <c r="MZY81" s="66"/>
      <c r="MZZ81" s="66"/>
      <c r="NAA81" s="66"/>
      <c r="NAB81" s="66"/>
      <c r="NAC81" s="66"/>
      <c r="NAD81" s="66"/>
      <c r="NAE81" s="66"/>
      <c r="NAF81" s="66"/>
      <c r="NAG81" s="66"/>
      <c r="NAH81" s="66"/>
      <c r="NAI81" s="66"/>
      <c r="NAJ81" s="66"/>
      <c r="NAK81" s="66"/>
      <c r="NAL81" s="66"/>
      <c r="NAM81" s="66"/>
      <c r="NAN81" s="66"/>
      <c r="NAO81" s="66"/>
      <c r="NAP81" s="66"/>
      <c r="NAQ81" s="66"/>
      <c r="NAR81" s="66"/>
      <c r="NAS81" s="66"/>
      <c r="NAT81" s="66"/>
      <c r="NAU81" s="66"/>
      <c r="NAV81" s="66"/>
      <c r="NAW81" s="66"/>
      <c r="NAX81" s="66"/>
      <c r="NAY81" s="66"/>
      <c r="NAZ81" s="66"/>
      <c r="NBA81" s="66"/>
      <c r="NBB81" s="66"/>
      <c r="NBC81" s="66"/>
      <c r="NBD81" s="66"/>
      <c r="NBE81" s="66"/>
      <c r="NBF81" s="66"/>
      <c r="NBG81" s="66"/>
      <c r="NBH81" s="66"/>
      <c r="NBI81" s="66"/>
      <c r="NBJ81" s="66"/>
      <c r="NBK81" s="66"/>
      <c r="NBL81" s="66"/>
      <c r="NBM81" s="66"/>
      <c r="NBN81" s="66"/>
      <c r="NBO81" s="66"/>
      <c r="NBP81" s="66"/>
      <c r="NBQ81" s="66"/>
      <c r="NBR81" s="66"/>
      <c r="NBS81" s="66"/>
      <c r="NBT81" s="66"/>
      <c r="NBU81" s="66"/>
      <c r="NBV81" s="66"/>
      <c r="NBW81" s="66"/>
      <c r="NBX81" s="66"/>
      <c r="NBY81" s="66"/>
      <c r="NBZ81" s="66"/>
      <c r="NCA81" s="66"/>
      <c r="NCB81" s="66"/>
      <c r="NCC81" s="66"/>
      <c r="NCD81" s="66"/>
      <c r="NCE81" s="66"/>
      <c r="NCF81" s="66"/>
      <c r="NCG81" s="66"/>
      <c r="NCH81" s="66"/>
      <c r="NCI81" s="66"/>
      <c r="NCJ81" s="66"/>
      <c r="NCK81" s="66"/>
      <c r="NCL81" s="66"/>
      <c r="NCM81" s="66"/>
      <c r="NCN81" s="66"/>
      <c r="NCO81" s="66"/>
      <c r="NCP81" s="66"/>
      <c r="NCQ81" s="66"/>
      <c r="NCR81" s="66"/>
      <c r="NCS81" s="66"/>
      <c r="NCT81" s="66"/>
      <c r="NCU81" s="66"/>
      <c r="NCV81" s="66"/>
      <c r="NCW81" s="66"/>
      <c r="NCX81" s="66"/>
      <c r="NCY81" s="66"/>
      <c r="NCZ81" s="66"/>
      <c r="NDA81" s="66"/>
      <c r="NDB81" s="66"/>
      <c r="NDC81" s="66"/>
      <c r="NDD81" s="66"/>
      <c r="NDE81" s="66"/>
      <c r="NDF81" s="66"/>
      <c r="NDG81" s="66"/>
      <c r="NDH81" s="66"/>
      <c r="NDI81" s="66"/>
      <c r="NDJ81" s="66"/>
      <c r="NDK81" s="66"/>
      <c r="NDL81" s="66"/>
      <c r="NDM81" s="66"/>
      <c r="NDN81" s="66"/>
      <c r="NDO81" s="66"/>
      <c r="NDP81" s="66"/>
      <c r="NDQ81" s="66"/>
      <c r="NDR81" s="66"/>
      <c r="NDS81" s="66"/>
      <c r="NDT81" s="66"/>
      <c r="NDU81" s="66"/>
      <c r="NDV81" s="66"/>
      <c r="NDW81" s="66"/>
      <c r="NDX81" s="66"/>
      <c r="NDY81" s="66"/>
      <c r="NDZ81" s="66"/>
      <c r="NEA81" s="66"/>
      <c r="NEB81" s="66"/>
      <c r="NEC81" s="66"/>
      <c r="NED81" s="66"/>
      <c r="NEE81" s="66"/>
      <c r="NEF81" s="66"/>
      <c r="NEG81" s="66"/>
      <c r="NEH81" s="66"/>
      <c r="NEI81" s="66"/>
      <c r="NEJ81" s="66"/>
      <c r="NEK81" s="66"/>
      <c r="NEL81" s="66"/>
      <c r="NEM81" s="66"/>
      <c r="NEN81" s="66"/>
      <c r="NEO81" s="66"/>
      <c r="NEP81" s="66"/>
      <c r="NEQ81" s="66"/>
      <c r="NER81" s="66"/>
      <c r="NES81" s="66"/>
      <c r="NET81" s="66"/>
      <c r="NEU81" s="66"/>
      <c r="NEV81" s="66"/>
      <c r="NEW81" s="66"/>
      <c r="NEX81" s="66"/>
      <c r="NEY81" s="66"/>
      <c r="NEZ81" s="66"/>
      <c r="NFA81" s="66"/>
      <c r="NFB81" s="66"/>
      <c r="NFC81" s="66"/>
      <c r="NFD81" s="66"/>
      <c r="NFE81" s="66"/>
      <c r="NFF81" s="66"/>
      <c r="NFG81" s="66"/>
      <c r="NFH81" s="66"/>
      <c r="NFI81" s="66"/>
      <c r="NFJ81" s="66"/>
      <c r="NFK81" s="66"/>
      <c r="NFL81" s="66"/>
      <c r="NFM81" s="66"/>
      <c r="NFN81" s="66"/>
      <c r="NFO81" s="66"/>
      <c r="NFP81" s="66"/>
      <c r="NFQ81" s="66"/>
      <c r="NFR81" s="66"/>
      <c r="NFS81" s="66"/>
      <c r="NFT81" s="66"/>
      <c r="NFU81" s="66"/>
      <c r="NFV81" s="66"/>
      <c r="NFW81" s="66"/>
      <c r="NFX81" s="66"/>
      <c r="NFY81" s="66"/>
      <c r="NFZ81" s="66"/>
      <c r="NGA81" s="66"/>
      <c r="NGB81" s="66"/>
      <c r="NGC81" s="66"/>
      <c r="NGD81" s="66"/>
      <c r="NGE81" s="66"/>
      <c r="NGF81" s="66"/>
      <c r="NGG81" s="66"/>
      <c r="NGH81" s="66"/>
      <c r="NGI81" s="66"/>
      <c r="NGJ81" s="66"/>
      <c r="NGK81" s="66"/>
      <c r="NGL81" s="66"/>
      <c r="NGM81" s="66"/>
      <c r="NGN81" s="66"/>
      <c r="NGO81" s="66"/>
      <c r="NGP81" s="66"/>
      <c r="NGQ81" s="66"/>
      <c r="NGR81" s="66"/>
      <c r="NGS81" s="66"/>
      <c r="NGT81" s="66"/>
      <c r="NGU81" s="66"/>
      <c r="NGV81" s="66"/>
      <c r="NGW81" s="66"/>
      <c r="NGX81" s="66"/>
      <c r="NGY81" s="66"/>
      <c r="NGZ81" s="66"/>
      <c r="NHA81" s="66"/>
      <c r="NHB81" s="66"/>
      <c r="NHC81" s="66"/>
      <c r="NHD81" s="66"/>
      <c r="NHE81" s="66"/>
      <c r="NHF81" s="66"/>
      <c r="NHG81" s="66"/>
      <c r="NHH81" s="66"/>
      <c r="NHI81" s="66"/>
      <c r="NHJ81" s="66"/>
      <c r="NHK81" s="66"/>
      <c r="NHL81" s="66"/>
      <c r="NHM81" s="66"/>
      <c r="NHN81" s="66"/>
      <c r="NHO81" s="66"/>
      <c r="NHP81" s="66"/>
      <c r="NHQ81" s="66"/>
      <c r="NHR81" s="66"/>
      <c r="NHS81" s="66"/>
      <c r="NHT81" s="66"/>
      <c r="NHU81" s="66"/>
      <c r="NHV81" s="66"/>
      <c r="NHW81" s="66"/>
      <c r="NHX81" s="66"/>
      <c r="NHY81" s="66"/>
      <c r="NHZ81" s="66"/>
      <c r="NIA81" s="66"/>
      <c r="NIB81" s="66"/>
      <c r="NIC81" s="66"/>
      <c r="NID81" s="66"/>
      <c r="NIE81" s="66"/>
      <c r="NIF81" s="66"/>
      <c r="NIG81" s="66"/>
      <c r="NIH81" s="66"/>
      <c r="NII81" s="66"/>
      <c r="NIJ81" s="66"/>
      <c r="NIK81" s="66"/>
      <c r="NIL81" s="66"/>
      <c r="NIM81" s="66"/>
      <c r="NIN81" s="66"/>
      <c r="NIO81" s="66"/>
      <c r="NIP81" s="66"/>
      <c r="NIQ81" s="66"/>
      <c r="NIR81" s="66"/>
      <c r="NIS81" s="66"/>
      <c r="NIT81" s="66"/>
      <c r="NIU81" s="66"/>
      <c r="NIV81" s="66"/>
      <c r="NIW81" s="66"/>
      <c r="NIX81" s="66"/>
      <c r="NIY81" s="66"/>
      <c r="NIZ81" s="66"/>
      <c r="NJA81" s="66"/>
      <c r="NJB81" s="66"/>
      <c r="NJC81" s="66"/>
      <c r="NJD81" s="66"/>
      <c r="NJE81" s="66"/>
      <c r="NJF81" s="66"/>
      <c r="NJG81" s="66"/>
      <c r="NJH81" s="66"/>
      <c r="NJI81" s="66"/>
      <c r="NJJ81" s="66"/>
      <c r="NJK81" s="66"/>
      <c r="NJL81" s="66"/>
      <c r="NJM81" s="66"/>
      <c r="NJN81" s="66"/>
      <c r="NJO81" s="66"/>
      <c r="NJP81" s="66"/>
      <c r="NJQ81" s="66"/>
      <c r="NJR81" s="66"/>
      <c r="NJS81" s="66"/>
      <c r="NJT81" s="66"/>
      <c r="NJU81" s="66"/>
      <c r="NJV81" s="66"/>
      <c r="NJW81" s="66"/>
      <c r="NJX81" s="66"/>
      <c r="NJY81" s="66"/>
      <c r="NJZ81" s="66"/>
      <c r="NKA81" s="66"/>
      <c r="NKB81" s="66"/>
      <c r="NKC81" s="66"/>
      <c r="NKD81" s="66"/>
      <c r="NKE81" s="66"/>
      <c r="NKF81" s="66"/>
      <c r="NKG81" s="66"/>
      <c r="NKH81" s="66"/>
      <c r="NKI81" s="66"/>
      <c r="NKJ81" s="66"/>
      <c r="NKK81" s="66"/>
      <c r="NKL81" s="66"/>
      <c r="NKM81" s="66"/>
      <c r="NKN81" s="66"/>
      <c r="NKO81" s="66"/>
      <c r="NKP81" s="66"/>
      <c r="NKQ81" s="66"/>
      <c r="NKR81" s="66"/>
      <c r="NKS81" s="66"/>
      <c r="NKT81" s="66"/>
      <c r="NKU81" s="66"/>
      <c r="NKV81" s="66"/>
      <c r="NKW81" s="66"/>
      <c r="NKX81" s="66"/>
      <c r="NKY81" s="66"/>
      <c r="NKZ81" s="66"/>
      <c r="NLA81" s="66"/>
      <c r="NLB81" s="66"/>
      <c r="NLC81" s="66"/>
      <c r="NLD81" s="66"/>
      <c r="NLE81" s="66"/>
      <c r="NLF81" s="66"/>
      <c r="NLG81" s="66"/>
      <c r="NLH81" s="66"/>
      <c r="NLI81" s="66"/>
      <c r="NLJ81" s="66"/>
      <c r="NLK81" s="66"/>
      <c r="NLL81" s="66"/>
      <c r="NLM81" s="66"/>
      <c r="NLN81" s="66"/>
      <c r="NLO81" s="66"/>
      <c r="NLP81" s="66"/>
      <c r="NLQ81" s="66"/>
      <c r="NLR81" s="66"/>
      <c r="NLS81" s="66"/>
      <c r="NLT81" s="66"/>
      <c r="NLU81" s="66"/>
      <c r="NLV81" s="66"/>
      <c r="NLW81" s="66"/>
      <c r="NLX81" s="66"/>
      <c r="NLY81" s="66"/>
      <c r="NLZ81" s="66"/>
      <c r="NMA81" s="66"/>
      <c r="NMB81" s="66"/>
      <c r="NMC81" s="66"/>
      <c r="NMD81" s="66"/>
      <c r="NME81" s="66"/>
      <c r="NMF81" s="66"/>
      <c r="NMG81" s="66"/>
      <c r="NMH81" s="66"/>
      <c r="NMI81" s="66"/>
      <c r="NMJ81" s="66"/>
      <c r="NMK81" s="66"/>
      <c r="NML81" s="66"/>
      <c r="NMM81" s="66"/>
      <c r="NMN81" s="66"/>
      <c r="NMO81" s="66"/>
      <c r="NMP81" s="66"/>
      <c r="NMQ81" s="66"/>
      <c r="NMR81" s="66"/>
      <c r="NMS81" s="66"/>
      <c r="NMT81" s="66"/>
      <c r="NMU81" s="66"/>
      <c r="NMV81" s="66"/>
      <c r="NMW81" s="66"/>
      <c r="NMX81" s="66"/>
      <c r="NMY81" s="66"/>
      <c r="NMZ81" s="66"/>
      <c r="NNA81" s="66"/>
      <c r="NNB81" s="66"/>
      <c r="NNC81" s="66"/>
      <c r="NND81" s="66"/>
      <c r="NNE81" s="66"/>
      <c r="NNF81" s="66"/>
      <c r="NNG81" s="66"/>
      <c r="NNH81" s="66"/>
      <c r="NNI81" s="66"/>
      <c r="NNJ81" s="66"/>
      <c r="NNK81" s="66"/>
      <c r="NNL81" s="66"/>
      <c r="NNM81" s="66"/>
      <c r="NNN81" s="66"/>
      <c r="NNO81" s="66"/>
      <c r="NNP81" s="66"/>
      <c r="NNQ81" s="66"/>
      <c r="NNR81" s="66"/>
      <c r="NNS81" s="66"/>
      <c r="NNT81" s="66"/>
      <c r="NNU81" s="66"/>
      <c r="NNV81" s="66"/>
      <c r="NNW81" s="66"/>
      <c r="NNX81" s="66"/>
      <c r="NNY81" s="66"/>
      <c r="NNZ81" s="66"/>
      <c r="NOA81" s="66"/>
      <c r="NOB81" s="66"/>
      <c r="NOC81" s="66"/>
      <c r="NOD81" s="66"/>
      <c r="NOE81" s="66"/>
      <c r="NOF81" s="66"/>
      <c r="NOG81" s="66"/>
      <c r="NOH81" s="66"/>
      <c r="NOI81" s="66"/>
      <c r="NOJ81" s="66"/>
      <c r="NOK81" s="66"/>
      <c r="NOL81" s="66"/>
      <c r="NOM81" s="66"/>
      <c r="NON81" s="66"/>
      <c r="NOO81" s="66"/>
      <c r="NOP81" s="66"/>
      <c r="NOQ81" s="66"/>
      <c r="NOR81" s="66"/>
      <c r="NOS81" s="66"/>
      <c r="NOT81" s="66"/>
      <c r="NOU81" s="66"/>
      <c r="NOV81" s="66"/>
      <c r="NOW81" s="66"/>
      <c r="NOX81" s="66"/>
      <c r="NOY81" s="66"/>
      <c r="NOZ81" s="66"/>
      <c r="NPA81" s="66"/>
      <c r="NPB81" s="66"/>
      <c r="NPC81" s="66"/>
      <c r="NPD81" s="66"/>
      <c r="NPE81" s="66"/>
      <c r="NPF81" s="66"/>
      <c r="NPG81" s="66"/>
      <c r="NPH81" s="66"/>
      <c r="NPI81" s="66"/>
      <c r="NPJ81" s="66"/>
      <c r="NPK81" s="66"/>
      <c r="NPL81" s="66"/>
      <c r="NPM81" s="66"/>
      <c r="NPN81" s="66"/>
      <c r="NPO81" s="66"/>
      <c r="NPP81" s="66"/>
      <c r="NPQ81" s="66"/>
      <c r="NPR81" s="66"/>
      <c r="NPS81" s="66"/>
      <c r="NPT81" s="66"/>
      <c r="NPU81" s="66"/>
      <c r="NPV81" s="66"/>
      <c r="NPW81" s="66"/>
      <c r="NPX81" s="66"/>
      <c r="NPY81" s="66"/>
      <c r="NPZ81" s="66"/>
      <c r="NQA81" s="66"/>
      <c r="NQB81" s="66"/>
      <c r="NQC81" s="66"/>
      <c r="NQD81" s="66"/>
      <c r="NQE81" s="66"/>
      <c r="NQF81" s="66"/>
      <c r="NQG81" s="66"/>
      <c r="NQH81" s="66"/>
      <c r="NQI81" s="66"/>
      <c r="NQJ81" s="66"/>
      <c r="NQK81" s="66"/>
      <c r="NQL81" s="66"/>
      <c r="NQM81" s="66"/>
      <c r="NQN81" s="66"/>
      <c r="NQO81" s="66"/>
      <c r="NQP81" s="66"/>
      <c r="NQQ81" s="66"/>
      <c r="NQR81" s="66"/>
      <c r="NQS81" s="66"/>
      <c r="NQT81" s="66"/>
      <c r="NQU81" s="66"/>
      <c r="NQV81" s="66"/>
      <c r="NQW81" s="66"/>
      <c r="NQX81" s="66"/>
      <c r="NQY81" s="66"/>
      <c r="NQZ81" s="66"/>
      <c r="NRA81" s="66"/>
      <c r="NRB81" s="66"/>
      <c r="NRC81" s="66"/>
      <c r="NRD81" s="66"/>
      <c r="NRE81" s="66"/>
      <c r="NRF81" s="66"/>
      <c r="NRG81" s="66"/>
      <c r="NRH81" s="66"/>
      <c r="NRI81" s="66"/>
      <c r="NRJ81" s="66"/>
      <c r="NRK81" s="66"/>
      <c r="NRL81" s="66"/>
      <c r="NRM81" s="66"/>
      <c r="NRN81" s="66"/>
      <c r="NRO81" s="66"/>
      <c r="NRP81" s="66"/>
      <c r="NRQ81" s="66"/>
      <c r="NRR81" s="66"/>
      <c r="NRS81" s="66"/>
      <c r="NRT81" s="66"/>
      <c r="NRU81" s="66"/>
      <c r="NRV81" s="66"/>
      <c r="NRW81" s="66"/>
      <c r="NRX81" s="66"/>
      <c r="NRY81" s="66"/>
      <c r="NRZ81" s="66"/>
      <c r="NSA81" s="66"/>
      <c r="NSB81" s="66"/>
      <c r="NSC81" s="66"/>
      <c r="NSD81" s="66"/>
      <c r="NSE81" s="66"/>
      <c r="NSF81" s="66"/>
      <c r="NSG81" s="66"/>
      <c r="NSH81" s="66"/>
      <c r="NSI81" s="66"/>
      <c r="NSJ81" s="66"/>
      <c r="NSK81" s="66"/>
      <c r="NSL81" s="66"/>
      <c r="NSM81" s="66"/>
      <c r="NSN81" s="66"/>
      <c r="NSO81" s="66"/>
      <c r="NSP81" s="66"/>
      <c r="NSQ81" s="66"/>
      <c r="NSR81" s="66"/>
      <c r="NSS81" s="66"/>
      <c r="NST81" s="66"/>
      <c r="NSU81" s="66"/>
      <c r="NSV81" s="66"/>
      <c r="NSW81" s="66"/>
      <c r="NSX81" s="66"/>
      <c r="NSY81" s="66"/>
      <c r="NSZ81" s="66"/>
      <c r="NTA81" s="66"/>
      <c r="NTB81" s="66"/>
      <c r="NTC81" s="66"/>
      <c r="NTD81" s="66"/>
      <c r="NTE81" s="66"/>
      <c r="NTF81" s="66"/>
      <c r="NTG81" s="66"/>
      <c r="NTH81" s="66"/>
      <c r="NTI81" s="66"/>
      <c r="NTJ81" s="66"/>
      <c r="NTK81" s="66"/>
      <c r="NTL81" s="66"/>
      <c r="NTM81" s="66"/>
      <c r="NTN81" s="66"/>
      <c r="NTO81" s="66"/>
      <c r="NTP81" s="66"/>
      <c r="NTQ81" s="66"/>
      <c r="NTR81" s="66"/>
      <c r="NTS81" s="66"/>
      <c r="NTT81" s="66"/>
      <c r="NTU81" s="66"/>
      <c r="NTV81" s="66"/>
      <c r="NTW81" s="66"/>
      <c r="NTX81" s="66"/>
      <c r="NTY81" s="66"/>
      <c r="NTZ81" s="66"/>
      <c r="NUA81" s="66"/>
      <c r="NUB81" s="66"/>
      <c r="NUC81" s="66"/>
      <c r="NUD81" s="66"/>
      <c r="NUE81" s="66"/>
      <c r="NUF81" s="66"/>
      <c r="NUG81" s="66"/>
      <c r="NUH81" s="66"/>
      <c r="NUI81" s="66"/>
      <c r="NUJ81" s="66"/>
      <c r="NUK81" s="66"/>
      <c r="NUL81" s="66"/>
      <c r="NUM81" s="66"/>
      <c r="NUN81" s="66"/>
      <c r="NUO81" s="66"/>
      <c r="NUP81" s="66"/>
      <c r="NUQ81" s="66"/>
      <c r="NUR81" s="66"/>
      <c r="NUS81" s="66"/>
      <c r="NUT81" s="66"/>
      <c r="NUU81" s="66"/>
      <c r="NUV81" s="66"/>
      <c r="NUW81" s="66"/>
      <c r="NUX81" s="66"/>
      <c r="NUY81" s="66"/>
      <c r="NUZ81" s="66"/>
      <c r="NVA81" s="66"/>
      <c r="NVB81" s="66"/>
      <c r="NVC81" s="66"/>
      <c r="NVD81" s="66"/>
      <c r="NVE81" s="66"/>
      <c r="NVF81" s="66"/>
      <c r="NVG81" s="66"/>
      <c r="NVH81" s="66"/>
      <c r="NVI81" s="66"/>
      <c r="NVJ81" s="66"/>
      <c r="NVK81" s="66"/>
      <c r="NVL81" s="66"/>
      <c r="NVM81" s="66"/>
      <c r="NVN81" s="66"/>
      <c r="NVO81" s="66"/>
      <c r="NVP81" s="66"/>
      <c r="NVQ81" s="66"/>
      <c r="NVR81" s="66"/>
      <c r="NVS81" s="66"/>
      <c r="NVT81" s="66"/>
      <c r="NVU81" s="66"/>
      <c r="NVV81" s="66"/>
      <c r="NVW81" s="66"/>
      <c r="NVX81" s="66"/>
      <c r="NVY81" s="66"/>
      <c r="NVZ81" s="66"/>
      <c r="NWA81" s="66"/>
      <c r="NWB81" s="66"/>
      <c r="NWC81" s="66"/>
      <c r="NWD81" s="66"/>
      <c r="NWE81" s="66"/>
      <c r="NWF81" s="66"/>
      <c r="NWG81" s="66"/>
      <c r="NWH81" s="66"/>
      <c r="NWI81" s="66"/>
      <c r="NWJ81" s="66"/>
      <c r="NWK81" s="66"/>
      <c r="NWL81" s="66"/>
      <c r="NWM81" s="66"/>
      <c r="NWN81" s="66"/>
      <c r="NWO81" s="66"/>
      <c r="NWP81" s="66"/>
      <c r="NWQ81" s="66"/>
      <c r="NWR81" s="66"/>
      <c r="NWS81" s="66"/>
      <c r="NWT81" s="66"/>
      <c r="NWU81" s="66"/>
      <c r="NWV81" s="66"/>
      <c r="NWW81" s="66"/>
      <c r="NWX81" s="66"/>
      <c r="NWY81" s="66"/>
      <c r="NWZ81" s="66"/>
      <c r="NXA81" s="66"/>
      <c r="NXB81" s="66"/>
      <c r="NXC81" s="66"/>
      <c r="NXD81" s="66"/>
      <c r="NXE81" s="66"/>
      <c r="NXF81" s="66"/>
      <c r="NXG81" s="66"/>
      <c r="NXH81" s="66"/>
      <c r="NXI81" s="66"/>
      <c r="NXJ81" s="66"/>
      <c r="NXK81" s="66"/>
      <c r="NXL81" s="66"/>
      <c r="NXM81" s="66"/>
      <c r="NXN81" s="66"/>
      <c r="NXO81" s="66"/>
      <c r="NXP81" s="66"/>
      <c r="NXQ81" s="66"/>
      <c r="NXR81" s="66"/>
      <c r="NXS81" s="66"/>
      <c r="NXT81" s="66"/>
      <c r="NXU81" s="66"/>
      <c r="NXV81" s="66"/>
      <c r="NXW81" s="66"/>
      <c r="NXX81" s="66"/>
      <c r="NXY81" s="66"/>
      <c r="NXZ81" s="66"/>
      <c r="NYA81" s="66"/>
      <c r="NYB81" s="66"/>
      <c r="NYC81" s="66"/>
      <c r="NYD81" s="66"/>
      <c r="NYE81" s="66"/>
      <c r="NYF81" s="66"/>
      <c r="NYG81" s="66"/>
      <c r="NYH81" s="66"/>
      <c r="NYI81" s="66"/>
      <c r="NYJ81" s="66"/>
      <c r="NYK81" s="66"/>
      <c r="NYL81" s="66"/>
      <c r="NYM81" s="66"/>
      <c r="NYN81" s="66"/>
      <c r="NYO81" s="66"/>
      <c r="NYP81" s="66"/>
      <c r="NYQ81" s="66"/>
      <c r="NYR81" s="66"/>
      <c r="NYS81" s="66"/>
      <c r="NYT81" s="66"/>
      <c r="NYU81" s="66"/>
      <c r="NYV81" s="66"/>
      <c r="NYW81" s="66"/>
      <c r="NYX81" s="66"/>
      <c r="NYY81" s="66"/>
      <c r="NYZ81" s="66"/>
      <c r="NZA81" s="66"/>
      <c r="NZB81" s="66"/>
      <c r="NZC81" s="66"/>
      <c r="NZD81" s="66"/>
      <c r="NZE81" s="66"/>
      <c r="NZF81" s="66"/>
      <c r="NZG81" s="66"/>
      <c r="NZH81" s="66"/>
      <c r="NZI81" s="66"/>
      <c r="NZJ81" s="66"/>
      <c r="NZK81" s="66"/>
      <c r="NZL81" s="66"/>
      <c r="NZM81" s="66"/>
      <c r="NZN81" s="66"/>
      <c r="NZO81" s="66"/>
      <c r="NZP81" s="66"/>
      <c r="NZQ81" s="66"/>
      <c r="NZR81" s="66"/>
      <c r="NZS81" s="66"/>
      <c r="NZT81" s="66"/>
      <c r="NZU81" s="66"/>
      <c r="NZV81" s="66"/>
      <c r="NZW81" s="66"/>
      <c r="NZX81" s="66"/>
      <c r="NZY81" s="66"/>
      <c r="NZZ81" s="66"/>
      <c r="OAA81" s="66"/>
      <c r="OAB81" s="66"/>
      <c r="OAC81" s="66"/>
      <c r="OAD81" s="66"/>
      <c r="OAE81" s="66"/>
      <c r="OAF81" s="66"/>
      <c r="OAG81" s="66"/>
      <c r="OAH81" s="66"/>
      <c r="OAI81" s="66"/>
      <c r="OAJ81" s="66"/>
      <c r="OAK81" s="66"/>
      <c r="OAL81" s="66"/>
      <c r="OAM81" s="66"/>
      <c r="OAN81" s="66"/>
      <c r="OAO81" s="66"/>
      <c r="OAP81" s="66"/>
      <c r="OAQ81" s="66"/>
      <c r="OAR81" s="66"/>
      <c r="OAS81" s="66"/>
      <c r="OAT81" s="66"/>
      <c r="OAU81" s="66"/>
      <c r="OAV81" s="66"/>
      <c r="OAW81" s="66"/>
      <c r="OAX81" s="66"/>
      <c r="OAY81" s="66"/>
      <c r="OAZ81" s="66"/>
      <c r="OBA81" s="66"/>
      <c r="OBB81" s="66"/>
      <c r="OBC81" s="66"/>
      <c r="OBD81" s="66"/>
      <c r="OBE81" s="66"/>
      <c r="OBF81" s="66"/>
      <c r="OBG81" s="66"/>
      <c r="OBH81" s="66"/>
      <c r="OBI81" s="66"/>
      <c r="OBJ81" s="66"/>
      <c r="OBK81" s="66"/>
      <c r="OBL81" s="66"/>
      <c r="OBM81" s="66"/>
      <c r="OBN81" s="66"/>
      <c r="OBO81" s="66"/>
      <c r="OBP81" s="66"/>
      <c r="OBQ81" s="66"/>
      <c r="OBR81" s="66"/>
      <c r="OBS81" s="66"/>
      <c r="OBT81" s="66"/>
      <c r="OBU81" s="66"/>
      <c r="OBV81" s="66"/>
      <c r="OBW81" s="66"/>
      <c r="OBX81" s="66"/>
      <c r="OBY81" s="66"/>
      <c r="OBZ81" s="66"/>
      <c r="OCA81" s="66"/>
      <c r="OCB81" s="66"/>
      <c r="OCC81" s="66"/>
      <c r="OCD81" s="66"/>
      <c r="OCE81" s="66"/>
      <c r="OCF81" s="66"/>
      <c r="OCG81" s="66"/>
      <c r="OCH81" s="66"/>
      <c r="OCI81" s="66"/>
      <c r="OCJ81" s="66"/>
      <c r="OCK81" s="66"/>
      <c r="OCL81" s="66"/>
      <c r="OCM81" s="66"/>
      <c r="OCN81" s="66"/>
      <c r="OCO81" s="66"/>
      <c r="OCP81" s="66"/>
      <c r="OCQ81" s="66"/>
      <c r="OCR81" s="66"/>
      <c r="OCS81" s="66"/>
      <c r="OCT81" s="66"/>
      <c r="OCU81" s="66"/>
      <c r="OCV81" s="66"/>
      <c r="OCW81" s="66"/>
      <c r="OCX81" s="66"/>
      <c r="OCY81" s="66"/>
      <c r="OCZ81" s="66"/>
      <c r="ODA81" s="66"/>
      <c r="ODB81" s="66"/>
      <c r="ODC81" s="66"/>
      <c r="ODD81" s="66"/>
      <c r="ODE81" s="66"/>
      <c r="ODF81" s="66"/>
      <c r="ODG81" s="66"/>
      <c r="ODH81" s="66"/>
      <c r="ODI81" s="66"/>
      <c r="ODJ81" s="66"/>
      <c r="ODK81" s="66"/>
      <c r="ODL81" s="66"/>
      <c r="ODM81" s="66"/>
      <c r="ODN81" s="66"/>
      <c r="ODO81" s="66"/>
      <c r="ODP81" s="66"/>
      <c r="ODQ81" s="66"/>
      <c r="ODR81" s="66"/>
      <c r="ODS81" s="66"/>
      <c r="ODT81" s="66"/>
      <c r="ODU81" s="66"/>
      <c r="ODV81" s="66"/>
      <c r="ODW81" s="66"/>
      <c r="ODX81" s="66"/>
      <c r="ODY81" s="66"/>
      <c r="ODZ81" s="66"/>
      <c r="OEA81" s="66"/>
      <c r="OEB81" s="66"/>
      <c r="OEC81" s="66"/>
      <c r="OED81" s="66"/>
      <c r="OEE81" s="66"/>
      <c r="OEF81" s="66"/>
      <c r="OEG81" s="66"/>
      <c r="OEH81" s="66"/>
      <c r="OEI81" s="66"/>
      <c r="OEJ81" s="66"/>
      <c r="OEK81" s="66"/>
      <c r="OEL81" s="66"/>
      <c r="OEM81" s="66"/>
      <c r="OEN81" s="66"/>
      <c r="OEO81" s="66"/>
      <c r="OEP81" s="66"/>
      <c r="OEQ81" s="66"/>
      <c r="OER81" s="66"/>
      <c r="OES81" s="66"/>
      <c r="OET81" s="66"/>
      <c r="OEU81" s="66"/>
      <c r="OEV81" s="66"/>
      <c r="OEW81" s="66"/>
      <c r="OEX81" s="66"/>
      <c r="OEY81" s="66"/>
      <c r="OEZ81" s="66"/>
      <c r="OFA81" s="66"/>
      <c r="OFB81" s="66"/>
      <c r="OFC81" s="66"/>
      <c r="OFD81" s="66"/>
      <c r="OFE81" s="66"/>
      <c r="OFF81" s="66"/>
      <c r="OFG81" s="66"/>
      <c r="OFH81" s="66"/>
      <c r="OFI81" s="66"/>
      <c r="OFJ81" s="66"/>
      <c r="OFK81" s="66"/>
      <c r="OFL81" s="66"/>
      <c r="OFM81" s="66"/>
      <c r="OFN81" s="66"/>
      <c r="OFO81" s="66"/>
      <c r="OFP81" s="66"/>
      <c r="OFQ81" s="66"/>
      <c r="OFR81" s="66"/>
      <c r="OFS81" s="66"/>
      <c r="OFT81" s="66"/>
      <c r="OFU81" s="66"/>
      <c r="OFV81" s="66"/>
      <c r="OFW81" s="66"/>
      <c r="OFX81" s="66"/>
      <c r="OFY81" s="66"/>
      <c r="OFZ81" s="66"/>
      <c r="OGA81" s="66"/>
      <c r="OGB81" s="66"/>
      <c r="OGC81" s="66"/>
      <c r="OGD81" s="66"/>
      <c r="OGE81" s="66"/>
      <c r="OGF81" s="66"/>
      <c r="OGG81" s="66"/>
      <c r="OGH81" s="66"/>
      <c r="OGI81" s="66"/>
      <c r="OGJ81" s="66"/>
      <c r="OGK81" s="66"/>
      <c r="OGL81" s="66"/>
      <c r="OGM81" s="66"/>
      <c r="OGN81" s="66"/>
      <c r="OGO81" s="66"/>
      <c r="OGP81" s="66"/>
      <c r="OGQ81" s="66"/>
      <c r="OGR81" s="66"/>
      <c r="OGS81" s="66"/>
      <c r="OGT81" s="66"/>
      <c r="OGU81" s="66"/>
      <c r="OGV81" s="66"/>
      <c r="OGW81" s="66"/>
      <c r="OGX81" s="66"/>
      <c r="OGY81" s="66"/>
      <c r="OGZ81" s="66"/>
      <c r="OHA81" s="66"/>
      <c r="OHB81" s="66"/>
      <c r="OHC81" s="66"/>
      <c r="OHD81" s="66"/>
      <c r="OHE81" s="66"/>
      <c r="OHF81" s="66"/>
      <c r="OHG81" s="66"/>
      <c r="OHH81" s="66"/>
      <c r="OHI81" s="66"/>
      <c r="OHJ81" s="66"/>
      <c r="OHK81" s="66"/>
      <c r="OHL81" s="66"/>
      <c r="OHM81" s="66"/>
      <c r="OHN81" s="66"/>
      <c r="OHO81" s="66"/>
      <c r="OHP81" s="66"/>
      <c r="OHQ81" s="66"/>
      <c r="OHR81" s="66"/>
      <c r="OHS81" s="66"/>
      <c r="OHT81" s="66"/>
      <c r="OHU81" s="66"/>
      <c r="OHV81" s="66"/>
      <c r="OHW81" s="66"/>
      <c r="OHX81" s="66"/>
      <c r="OHY81" s="66"/>
      <c r="OHZ81" s="66"/>
      <c r="OIA81" s="66"/>
      <c r="OIB81" s="66"/>
      <c r="OIC81" s="66"/>
      <c r="OID81" s="66"/>
      <c r="OIE81" s="66"/>
      <c r="OIF81" s="66"/>
      <c r="OIG81" s="66"/>
      <c r="OIH81" s="66"/>
      <c r="OII81" s="66"/>
      <c r="OIJ81" s="66"/>
      <c r="OIK81" s="66"/>
      <c r="OIL81" s="66"/>
      <c r="OIM81" s="66"/>
      <c r="OIN81" s="66"/>
      <c r="OIO81" s="66"/>
      <c r="OIP81" s="66"/>
      <c r="OIQ81" s="66"/>
      <c r="OIR81" s="66"/>
      <c r="OIS81" s="66"/>
      <c r="OIT81" s="66"/>
      <c r="OIU81" s="66"/>
      <c r="OIV81" s="66"/>
      <c r="OIW81" s="66"/>
      <c r="OIX81" s="66"/>
      <c r="OIY81" s="66"/>
      <c r="OIZ81" s="66"/>
      <c r="OJA81" s="66"/>
      <c r="OJB81" s="66"/>
      <c r="OJC81" s="66"/>
      <c r="OJD81" s="66"/>
      <c r="OJE81" s="66"/>
      <c r="OJF81" s="66"/>
      <c r="OJG81" s="66"/>
      <c r="OJH81" s="66"/>
      <c r="OJI81" s="66"/>
      <c r="OJJ81" s="66"/>
      <c r="OJK81" s="66"/>
      <c r="OJL81" s="66"/>
      <c r="OJM81" s="66"/>
      <c r="OJN81" s="66"/>
      <c r="OJO81" s="66"/>
      <c r="OJP81" s="66"/>
      <c r="OJQ81" s="66"/>
      <c r="OJR81" s="66"/>
      <c r="OJS81" s="66"/>
      <c r="OJT81" s="66"/>
      <c r="OJU81" s="66"/>
      <c r="OJV81" s="66"/>
      <c r="OJW81" s="66"/>
      <c r="OJX81" s="66"/>
      <c r="OJY81" s="66"/>
      <c r="OJZ81" s="66"/>
      <c r="OKA81" s="66"/>
      <c r="OKB81" s="66"/>
      <c r="OKC81" s="66"/>
      <c r="OKD81" s="66"/>
      <c r="OKE81" s="66"/>
      <c r="OKF81" s="66"/>
      <c r="OKG81" s="66"/>
      <c r="OKH81" s="66"/>
      <c r="OKI81" s="66"/>
      <c r="OKJ81" s="66"/>
      <c r="OKK81" s="66"/>
      <c r="OKL81" s="66"/>
      <c r="OKM81" s="66"/>
      <c r="OKN81" s="66"/>
      <c r="OKO81" s="66"/>
      <c r="OKP81" s="66"/>
      <c r="OKQ81" s="66"/>
      <c r="OKR81" s="66"/>
      <c r="OKS81" s="66"/>
      <c r="OKT81" s="66"/>
      <c r="OKU81" s="66"/>
      <c r="OKV81" s="66"/>
      <c r="OKW81" s="66"/>
      <c r="OKX81" s="66"/>
      <c r="OKY81" s="66"/>
      <c r="OKZ81" s="66"/>
      <c r="OLA81" s="66"/>
      <c r="OLB81" s="66"/>
      <c r="OLC81" s="66"/>
      <c r="OLD81" s="66"/>
      <c r="OLE81" s="66"/>
      <c r="OLF81" s="66"/>
      <c r="OLG81" s="66"/>
      <c r="OLH81" s="66"/>
      <c r="OLI81" s="66"/>
      <c r="OLJ81" s="66"/>
      <c r="OLK81" s="66"/>
      <c r="OLL81" s="66"/>
      <c r="OLM81" s="66"/>
      <c r="OLN81" s="66"/>
      <c r="OLO81" s="66"/>
      <c r="OLP81" s="66"/>
      <c r="OLQ81" s="66"/>
      <c r="OLR81" s="66"/>
      <c r="OLS81" s="66"/>
      <c r="OLT81" s="66"/>
      <c r="OLU81" s="66"/>
      <c r="OLV81" s="66"/>
      <c r="OLW81" s="66"/>
      <c r="OLX81" s="66"/>
      <c r="OLY81" s="66"/>
      <c r="OLZ81" s="66"/>
      <c r="OMA81" s="66"/>
      <c r="OMB81" s="66"/>
      <c r="OMC81" s="66"/>
      <c r="OMD81" s="66"/>
      <c r="OME81" s="66"/>
      <c r="OMF81" s="66"/>
      <c r="OMG81" s="66"/>
      <c r="OMH81" s="66"/>
      <c r="OMI81" s="66"/>
      <c r="OMJ81" s="66"/>
      <c r="OMK81" s="66"/>
      <c r="OML81" s="66"/>
      <c r="OMM81" s="66"/>
      <c r="OMN81" s="66"/>
      <c r="OMO81" s="66"/>
      <c r="OMP81" s="66"/>
      <c r="OMQ81" s="66"/>
      <c r="OMR81" s="66"/>
      <c r="OMS81" s="66"/>
      <c r="OMT81" s="66"/>
      <c r="OMU81" s="66"/>
      <c r="OMV81" s="66"/>
      <c r="OMW81" s="66"/>
      <c r="OMX81" s="66"/>
      <c r="OMY81" s="66"/>
      <c r="OMZ81" s="66"/>
      <c r="ONA81" s="66"/>
      <c r="ONB81" s="66"/>
      <c r="ONC81" s="66"/>
      <c r="OND81" s="66"/>
      <c r="ONE81" s="66"/>
      <c r="ONF81" s="66"/>
      <c r="ONG81" s="66"/>
      <c r="ONH81" s="66"/>
      <c r="ONI81" s="66"/>
      <c r="ONJ81" s="66"/>
      <c r="ONK81" s="66"/>
      <c r="ONL81" s="66"/>
      <c r="ONM81" s="66"/>
      <c r="ONN81" s="66"/>
      <c r="ONO81" s="66"/>
      <c r="ONP81" s="66"/>
      <c r="ONQ81" s="66"/>
      <c r="ONR81" s="66"/>
      <c r="ONS81" s="66"/>
      <c r="ONT81" s="66"/>
      <c r="ONU81" s="66"/>
      <c r="ONV81" s="66"/>
      <c r="ONW81" s="66"/>
      <c r="ONX81" s="66"/>
      <c r="ONY81" s="66"/>
      <c r="ONZ81" s="66"/>
      <c r="OOA81" s="66"/>
      <c r="OOB81" s="66"/>
      <c r="OOC81" s="66"/>
      <c r="OOD81" s="66"/>
      <c r="OOE81" s="66"/>
      <c r="OOF81" s="66"/>
      <c r="OOG81" s="66"/>
      <c r="OOH81" s="66"/>
      <c r="OOI81" s="66"/>
      <c r="OOJ81" s="66"/>
      <c r="OOK81" s="66"/>
      <c r="OOL81" s="66"/>
      <c r="OOM81" s="66"/>
      <c r="OON81" s="66"/>
      <c r="OOO81" s="66"/>
      <c r="OOP81" s="66"/>
      <c r="OOQ81" s="66"/>
      <c r="OOR81" s="66"/>
      <c r="OOS81" s="66"/>
      <c r="OOT81" s="66"/>
      <c r="OOU81" s="66"/>
      <c r="OOV81" s="66"/>
      <c r="OOW81" s="66"/>
      <c r="OOX81" s="66"/>
      <c r="OOY81" s="66"/>
      <c r="OOZ81" s="66"/>
      <c r="OPA81" s="66"/>
      <c r="OPB81" s="66"/>
      <c r="OPC81" s="66"/>
      <c r="OPD81" s="66"/>
      <c r="OPE81" s="66"/>
      <c r="OPF81" s="66"/>
      <c r="OPG81" s="66"/>
      <c r="OPH81" s="66"/>
      <c r="OPI81" s="66"/>
      <c r="OPJ81" s="66"/>
      <c r="OPK81" s="66"/>
      <c r="OPL81" s="66"/>
      <c r="OPM81" s="66"/>
      <c r="OPN81" s="66"/>
      <c r="OPO81" s="66"/>
      <c r="OPP81" s="66"/>
      <c r="OPQ81" s="66"/>
      <c r="OPR81" s="66"/>
      <c r="OPS81" s="66"/>
      <c r="OPT81" s="66"/>
      <c r="OPU81" s="66"/>
      <c r="OPV81" s="66"/>
      <c r="OPW81" s="66"/>
      <c r="OPX81" s="66"/>
      <c r="OPY81" s="66"/>
      <c r="OPZ81" s="66"/>
      <c r="OQA81" s="66"/>
      <c r="OQB81" s="66"/>
      <c r="OQC81" s="66"/>
      <c r="OQD81" s="66"/>
      <c r="OQE81" s="66"/>
      <c r="OQF81" s="66"/>
      <c r="OQG81" s="66"/>
      <c r="OQH81" s="66"/>
      <c r="OQI81" s="66"/>
      <c r="OQJ81" s="66"/>
      <c r="OQK81" s="66"/>
      <c r="OQL81" s="66"/>
      <c r="OQM81" s="66"/>
      <c r="OQN81" s="66"/>
      <c r="OQO81" s="66"/>
      <c r="OQP81" s="66"/>
      <c r="OQQ81" s="66"/>
      <c r="OQR81" s="66"/>
      <c r="OQS81" s="66"/>
      <c r="OQT81" s="66"/>
      <c r="OQU81" s="66"/>
      <c r="OQV81" s="66"/>
      <c r="OQW81" s="66"/>
      <c r="OQX81" s="66"/>
      <c r="OQY81" s="66"/>
      <c r="OQZ81" s="66"/>
      <c r="ORA81" s="66"/>
      <c r="ORB81" s="66"/>
      <c r="ORC81" s="66"/>
      <c r="ORD81" s="66"/>
      <c r="ORE81" s="66"/>
      <c r="ORF81" s="66"/>
      <c r="ORG81" s="66"/>
      <c r="ORH81" s="66"/>
      <c r="ORI81" s="66"/>
      <c r="ORJ81" s="66"/>
      <c r="ORK81" s="66"/>
      <c r="ORL81" s="66"/>
      <c r="ORM81" s="66"/>
      <c r="ORN81" s="66"/>
      <c r="ORO81" s="66"/>
      <c r="ORP81" s="66"/>
      <c r="ORQ81" s="66"/>
      <c r="ORR81" s="66"/>
      <c r="ORS81" s="66"/>
      <c r="ORT81" s="66"/>
      <c r="ORU81" s="66"/>
      <c r="ORV81" s="66"/>
      <c r="ORW81" s="66"/>
      <c r="ORX81" s="66"/>
      <c r="ORY81" s="66"/>
      <c r="ORZ81" s="66"/>
      <c r="OSA81" s="66"/>
      <c r="OSB81" s="66"/>
      <c r="OSC81" s="66"/>
      <c r="OSD81" s="66"/>
      <c r="OSE81" s="66"/>
      <c r="OSF81" s="66"/>
      <c r="OSG81" s="66"/>
      <c r="OSH81" s="66"/>
      <c r="OSI81" s="66"/>
      <c r="OSJ81" s="66"/>
      <c r="OSK81" s="66"/>
      <c r="OSL81" s="66"/>
      <c r="OSM81" s="66"/>
      <c r="OSN81" s="66"/>
      <c r="OSO81" s="66"/>
      <c r="OSP81" s="66"/>
      <c r="OSQ81" s="66"/>
      <c r="OSR81" s="66"/>
      <c r="OSS81" s="66"/>
      <c r="OST81" s="66"/>
      <c r="OSU81" s="66"/>
      <c r="OSV81" s="66"/>
      <c r="OSW81" s="66"/>
      <c r="OSX81" s="66"/>
      <c r="OSY81" s="66"/>
      <c r="OSZ81" s="66"/>
      <c r="OTA81" s="66"/>
      <c r="OTB81" s="66"/>
      <c r="OTC81" s="66"/>
      <c r="OTD81" s="66"/>
      <c r="OTE81" s="66"/>
      <c r="OTF81" s="66"/>
      <c r="OTG81" s="66"/>
      <c r="OTH81" s="66"/>
      <c r="OTI81" s="66"/>
      <c r="OTJ81" s="66"/>
      <c r="OTK81" s="66"/>
      <c r="OTL81" s="66"/>
      <c r="OTM81" s="66"/>
      <c r="OTN81" s="66"/>
      <c r="OTO81" s="66"/>
      <c r="OTP81" s="66"/>
      <c r="OTQ81" s="66"/>
      <c r="OTR81" s="66"/>
      <c r="OTS81" s="66"/>
      <c r="OTT81" s="66"/>
      <c r="OTU81" s="66"/>
      <c r="OTV81" s="66"/>
      <c r="OTW81" s="66"/>
      <c r="OTX81" s="66"/>
      <c r="OTY81" s="66"/>
      <c r="OTZ81" s="66"/>
      <c r="OUA81" s="66"/>
      <c r="OUB81" s="66"/>
      <c r="OUC81" s="66"/>
      <c r="OUD81" s="66"/>
      <c r="OUE81" s="66"/>
      <c r="OUF81" s="66"/>
      <c r="OUG81" s="66"/>
      <c r="OUH81" s="66"/>
      <c r="OUI81" s="66"/>
      <c r="OUJ81" s="66"/>
      <c r="OUK81" s="66"/>
      <c r="OUL81" s="66"/>
      <c r="OUM81" s="66"/>
      <c r="OUN81" s="66"/>
      <c r="OUO81" s="66"/>
      <c r="OUP81" s="66"/>
      <c r="OUQ81" s="66"/>
      <c r="OUR81" s="66"/>
      <c r="OUS81" s="66"/>
      <c r="OUT81" s="66"/>
      <c r="OUU81" s="66"/>
      <c r="OUV81" s="66"/>
      <c r="OUW81" s="66"/>
      <c r="OUX81" s="66"/>
      <c r="OUY81" s="66"/>
      <c r="OUZ81" s="66"/>
      <c r="OVA81" s="66"/>
      <c r="OVB81" s="66"/>
      <c r="OVC81" s="66"/>
      <c r="OVD81" s="66"/>
      <c r="OVE81" s="66"/>
      <c r="OVF81" s="66"/>
      <c r="OVG81" s="66"/>
      <c r="OVH81" s="66"/>
      <c r="OVI81" s="66"/>
      <c r="OVJ81" s="66"/>
      <c r="OVK81" s="66"/>
      <c r="OVL81" s="66"/>
      <c r="OVM81" s="66"/>
      <c r="OVN81" s="66"/>
      <c r="OVO81" s="66"/>
      <c r="OVP81" s="66"/>
      <c r="OVQ81" s="66"/>
      <c r="OVR81" s="66"/>
      <c r="OVS81" s="66"/>
      <c r="OVT81" s="66"/>
      <c r="OVU81" s="66"/>
      <c r="OVV81" s="66"/>
      <c r="OVW81" s="66"/>
      <c r="OVX81" s="66"/>
      <c r="OVY81" s="66"/>
      <c r="OVZ81" s="66"/>
      <c r="OWA81" s="66"/>
      <c r="OWB81" s="66"/>
      <c r="OWC81" s="66"/>
      <c r="OWD81" s="66"/>
      <c r="OWE81" s="66"/>
      <c r="OWF81" s="66"/>
      <c r="OWG81" s="66"/>
      <c r="OWH81" s="66"/>
      <c r="OWI81" s="66"/>
      <c r="OWJ81" s="66"/>
      <c r="OWK81" s="66"/>
      <c r="OWL81" s="66"/>
      <c r="OWM81" s="66"/>
      <c r="OWN81" s="66"/>
      <c r="OWO81" s="66"/>
      <c r="OWP81" s="66"/>
      <c r="OWQ81" s="66"/>
      <c r="OWR81" s="66"/>
      <c r="OWS81" s="66"/>
      <c r="OWT81" s="66"/>
      <c r="OWU81" s="66"/>
      <c r="OWV81" s="66"/>
      <c r="OWW81" s="66"/>
      <c r="OWX81" s="66"/>
      <c r="OWY81" s="66"/>
      <c r="OWZ81" s="66"/>
      <c r="OXA81" s="66"/>
      <c r="OXB81" s="66"/>
      <c r="OXC81" s="66"/>
      <c r="OXD81" s="66"/>
      <c r="OXE81" s="66"/>
      <c r="OXF81" s="66"/>
      <c r="OXG81" s="66"/>
      <c r="OXH81" s="66"/>
      <c r="OXI81" s="66"/>
      <c r="OXJ81" s="66"/>
      <c r="OXK81" s="66"/>
      <c r="OXL81" s="66"/>
      <c r="OXM81" s="66"/>
      <c r="OXN81" s="66"/>
      <c r="OXO81" s="66"/>
      <c r="OXP81" s="66"/>
      <c r="OXQ81" s="66"/>
      <c r="OXR81" s="66"/>
      <c r="OXS81" s="66"/>
      <c r="OXT81" s="66"/>
      <c r="OXU81" s="66"/>
      <c r="OXV81" s="66"/>
      <c r="OXW81" s="66"/>
      <c r="OXX81" s="66"/>
      <c r="OXY81" s="66"/>
      <c r="OXZ81" s="66"/>
      <c r="OYA81" s="66"/>
      <c r="OYB81" s="66"/>
      <c r="OYC81" s="66"/>
      <c r="OYD81" s="66"/>
      <c r="OYE81" s="66"/>
      <c r="OYF81" s="66"/>
      <c r="OYG81" s="66"/>
      <c r="OYH81" s="66"/>
      <c r="OYI81" s="66"/>
      <c r="OYJ81" s="66"/>
      <c r="OYK81" s="66"/>
      <c r="OYL81" s="66"/>
      <c r="OYM81" s="66"/>
      <c r="OYN81" s="66"/>
      <c r="OYO81" s="66"/>
      <c r="OYP81" s="66"/>
      <c r="OYQ81" s="66"/>
      <c r="OYR81" s="66"/>
      <c r="OYS81" s="66"/>
      <c r="OYT81" s="66"/>
      <c r="OYU81" s="66"/>
      <c r="OYV81" s="66"/>
      <c r="OYW81" s="66"/>
      <c r="OYX81" s="66"/>
      <c r="OYY81" s="66"/>
      <c r="OYZ81" s="66"/>
      <c r="OZA81" s="66"/>
      <c r="OZB81" s="66"/>
      <c r="OZC81" s="66"/>
      <c r="OZD81" s="66"/>
      <c r="OZE81" s="66"/>
      <c r="OZF81" s="66"/>
      <c r="OZG81" s="66"/>
      <c r="OZH81" s="66"/>
      <c r="OZI81" s="66"/>
      <c r="OZJ81" s="66"/>
      <c r="OZK81" s="66"/>
      <c r="OZL81" s="66"/>
      <c r="OZM81" s="66"/>
      <c r="OZN81" s="66"/>
      <c r="OZO81" s="66"/>
      <c r="OZP81" s="66"/>
      <c r="OZQ81" s="66"/>
      <c r="OZR81" s="66"/>
      <c r="OZS81" s="66"/>
      <c r="OZT81" s="66"/>
      <c r="OZU81" s="66"/>
      <c r="OZV81" s="66"/>
      <c r="OZW81" s="66"/>
      <c r="OZX81" s="66"/>
      <c r="OZY81" s="66"/>
      <c r="OZZ81" s="66"/>
      <c r="PAA81" s="66"/>
      <c r="PAB81" s="66"/>
      <c r="PAC81" s="66"/>
      <c r="PAD81" s="66"/>
      <c r="PAE81" s="66"/>
      <c r="PAF81" s="66"/>
      <c r="PAG81" s="66"/>
      <c r="PAH81" s="66"/>
      <c r="PAI81" s="66"/>
      <c r="PAJ81" s="66"/>
      <c r="PAK81" s="66"/>
      <c r="PAL81" s="66"/>
      <c r="PAM81" s="66"/>
      <c r="PAN81" s="66"/>
      <c r="PAO81" s="66"/>
      <c r="PAP81" s="66"/>
      <c r="PAQ81" s="66"/>
      <c r="PAR81" s="66"/>
      <c r="PAS81" s="66"/>
      <c r="PAT81" s="66"/>
      <c r="PAU81" s="66"/>
      <c r="PAV81" s="66"/>
      <c r="PAW81" s="66"/>
      <c r="PAX81" s="66"/>
      <c r="PAY81" s="66"/>
      <c r="PAZ81" s="66"/>
      <c r="PBA81" s="66"/>
      <c r="PBB81" s="66"/>
      <c r="PBC81" s="66"/>
      <c r="PBD81" s="66"/>
      <c r="PBE81" s="66"/>
      <c r="PBF81" s="66"/>
      <c r="PBG81" s="66"/>
      <c r="PBH81" s="66"/>
      <c r="PBI81" s="66"/>
      <c r="PBJ81" s="66"/>
      <c r="PBK81" s="66"/>
      <c r="PBL81" s="66"/>
      <c r="PBM81" s="66"/>
      <c r="PBN81" s="66"/>
      <c r="PBO81" s="66"/>
      <c r="PBP81" s="66"/>
      <c r="PBQ81" s="66"/>
      <c r="PBR81" s="66"/>
      <c r="PBS81" s="66"/>
      <c r="PBT81" s="66"/>
      <c r="PBU81" s="66"/>
      <c r="PBV81" s="66"/>
      <c r="PBW81" s="66"/>
      <c r="PBX81" s="66"/>
      <c r="PBY81" s="66"/>
      <c r="PBZ81" s="66"/>
      <c r="PCA81" s="66"/>
      <c r="PCB81" s="66"/>
      <c r="PCC81" s="66"/>
      <c r="PCD81" s="66"/>
      <c r="PCE81" s="66"/>
      <c r="PCF81" s="66"/>
      <c r="PCG81" s="66"/>
      <c r="PCH81" s="66"/>
      <c r="PCI81" s="66"/>
      <c r="PCJ81" s="66"/>
      <c r="PCK81" s="66"/>
      <c r="PCL81" s="66"/>
      <c r="PCM81" s="66"/>
      <c r="PCN81" s="66"/>
      <c r="PCO81" s="66"/>
      <c r="PCP81" s="66"/>
      <c r="PCQ81" s="66"/>
      <c r="PCR81" s="66"/>
      <c r="PCS81" s="66"/>
      <c r="PCT81" s="66"/>
      <c r="PCU81" s="66"/>
      <c r="PCV81" s="66"/>
      <c r="PCW81" s="66"/>
      <c r="PCX81" s="66"/>
      <c r="PCY81" s="66"/>
      <c r="PCZ81" s="66"/>
      <c r="PDA81" s="66"/>
      <c r="PDB81" s="66"/>
      <c r="PDC81" s="66"/>
      <c r="PDD81" s="66"/>
      <c r="PDE81" s="66"/>
      <c r="PDF81" s="66"/>
      <c r="PDG81" s="66"/>
      <c r="PDH81" s="66"/>
      <c r="PDI81" s="66"/>
      <c r="PDJ81" s="66"/>
      <c r="PDK81" s="66"/>
      <c r="PDL81" s="66"/>
      <c r="PDM81" s="66"/>
      <c r="PDN81" s="66"/>
      <c r="PDO81" s="66"/>
      <c r="PDP81" s="66"/>
      <c r="PDQ81" s="66"/>
      <c r="PDR81" s="66"/>
      <c r="PDS81" s="66"/>
      <c r="PDT81" s="66"/>
      <c r="PDU81" s="66"/>
      <c r="PDV81" s="66"/>
      <c r="PDW81" s="66"/>
      <c r="PDX81" s="66"/>
      <c r="PDY81" s="66"/>
      <c r="PDZ81" s="66"/>
      <c r="PEA81" s="66"/>
      <c r="PEB81" s="66"/>
      <c r="PEC81" s="66"/>
      <c r="PED81" s="66"/>
      <c r="PEE81" s="66"/>
      <c r="PEF81" s="66"/>
      <c r="PEG81" s="66"/>
      <c r="PEH81" s="66"/>
      <c r="PEI81" s="66"/>
      <c r="PEJ81" s="66"/>
      <c r="PEK81" s="66"/>
      <c r="PEL81" s="66"/>
      <c r="PEM81" s="66"/>
      <c r="PEN81" s="66"/>
      <c r="PEO81" s="66"/>
      <c r="PEP81" s="66"/>
      <c r="PEQ81" s="66"/>
      <c r="PER81" s="66"/>
      <c r="PES81" s="66"/>
      <c r="PET81" s="66"/>
      <c r="PEU81" s="66"/>
      <c r="PEV81" s="66"/>
      <c r="PEW81" s="66"/>
      <c r="PEX81" s="66"/>
      <c r="PEY81" s="66"/>
      <c r="PEZ81" s="66"/>
      <c r="PFA81" s="66"/>
      <c r="PFB81" s="66"/>
      <c r="PFC81" s="66"/>
      <c r="PFD81" s="66"/>
      <c r="PFE81" s="66"/>
      <c r="PFF81" s="66"/>
      <c r="PFG81" s="66"/>
      <c r="PFH81" s="66"/>
      <c r="PFI81" s="66"/>
      <c r="PFJ81" s="66"/>
      <c r="PFK81" s="66"/>
      <c r="PFL81" s="66"/>
      <c r="PFM81" s="66"/>
      <c r="PFN81" s="66"/>
      <c r="PFO81" s="66"/>
      <c r="PFP81" s="66"/>
      <c r="PFQ81" s="66"/>
      <c r="PFR81" s="66"/>
      <c r="PFS81" s="66"/>
      <c r="PFT81" s="66"/>
      <c r="PFU81" s="66"/>
      <c r="PFV81" s="66"/>
      <c r="PFW81" s="66"/>
      <c r="PFX81" s="66"/>
      <c r="PFY81" s="66"/>
      <c r="PFZ81" s="66"/>
      <c r="PGA81" s="66"/>
      <c r="PGB81" s="66"/>
      <c r="PGC81" s="66"/>
      <c r="PGD81" s="66"/>
      <c r="PGE81" s="66"/>
      <c r="PGF81" s="66"/>
      <c r="PGG81" s="66"/>
      <c r="PGH81" s="66"/>
      <c r="PGI81" s="66"/>
      <c r="PGJ81" s="66"/>
      <c r="PGK81" s="66"/>
      <c r="PGL81" s="66"/>
      <c r="PGM81" s="66"/>
      <c r="PGN81" s="66"/>
      <c r="PGO81" s="66"/>
      <c r="PGP81" s="66"/>
      <c r="PGQ81" s="66"/>
      <c r="PGR81" s="66"/>
      <c r="PGS81" s="66"/>
      <c r="PGT81" s="66"/>
      <c r="PGU81" s="66"/>
      <c r="PGV81" s="66"/>
      <c r="PGW81" s="66"/>
      <c r="PGX81" s="66"/>
      <c r="PGY81" s="66"/>
      <c r="PGZ81" s="66"/>
      <c r="PHA81" s="66"/>
      <c r="PHB81" s="66"/>
      <c r="PHC81" s="66"/>
      <c r="PHD81" s="66"/>
      <c r="PHE81" s="66"/>
      <c r="PHF81" s="66"/>
      <c r="PHG81" s="66"/>
      <c r="PHH81" s="66"/>
      <c r="PHI81" s="66"/>
      <c r="PHJ81" s="66"/>
      <c r="PHK81" s="66"/>
      <c r="PHL81" s="66"/>
      <c r="PHM81" s="66"/>
      <c r="PHN81" s="66"/>
      <c r="PHO81" s="66"/>
      <c r="PHP81" s="66"/>
      <c r="PHQ81" s="66"/>
      <c r="PHR81" s="66"/>
      <c r="PHS81" s="66"/>
      <c r="PHT81" s="66"/>
      <c r="PHU81" s="66"/>
      <c r="PHV81" s="66"/>
      <c r="PHW81" s="66"/>
      <c r="PHX81" s="66"/>
      <c r="PHY81" s="66"/>
      <c r="PHZ81" s="66"/>
      <c r="PIA81" s="66"/>
      <c r="PIB81" s="66"/>
      <c r="PIC81" s="66"/>
      <c r="PID81" s="66"/>
      <c r="PIE81" s="66"/>
      <c r="PIF81" s="66"/>
      <c r="PIG81" s="66"/>
      <c r="PIH81" s="66"/>
      <c r="PII81" s="66"/>
      <c r="PIJ81" s="66"/>
      <c r="PIK81" s="66"/>
      <c r="PIL81" s="66"/>
      <c r="PIM81" s="66"/>
      <c r="PIN81" s="66"/>
      <c r="PIO81" s="66"/>
      <c r="PIP81" s="66"/>
      <c r="PIQ81" s="66"/>
      <c r="PIR81" s="66"/>
      <c r="PIS81" s="66"/>
      <c r="PIT81" s="66"/>
      <c r="PIU81" s="66"/>
      <c r="PIV81" s="66"/>
      <c r="PIW81" s="66"/>
      <c r="PIX81" s="66"/>
      <c r="PIY81" s="66"/>
      <c r="PIZ81" s="66"/>
      <c r="PJA81" s="66"/>
      <c r="PJB81" s="66"/>
      <c r="PJC81" s="66"/>
      <c r="PJD81" s="66"/>
      <c r="PJE81" s="66"/>
      <c r="PJF81" s="66"/>
      <c r="PJG81" s="66"/>
      <c r="PJH81" s="66"/>
      <c r="PJI81" s="66"/>
      <c r="PJJ81" s="66"/>
      <c r="PJK81" s="66"/>
      <c r="PJL81" s="66"/>
      <c r="PJM81" s="66"/>
      <c r="PJN81" s="66"/>
      <c r="PJO81" s="66"/>
      <c r="PJP81" s="66"/>
      <c r="PJQ81" s="66"/>
      <c r="PJR81" s="66"/>
      <c r="PJS81" s="66"/>
      <c r="PJT81" s="66"/>
      <c r="PJU81" s="66"/>
      <c r="PJV81" s="66"/>
      <c r="PJW81" s="66"/>
      <c r="PJX81" s="66"/>
      <c r="PJY81" s="66"/>
      <c r="PJZ81" s="66"/>
      <c r="PKA81" s="66"/>
      <c r="PKB81" s="66"/>
      <c r="PKC81" s="66"/>
      <c r="PKD81" s="66"/>
      <c r="PKE81" s="66"/>
      <c r="PKF81" s="66"/>
      <c r="PKG81" s="66"/>
      <c r="PKH81" s="66"/>
      <c r="PKI81" s="66"/>
      <c r="PKJ81" s="66"/>
      <c r="PKK81" s="66"/>
      <c r="PKL81" s="66"/>
      <c r="PKM81" s="66"/>
      <c r="PKN81" s="66"/>
      <c r="PKO81" s="66"/>
      <c r="PKP81" s="66"/>
      <c r="PKQ81" s="66"/>
      <c r="PKR81" s="66"/>
      <c r="PKS81" s="66"/>
      <c r="PKT81" s="66"/>
      <c r="PKU81" s="66"/>
      <c r="PKV81" s="66"/>
      <c r="PKW81" s="66"/>
      <c r="PKX81" s="66"/>
      <c r="PKY81" s="66"/>
      <c r="PKZ81" s="66"/>
      <c r="PLA81" s="66"/>
      <c r="PLB81" s="66"/>
      <c r="PLC81" s="66"/>
      <c r="PLD81" s="66"/>
      <c r="PLE81" s="66"/>
      <c r="PLF81" s="66"/>
      <c r="PLG81" s="66"/>
      <c r="PLH81" s="66"/>
      <c r="PLI81" s="66"/>
      <c r="PLJ81" s="66"/>
      <c r="PLK81" s="66"/>
      <c r="PLL81" s="66"/>
      <c r="PLM81" s="66"/>
      <c r="PLN81" s="66"/>
      <c r="PLO81" s="66"/>
      <c r="PLP81" s="66"/>
      <c r="PLQ81" s="66"/>
      <c r="PLR81" s="66"/>
      <c r="PLS81" s="66"/>
      <c r="PLT81" s="66"/>
      <c r="PLU81" s="66"/>
      <c r="PLV81" s="66"/>
      <c r="PLW81" s="66"/>
      <c r="PLX81" s="66"/>
      <c r="PLY81" s="66"/>
      <c r="PLZ81" s="66"/>
      <c r="PMA81" s="66"/>
      <c r="PMB81" s="66"/>
      <c r="PMC81" s="66"/>
      <c r="PMD81" s="66"/>
      <c r="PME81" s="66"/>
      <c r="PMF81" s="66"/>
      <c r="PMG81" s="66"/>
      <c r="PMH81" s="66"/>
      <c r="PMI81" s="66"/>
      <c r="PMJ81" s="66"/>
      <c r="PMK81" s="66"/>
      <c r="PML81" s="66"/>
      <c r="PMM81" s="66"/>
      <c r="PMN81" s="66"/>
      <c r="PMO81" s="66"/>
      <c r="PMP81" s="66"/>
      <c r="PMQ81" s="66"/>
      <c r="PMR81" s="66"/>
      <c r="PMS81" s="66"/>
      <c r="PMT81" s="66"/>
      <c r="PMU81" s="66"/>
      <c r="PMV81" s="66"/>
      <c r="PMW81" s="66"/>
      <c r="PMX81" s="66"/>
      <c r="PMY81" s="66"/>
      <c r="PMZ81" s="66"/>
      <c r="PNA81" s="66"/>
      <c r="PNB81" s="66"/>
      <c r="PNC81" s="66"/>
      <c r="PND81" s="66"/>
      <c r="PNE81" s="66"/>
      <c r="PNF81" s="66"/>
      <c r="PNG81" s="66"/>
      <c r="PNH81" s="66"/>
      <c r="PNI81" s="66"/>
      <c r="PNJ81" s="66"/>
      <c r="PNK81" s="66"/>
      <c r="PNL81" s="66"/>
      <c r="PNM81" s="66"/>
      <c r="PNN81" s="66"/>
      <c r="PNO81" s="66"/>
      <c r="PNP81" s="66"/>
      <c r="PNQ81" s="66"/>
      <c r="PNR81" s="66"/>
      <c r="PNS81" s="66"/>
      <c r="PNT81" s="66"/>
      <c r="PNU81" s="66"/>
      <c r="PNV81" s="66"/>
      <c r="PNW81" s="66"/>
      <c r="PNX81" s="66"/>
      <c r="PNY81" s="66"/>
      <c r="PNZ81" s="66"/>
      <c r="POA81" s="66"/>
      <c r="POB81" s="66"/>
      <c r="POC81" s="66"/>
      <c r="POD81" s="66"/>
      <c r="POE81" s="66"/>
      <c r="POF81" s="66"/>
      <c r="POG81" s="66"/>
      <c r="POH81" s="66"/>
      <c r="POI81" s="66"/>
      <c r="POJ81" s="66"/>
      <c r="POK81" s="66"/>
      <c r="POL81" s="66"/>
      <c r="POM81" s="66"/>
      <c r="PON81" s="66"/>
      <c r="POO81" s="66"/>
      <c r="POP81" s="66"/>
      <c r="POQ81" s="66"/>
      <c r="POR81" s="66"/>
      <c r="POS81" s="66"/>
      <c r="POT81" s="66"/>
      <c r="POU81" s="66"/>
      <c r="POV81" s="66"/>
      <c r="POW81" s="66"/>
      <c r="POX81" s="66"/>
      <c r="POY81" s="66"/>
      <c r="POZ81" s="66"/>
      <c r="PPA81" s="66"/>
      <c r="PPB81" s="66"/>
      <c r="PPC81" s="66"/>
      <c r="PPD81" s="66"/>
      <c r="PPE81" s="66"/>
      <c r="PPF81" s="66"/>
      <c r="PPG81" s="66"/>
      <c r="PPH81" s="66"/>
      <c r="PPI81" s="66"/>
      <c r="PPJ81" s="66"/>
      <c r="PPK81" s="66"/>
      <c r="PPL81" s="66"/>
      <c r="PPM81" s="66"/>
      <c r="PPN81" s="66"/>
      <c r="PPO81" s="66"/>
      <c r="PPP81" s="66"/>
      <c r="PPQ81" s="66"/>
      <c r="PPR81" s="66"/>
      <c r="PPS81" s="66"/>
      <c r="PPT81" s="66"/>
      <c r="PPU81" s="66"/>
      <c r="PPV81" s="66"/>
      <c r="PPW81" s="66"/>
      <c r="PPX81" s="66"/>
      <c r="PPY81" s="66"/>
      <c r="PPZ81" s="66"/>
      <c r="PQA81" s="66"/>
      <c r="PQB81" s="66"/>
      <c r="PQC81" s="66"/>
      <c r="PQD81" s="66"/>
      <c r="PQE81" s="66"/>
      <c r="PQF81" s="66"/>
      <c r="PQG81" s="66"/>
      <c r="PQH81" s="66"/>
      <c r="PQI81" s="66"/>
      <c r="PQJ81" s="66"/>
      <c r="PQK81" s="66"/>
      <c r="PQL81" s="66"/>
      <c r="PQM81" s="66"/>
      <c r="PQN81" s="66"/>
      <c r="PQO81" s="66"/>
      <c r="PQP81" s="66"/>
      <c r="PQQ81" s="66"/>
      <c r="PQR81" s="66"/>
      <c r="PQS81" s="66"/>
      <c r="PQT81" s="66"/>
      <c r="PQU81" s="66"/>
      <c r="PQV81" s="66"/>
      <c r="PQW81" s="66"/>
      <c r="PQX81" s="66"/>
      <c r="PQY81" s="66"/>
      <c r="PQZ81" s="66"/>
      <c r="PRA81" s="66"/>
      <c r="PRB81" s="66"/>
      <c r="PRC81" s="66"/>
      <c r="PRD81" s="66"/>
      <c r="PRE81" s="66"/>
      <c r="PRF81" s="66"/>
      <c r="PRG81" s="66"/>
      <c r="PRH81" s="66"/>
      <c r="PRI81" s="66"/>
      <c r="PRJ81" s="66"/>
      <c r="PRK81" s="66"/>
      <c r="PRL81" s="66"/>
      <c r="PRM81" s="66"/>
      <c r="PRN81" s="66"/>
      <c r="PRO81" s="66"/>
      <c r="PRP81" s="66"/>
      <c r="PRQ81" s="66"/>
      <c r="PRR81" s="66"/>
      <c r="PRS81" s="66"/>
      <c r="PRT81" s="66"/>
      <c r="PRU81" s="66"/>
      <c r="PRV81" s="66"/>
      <c r="PRW81" s="66"/>
      <c r="PRX81" s="66"/>
      <c r="PRY81" s="66"/>
      <c r="PRZ81" s="66"/>
      <c r="PSA81" s="66"/>
      <c r="PSB81" s="66"/>
      <c r="PSC81" s="66"/>
      <c r="PSD81" s="66"/>
      <c r="PSE81" s="66"/>
      <c r="PSF81" s="66"/>
      <c r="PSG81" s="66"/>
      <c r="PSH81" s="66"/>
      <c r="PSI81" s="66"/>
      <c r="PSJ81" s="66"/>
      <c r="PSK81" s="66"/>
      <c r="PSL81" s="66"/>
      <c r="PSM81" s="66"/>
      <c r="PSN81" s="66"/>
      <c r="PSO81" s="66"/>
      <c r="PSP81" s="66"/>
      <c r="PSQ81" s="66"/>
      <c r="PSR81" s="66"/>
      <c r="PSS81" s="66"/>
      <c r="PST81" s="66"/>
      <c r="PSU81" s="66"/>
      <c r="PSV81" s="66"/>
      <c r="PSW81" s="66"/>
      <c r="PSX81" s="66"/>
      <c r="PSY81" s="66"/>
      <c r="PSZ81" s="66"/>
      <c r="PTA81" s="66"/>
      <c r="PTB81" s="66"/>
      <c r="PTC81" s="66"/>
      <c r="PTD81" s="66"/>
      <c r="PTE81" s="66"/>
      <c r="PTF81" s="66"/>
      <c r="PTG81" s="66"/>
      <c r="PTH81" s="66"/>
      <c r="PTI81" s="66"/>
      <c r="PTJ81" s="66"/>
      <c r="PTK81" s="66"/>
      <c r="PTL81" s="66"/>
      <c r="PTM81" s="66"/>
      <c r="PTN81" s="66"/>
      <c r="PTO81" s="66"/>
      <c r="PTP81" s="66"/>
      <c r="PTQ81" s="66"/>
      <c r="PTR81" s="66"/>
      <c r="PTS81" s="66"/>
      <c r="PTT81" s="66"/>
      <c r="PTU81" s="66"/>
      <c r="PTV81" s="66"/>
      <c r="PTW81" s="66"/>
      <c r="PTX81" s="66"/>
      <c r="PTY81" s="66"/>
      <c r="PTZ81" s="66"/>
      <c r="PUA81" s="66"/>
      <c r="PUB81" s="66"/>
      <c r="PUC81" s="66"/>
      <c r="PUD81" s="66"/>
      <c r="PUE81" s="66"/>
      <c r="PUF81" s="66"/>
      <c r="PUG81" s="66"/>
      <c r="PUH81" s="66"/>
      <c r="PUI81" s="66"/>
      <c r="PUJ81" s="66"/>
      <c r="PUK81" s="66"/>
      <c r="PUL81" s="66"/>
      <c r="PUM81" s="66"/>
      <c r="PUN81" s="66"/>
      <c r="PUO81" s="66"/>
      <c r="PUP81" s="66"/>
      <c r="PUQ81" s="66"/>
      <c r="PUR81" s="66"/>
      <c r="PUS81" s="66"/>
      <c r="PUT81" s="66"/>
      <c r="PUU81" s="66"/>
      <c r="PUV81" s="66"/>
      <c r="PUW81" s="66"/>
      <c r="PUX81" s="66"/>
      <c r="PUY81" s="66"/>
      <c r="PUZ81" s="66"/>
      <c r="PVA81" s="66"/>
      <c r="PVB81" s="66"/>
      <c r="PVC81" s="66"/>
      <c r="PVD81" s="66"/>
      <c r="PVE81" s="66"/>
      <c r="PVF81" s="66"/>
      <c r="PVG81" s="66"/>
      <c r="PVH81" s="66"/>
      <c r="PVI81" s="66"/>
      <c r="PVJ81" s="66"/>
      <c r="PVK81" s="66"/>
      <c r="PVL81" s="66"/>
      <c r="PVM81" s="66"/>
      <c r="PVN81" s="66"/>
      <c r="PVO81" s="66"/>
      <c r="PVP81" s="66"/>
      <c r="PVQ81" s="66"/>
      <c r="PVR81" s="66"/>
      <c r="PVS81" s="66"/>
      <c r="PVT81" s="66"/>
      <c r="PVU81" s="66"/>
      <c r="PVV81" s="66"/>
      <c r="PVW81" s="66"/>
      <c r="PVX81" s="66"/>
      <c r="PVY81" s="66"/>
      <c r="PVZ81" s="66"/>
      <c r="PWA81" s="66"/>
      <c r="PWB81" s="66"/>
      <c r="PWC81" s="66"/>
      <c r="PWD81" s="66"/>
      <c r="PWE81" s="66"/>
      <c r="PWF81" s="66"/>
      <c r="PWG81" s="66"/>
      <c r="PWH81" s="66"/>
      <c r="PWI81" s="66"/>
      <c r="PWJ81" s="66"/>
      <c r="PWK81" s="66"/>
      <c r="PWL81" s="66"/>
      <c r="PWM81" s="66"/>
      <c r="PWN81" s="66"/>
      <c r="PWO81" s="66"/>
      <c r="PWP81" s="66"/>
      <c r="PWQ81" s="66"/>
      <c r="PWR81" s="66"/>
      <c r="PWS81" s="66"/>
      <c r="PWT81" s="66"/>
      <c r="PWU81" s="66"/>
      <c r="PWV81" s="66"/>
      <c r="PWW81" s="66"/>
      <c r="PWX81" s="66"/>
      <c r="PWY81" s="66"/>
      <c r="PWZ81" s="66"/>
      <c r="PXA81" s="66"/>
      <c r="PXB81" s="66"/>
      <c r="PXC81" s="66"/>
      <c r="PXD81" s="66"/>
      <c r="PXE81" s="66"/>
      <c r="PXF81" s="66"/>
      <c r="PXG81" s="66"/>
      <c r="PXH81" s="66"/>
      <c r="PXI81" s="66"/>
      <c r="PXJ81" s="66"/>
      <c r="PXK81" s="66"/>
      <c r="PXL81" s="66"/>
      <c r="PXM81" s="66"/>
      <c r="PXN81" s="66"/>
      <c r="PXO81" s="66"/>
      <c r="PXP81" s="66"/>
      <c r="PXQ81" s="66"/>
      <c r="PXR81" s="66"/>
      <c r="PXS81" s="66"/>
      <c r="PXT81" s="66"/>
      <c r="PXU81" s="66"/>
      <c r="PXV81" s="66"/>
      <c r="PXW81" s="66"/>
      <c r="PXX81" s="66"/>
      <c r="PXY81" s="66"/>
      <c r="PXZ81" s="66"/>
      <c r="PYA81" s="66"/>
      <c r="PYB81" s="66"/>
      <c r="PYC81" s="66"/>
      <c r="PYD81" s="66"/>
      <c r="PYE81" s="66"/>
      <c r="PYF81" s="66"/>
      <c r="PYG81" s="66"/>
      <c r="PYH81" s="66"/>
      <c r="PYI81" s="66"/>
      <c r="PYJ81" s="66"/>
      <c r="PYK81" s="66"/>
      <c r="PYL81" s="66"/>
      <c r="PYM81" s="66"/>
      <c r="PYN81" s="66"/>
      <c r="PYO81" s="66"/>
      <c r="PYP81" s="66"/>
      <c r="PYQ81" s="66"/>
      <c r="PYR81" s="66"/>
      <c r="PYS81" s="66"/>
      <c r="PYT81" s="66"/>
      <c r="PYU81" s="66"/>
      <c r="PYV81" s="66"/>
      <c r="PYW81" s="66"/>
      <c r="PYX81" s="66"/>
      <c r="PYY81" s="66"/>
      <c r="PYZ81" s="66"/>
      <c r="PZA81" s="66"/>
      <c r="PZB81" s="66"/>
      <c r="PZC81" s="66"/>
      <c r="PZD81" s="66"/>
      <c r="PZE81" s="66"/>
      <c r="PZF81" s="66"/>
      <c r="PZG81" s="66"/>
      <c r="PZH81" s="66"/>
      <c r="PZI81" s="66"/>
      <c r="PZJ81" s="66"/>
      <c r="PZK81" s="66"/>
      <c r="PZL81" s="66"/>
      <c r="PZM81" s="66"/>
      <c r="PZN81" s="66"/>
      <c r="PZO81" s="66"/>
      <c r="PZP81" s="66"/>
      <c r="PZQ81" s="66"/>
      <c r="PZR81" s="66"/>
      <c r="PZS81" s="66"/>
      <c r="PZT81" s="66"/>
      <c r="PZU81" s="66"/>
      <c r="PZV81" s="66"/>
      <c r="PZW81" s="66"/>
      <c r="PZX81" s="66"/>
      <c r="PZY81" s="66"/>
      <c r="PZZ81" s="66"/>
      <c r="QAA81" s="66"/>
      <c r="QAB81" s="66"/>
      <c r="QAC81" s="66"/>
      <c r="QAD81" s="66"/>
      <c r="QAE81" s="66"/>
      <c r="QAF81" s="66"/>
      <c r="QAG81" s="66"/>
      <c r="QAH81" s="66"/>
      <c r="QAI81" s="66"/>
      <c r="QAJ81" s="66"/>
      <c r="QAK81" s="66"/>
      <c r="QAL81" s="66"/>
      <c r="QAM81" s="66"/>
      <c r="QAN81" s="66"/>
      <c r="QAO81" s="66"/>
      <c r="QAP81" s="66"/>
      <c r="QAQ81" s="66"/>
      <c r="QAR81" s="66"/>
      <c r="QAS81" s="66"/>
      <c r="QAT81" s="66"/>
      <c r="QAU81" s="66"/>
      <c r="QAV81" s="66"/>
      <c r="QAW81" s="66"/>
      <c r="QAX81" s="66"/>
      <c r="QAY81" s="66"/>
      <c r="QAZ81" s="66"/>
      <c r="QBA81" s="66"/>
      <c r="QBB81" s="66"/>
      <c r="QBC81" s="66"/>
      <c r="QBD81" s="66"/>
      <c r="QBE81" s="66"/>
      <c r="QBF81" s="66"/>
      <c r="QBG81" s="66"/>
      <c r="QBH81" s="66"/>
      <c r="QBI81" s="66"/>
      <c r="QBJ81" s="66"/>
      <c r="QBK81" s="66"/>
      <c r="QBL81" s="66"/>
      <c r="QBM81" s="66"/>
      <c r="QBN81" s="66"/>
      <c r="QBO81" s="66"/>
      <c r="QBP81" s="66"/>
      <c r="QBQ81" s="66"/>
      <c r="QBR81" s="66"/>
      <c r="QBS81" s="66"/>
      <c r="QBT81" s="66"/>
      <c r="QBU81" s="66"/>
      <c r="QBV81" s="66"/>
      <c r="QBW81" s="66"/>
      <c r="QBX81" s="66"/>
      <c r="QBY81" s="66"/>
      <c r="QBZ81" s="66"/>
      <c r="QCA81" s="66"/>
      <c r="QCB81" s="66"/>
      <c r="QCC81" s="66"/>
      <c r="QCD81" s="66"/>
      <c r="QCE81" s="66"/>
      <c r="QCF81" s="66"/>
      <c r="QCG81" s="66"/>
      <c r="QCH81" s="66"/>
      <c r="QCI81" s="66"/>
      <c r="QCJ81" s="66"/>
      <c r="QCK81" s="66"/>
      <c r="QCL81" s="66"/>
      <c r="QCM81" s="66"/>
      <c r="QCN81" s="66"/>
      <c r="QCO81" s="66"/>
      <c r="QCP81" s="66"/>
      <c r="QCQ81" s="66"/>
      <c r="QCR81" s="66"/>
      <c r="QCS81" s="66"/>
      <c r="QCT81" s="66"/>
      <c r="QCU81" s="66"/>
      <c r="QCV81" s="66"/>
      <c r="QCW81" s="66"/>
      <c r="QCX81" s="66"/>
      <c r="QCY81" s="66"/>
      <c r="QCZ81" s="66"/>
      <c r="QDA81" s="66"/>
      <c r="QDB81" s="66"/>
      <c r="QDC81" s="66"/>
      <c r="QDD81" s="66"/>
      <c r="QDE81" s="66"/>
      <c r="QDF81" s="66"/>
      <c r="QDG81" s="66"/>
      <c r="QDH81" s="66"/>
      <c r="QDI81" s="66"/>
      <c r="QDJ81" s="66"/>
      <c r="QDK81" s="66"/>
      <c r="QDL81" s="66"/>
      <c r="QDM81" s="66"/>
      <c r="QDN81" s="66"/>
      <c r="QDO81" s="66"/>
      <c r="QDP81" s="66"/>
      <c r="QDQ81" s="66"/>
      <c r="QDR81" s="66"/>
      <c r="QDS81" s="66"/>
      <c r="QDT81" s="66"/>
      <c r="QDU81" s="66"/>
      <c r="QDV81" s="66"/>
      <c r="QDW81" s="66"/>
      <c r="QDX81" s="66"/>
      <c r="QDY81" s="66"/>
      <c r="QDZ81" s="66"/>
      <c r="QEA81" s="66"/>
      <c r="QEB81" s="66"/>
      <c r="QEC81" s="66"/>
      <c r="QED81" s="66"/>
      <c r="QEE81" s="66"/>
      <c r="QEF81" s="66"/>
      <c r="QEG81" s="66"/>
      <c r="QEH81" s="66"/>
      <c r="QEI81" s="66"/>
      <c r="QEJ81" s="66"/>
      <c r="QEK81" s="66"/>
      <c r="QEL81" s="66"/>
      <c r="QEM81" s="66"/>
      <c r="QEN81" s="66"/>
      <c r="QEO81" s="66"/>
      <c r="QEP81" s="66"/>
      <c r="QEQ81" s="66"/>
      <c r="QER81" s="66"/>
      <c r="QES81" s="66"/>
      <c r="QET81" s="66"/>
      <c r="QEU81" s="66"/>
      <c r="QEV81" s="66"/>
      <c r="QEW81" s="66"/>
      <c r="QEX81" s="66"/>
      <c r="QEY81" s="66"/>
      <c r="QEZ81" s="66"/>
      <c r="QFA81" s="66"/>
      <c r="QFB81" s="66"/>
      <c r="QFC81" s="66"/>
      <c r="QFD81" s="66"/>
      <c r="QFE81" s="66"/>
      <c r="QFF81" s="66"/>
      <c r="QFG81" s="66"/>
      <c r="QFH81" s="66"/>
      <c r="QFI81" s="66"/>
      <c r="QFJ81" s="66"/>
      <c r="QFK81" s="66"/>
      <c r="QFL81" s="66"/>
      <c r="QFM81" s="66"/>
      <c r="QFN81" s="66"/>
      <c r="QFO81" s="66"/>
      <c r="QFP81" s="66"/>
      <c r="QFQ81" s="66"/>
      <c r="QFR81" s="66"/>
      <c r="QFS81" s="66"/>
      <c r="QFT81" s="66"/>
      <c r="QFU81" s="66"/>
      <c r="QFV81" s="66"/>
      <c r="QFW81" s="66"/>
      <c r="QFX81" s="66"/>
      <c r="QFY81" s="66"/>
      <c r="QFZ81" s="66"/>
      <c r="QGA81" s="66"/>
      <c r="QGB81" s="66"/>
      <c r="QGC81" s="66"/>
      <c r="QGD81" s="66"/>
      <c r="QGE81" s="66"/>
      <c r="QGF81" s="66"/>
      <c r="QGG81" s="66"/>
      <c r="QGH81" s="66"/>
      <c r="QGI81" s="66"/>
      <c r="QGJ81" s="66"/>
      <c r="QGK81" s="66"/>
      <c r="QGL81" s="66"/>
      <c r="QGM81" s="66"/>
      <c r="QGN81" s="66"/>
      <c r="QGO81" s="66"/>
      <c r="QGP81" s="66"/>
      <c r="QGQ81" s="66"/>
      <c r="QGR81" s="66"/>
      <c r="QGS81" s="66"/>
      <c r="QGT81" s="66"/>
      <c r="QGU81" s="66"/>
      <c r="QGV81" s="66"/>
      <c r="QGW81" s="66"/>
      <c r="QGX81" s="66"/>
      <c r="QGY81" s="66"/>
      <c r="QGZ81" s="66"/>
      <c r="QHA81" s="66"/>
      <c r="QHB81" s="66"/>
      <c r="QHC81" s="66"/>
      <c r="QHD81" s="66"/>
      <c r="QHE81" s="66"/>
      <c r="QHF81" s="66"/>
      <c r="QHG81" s="66"/>
      <c r="QHH81" s="66"/>
      <c r="QHI81" s="66"/>
      <c r="QHJ81" s="66"/>
      <c r="QHK81" s="66"/>
      <c r="QHL81" s="66"/>
      <c r="QHM81" s="66"/>
      <c r="QHN81" s="66"/>
      <c r="QHO81" s="66"/>
      <c r="QHP81" s="66"/>
      <c r="QHQ81" s="66"/>
      <c r="QHR81" s="66"/>
      <c r="QHS81" s="66"/>
      <c r="QHT81" s="66"/>
      <c r="QHU81" s="66"/>
      <c r="QHV81" s="66"/>
      <c r="QHW81" s="66"/>
      <c r="QHX81" s="66"/>
      <c r="QHY81" s="66"/>
      <c r="QHZ81" s="66"/>
      <c r="QIA81" s="66"/>
      <c r="QIB81" s="66"/>
      <c r="QIC81" s="66"/>
      <c r="QID81" s="66"/>
      <c r="QIE81" s="66"/>
      <c r="QIF81" s="66"/>
      <c r="QIG81" s="66"/>
      <c r="QIH81" s="66"/>
      <c r="QII81" s="66"/>
      <c r="QIJ81" s="66"/>
      <c r="QIK81" s="66"/>
      <c r="QIL81" s="66"/>
      <c r="QIM81" s="66"/>
      <c r="QIN81" s="66"/>
      <c r="QIO81" s="66"/>
      <c r="QIP81" s="66"/>
      <c r="QIQ81" s="66"/>
      <c r="QIR81" s="66"/>
      <c r="QIS81" s="66"/>
      <c r="QIT81" s="66"/>
      <c r="QIU81" s="66"/>
      <c r="QIV81" s="66"/>
      <c r="QIW81" s="66"/>
      <c r="QIX81" s="66"/>
      <c r="QIY81" s="66"/>
      <c r="QIZ81" s="66"/>
      <c r="QJA81" s="66"/>
      <c r="QJB81" s="66"/>
      <c r="QJC81" s="66"/>
      <c r="QJD81" s="66"/>
      <c r="QJE81" s="66"/>
      <c r="QJF81" s="66"/>
      <c r="QJG81" s="66"/>
      <c r="QJH81" s="66"/>
      <c r="QJI81" s="66"/>
      <c r="QJJ81" s="66"/>
      <c r="QJK81" s="66"/>
      <c r="QJL81" s="66"/>
      <c r="QJM81" s="66"/>
      <c r="QJN81" s="66"/>
      <c r="QJO81" s="66"/>
      <c r="QJP81" s="66"/>
      <c r="QJQ81" s="66"/>
      <c r="QJR81" s="66"/>
      <c r="QJS81" s="66"/>
      <c r="QJT81" s="66"/>
      <c r="QJU81" s="66"/>
      <c r="QJV81" s="66"/>
      <c r="QJW81" s="66"/>
      <c r="QJX81" s="66"/>
      <c r="QJY81" s="66"/>
      <c r="QJZ81" s="66"/>
      <c r="QKA81" s="66"/>
      <c r="QKB81" s="66"/>
      <c r="QKC81" s="66"/>
      <c r="QKD81" s="66"/>
      <c r="QKE81" s="66"/>
      <c r="QKF81" s="66"/>
      <c r="QKG81" s="66"/>
      <c r="QKH81" s="66"/>
      <c r="QKI81" s="66"/>
      <c r="QKJ81" s="66"/>
      <c r="QKK81" s="66"/>
      <c r="QKL81" s="66"/>
      <c r="QKM81" s="66"/>
      <c r="QKN81" s="66"/>
      <c r="QKO81" s="66"/>
      <c r="QKP81" s="66"/>
      <c r="QKQ81" s="66"/>
      <c r="QKR81" s="66"/>
      <c r="QKS81" s="66"/>
      <c r="QKT81" s="66"/>
      <c r="QKU81" s="66"/>
      <c r="QKV81" s="66"/>
      <c r="QKW81" s="66"/>
      <c r="QKX81" s="66"/>
      <c r="QKY81" s="66"/>
      <c r="QKZ81" s="66"/>
      <c r="QLA81" s="66"/>
      <c r="QLB81" s="66"/>
      <c r="QLC81" s="66"/>
      <c r="QLD81" s="66"/>
      <c r="QLE81" s="66"/>
      <c r="QLF81" s="66"/>
      <c r="QLG81" s="66"/>
      <c r="QLH81" s="66"/>
      <c r="QLI81" s="66"/>
      <c r="QLJ81" s="66"/>
      <c r="QLK81" s="66"/>
      <c r="QLL81" s="66"/>
      <c r="QLM81" s="66"/>
      <c r="QLN81" s="66"/>
      <c r="QLO81" s="66"/>
      <c r="QLP81" s="66"/>
      <c r="QLQ81" s="66"/>
      <c r="QLR81" s="66"/>
      <c r="QLS81" s="66"/>
      <c r="QLT81" s="66"/>
      <c r="QLU81" s="66"/>
      <c r="QLV81" s="66"/>
      <c r="QLW81" s="66"/>
      <c r="QLX81" s="66"/>
      <c r="QLY81" s="66"/>
      <c r="QLZ81" s="66"/>
      <c r="QMA81" s="66"/>
      <c r="QMB81" s="66"/>
      <c r="QMC81" s="66"/>
      <c r="QMD81" s="66"/>
      <c r="QME81" s="66"/>
      <c r="QMF81" s="66"/>
      <c r="QMG81" s="66"/>
      <c r="QMH81" s="66"/>
      <c r="QMI81" s="66"/>
      <c r="QMJ81" s="66"/>
      <c r="QMK81" s="66"/>
      <c r="QML81" s="66"/>
      <c r="QMM81" s="66"/>
      <c r="QMN81" s="66"/>
      <c r="QMO81" s="66"/>
      <c r="QMP81" s="66"/>
      <c r="QMQ81" s="66"/>
      <c r="QMR81" s="66"/>
      <c r="QMS81" s="66"/>
      <c r="QMT81" s="66"/>
      <c r="QMU81" s="66"/>
      <c r="QMV81" s="66"/>
      <c r="QMW81" s="66"/>
      <c r="QMX81" s="66"/>
      <c r="QMY81" s="66"/>
      <c r="QMZ81" s="66"/>
      <c r="QNA81" s="66"/>
      <c r="QNB81" s="66"/>
      <c r="QNC81" s="66"/>
      <c r="QND81" s="66"/>
      <c r="QNE81" s="66"/>
      <c r="QNF81" s="66"/>
      <c r="QNG81" s="66"/>
      <c r="QNH81" s="66"/>
      <c r="QNI81" s="66"/>
      <c r="QNJ81" s="66"/>
      <c r="QNK81" s="66"/>
      <c r="QNL81" s="66"/>
      <c r="QNM81" s="66"/>
      <c r="QNN81" s="66"/>
      <c r="QNO81" s="66"/>
      <c r="QNP81" s="66"/>
      <c r="QNQ81" s="66"/>
      <c r="QNR81" s="66"/>
      <c r="QNS81" s="66"/>
      <c r="QNT81" s="66"/>
      <c r="QNU81" s="66"/>
      <c r="QNV81" s="66"/>
      <c r="QNW81" s="66"/>
      <c r="QNX81" s="66"/>
      <c r="QNY81" s="66"/>
      <c r="QNZ81" s="66"/>
      <c r="QOA81" s="66"/>
      <c r="QOB81" s="66"/>
      <c r="QOC81" s="66"/>
      <c r="QOD81" s="66"/>
      <c r="QOE81" s="66"/>
      <c r="QOF81" s="66"/>
      <c r="QOG81" s="66"/>
      <c r="QOH81" s="66"/>
      <c r="QOI81" s="66"/>
      <c r="QOJ81" s="66"/>
      <c r="QOK81" s="66"/>
      <c r="QOL81" s="66"/>
      <c r="QOM81" s="66"/>
      <c r="QON81" s="66"/>
      <c r="QOO81" s="66"/>
      <c r="QOP81" s="66"/>
      <c r="QOQ81" s="66"/>
      <c r="QOR81" s="66"/>
      <c r="QOS81" s="66"/>
      <c r="QOT81" s="66"/>
      <c r="QOU81" s="66"/>
      <c r="QOV81" s="66"/>
      <c r="QOW81" s="66"/>
      <c r="QOX81" s="66"/>
      <c r="QOY81" s="66"/>
      <c r="QOZ81" s="66"/>
      <c r="QPA81" s="66"/>
      <c r="QPB81" s="66"/>
      <c r="QPC81" s="66"/>
      <c r="QPD81" s="66"/>
      <c r="QPE81" s="66"/>
      <c r="QPF81" s="66"/>
      <c r="QPG81" s="66"/>
      <c r="QPH81" s="66"/>
      <c r="QPI81" s="66"/>
      <c r="QPJ81" s="66"/>
      <c r="QPK81" s="66"/>
      <c r="QPL81" s="66"/>
      <c r="QPM81" s="66"/>
      <c r="QPN81" s="66"/>
      <c r="QPO81" s="66"/>
      <c r="QPP81" s="66"/>
      <c r="QPQ81" s="66"/>
      <c r="QPR81" s="66"/>
      <c r="QPS81" s="66"/>
      <c r="QPT81" s="66"/>
      <c r="QPU81" s="66"/>
      <c r="QPV81" s="66"/>
      <c r="QPW81" s="66"/>
      <c r="QPX81" s="66"/>
      <c r="QPY81" s="66"/>
      <c r="QPZ81" s="66"/>
      <c r="QQA81" s="66"/>
      <c r="QQB81" s="66"/>
      <c r="QQC81" s="66"/>
      <c r="QQD81" s="66"/>
      <c r="QQE81" s="66"/>
      <c r="QQF81" s="66"/>
      <c r="QQG81" s="66"/>
      <c r="QQH81" s="66"/>
      <c r="QQI81" s="66"/>
      <c r="QQJ81" s="66"/>
      <c r="QQK81" s="66"/>
      <c r="QQL81" s="66"/>
      <c r="QQM81" s="66"/>
      <c r="QQN81" s="66"/>
      <c r="QQO81" s="66"/>
      <c r="QQP81" s="66"/>
      <c r="QQQ81" s="66"/>
      <c r="QQR81" s="66"/>
      <c r="QQS81" s="66"/>
      <c r="QQT81" s="66"/>
      <c r="QQU81" s="66"/>
      <c r="QQV81" s="66"/>
      <c r="QQW81" s="66"/>
      <c r="QQX81" s="66"/>
      <c r="QQY81" s="66"/>
      <c r="QQZ81" s="66"/>
      <c r="QRA81" s="66"/>
      <c r="QRB81" s="66"/>
      <c r="QRC81" s="66"/>
      <c r="QRD81" s="66"/>
      <c r="QRE81" s="66"/>
      <c r="QRF81" s="66"/>
      <c r="QRG81" s="66"/>
      <c r="QRH81" s="66"/>
      <c r="QRI81" s="66"/>
      <c r="QRJ81" s="66"/>
      <c r="QRK81" s="66"/>
      <c r="QRL81" s="66"/>
      <c r="QRM81" s="66"/>
      <c r="QRN81" s="66"/>
      <c r="QRO81" s="66"/>
      <c r="QRP81" s="66"/>
      <c r="QRQ81" s="66"/>
      <c r="QRR81" s="66"/>
      <c r="QRS81" s="66"/>
      <c r="QRT81" s="66"/>
      <c r="QRU81" s="66"/>
      <c r="QRV81" s="66"/>
      <c r="QRW81" s="66"/>
      <c r="QRX81" s="66"/>
      <c r="QRY81" s="66"/>
      <c r="QRZ81" s="66"/>
      <c r="QSA81" s="66"/>
      <c r="QSB81" s="66"/>
      <c r="QSC81" s="66"/>
      <c r="QSD81" s="66"/>
      <c r="QSE81" s="66"/>
      <c r="QSF81" s="66"/>
      <c r="QSG81" s="66"/>
      <c r="QSH81" s="66"/>
      <c r="QSI81" s="66"/>
      <c r="QSJ81" s="66"/>
      <c r="QSK81" s="66"/>
      <c r="QSL81" s="66"/>
      <c r="QSM81" s="66"/>
      <c r="QSN81" s="66"/>
      <c r="QSO81" s="66"/>
      <c r="QSP81" s="66"/>
      <c r="QSQ81" s="66"/>
      <c r="QSR81" s="66"/>
      <c r="QSS81" s="66"/>
      <c r="QST81" s="66"/>
      <c r="QSU81" s="66"/>
      <c r="QSV81" s="66"/>
      <c r="QSW81" s="66"/>
      <c r="QSX81" s="66"/>
      <c r="QSY81" s="66"/>
      <c r="QSZ81" s="66"/>
      <c r="QTA81" s="66"/>
      <c r="QTB81" s="66"/>
      <c r="QTC81" s="66"/>
      <c r="QTD81" s="66"/>
      <c r="QTE81" s="66"/>
      <c r="QTF81" s="66"/>
      <c r="QTG81" s="66"/>
      <c r="QTH81" s="66"/>
      <c r="QTI81" s="66"/>
      <c r="QTJ81" s="66"/>
      <c r="QTK81" s="66"/>
      <c r="QTL81" s="66"/>
      <c r="QTM81" s="66"/>
      <c r="QTN81" s="66"/>
      <c r="QTO81" s="66"/>
      <c r="QTP81" s="66"/>
      <c r="QTQ81" s="66"/>
      <c r="QTR81" s="66"/>
      <c r="QTS81" s="66"/>
      <c r="QTT81" s="66"/>
      <c r="QTU81" s="66"/>
      <c r="QTV81" s="66"/>
      <c r="QTW81" s="66"/>
      <c r="QTX81" s="66"/>
      <c r="QTY81" s="66"/>
      <c r="QTZ81" s="66"/>
      <c r="QUA81" s="66"/>
      <c r="QUB81" s="66"/>
      <c r="QUC81" s="66"/>
      <c r="QUD81" s="66"/>
      <c r="QUE81" s="66"/>
      <c r="QUF81" s="66"/>
      <c r="QUG81" s="66"/>
      <c r="QUH81" s="66"/>
      <c r="QUI81" s="66"/>
      <c r="QUJ81" s="66"/>
      <c r="QUK81" s="66"/>
      <c r="QUL81" s="66"/>
      <c r="QUM81" s="66"/>
      <c r="QUN81" s="66"/>
      <c r="QUO81" s="66"/>
      <c r="QUP81" s="66"/>
      <c r="QUQ81" s="66"/>
      <c r="QUR81" s="66"/>
      <c r="QUS81" s="66"/>
      <c r="QUT81" s="66"/>
      <c r="QUU81" s="66"/>
      <c r="QUV81" s="66"/>
      <c r="QUW81" s="66"/>
      <c r="QUX81" s="66"/>
      <c r="QUY81" s="66"/>
      <c r="QUZ81" s="66"/>
      <c r="QVA81" s="66"/>
      <c r="QVB81" s="66"/>
      <c r="QVC81" s="66"/>
      <c r="QVD81" s="66"/>
      <c r="QVE81" s="66"/>
      <c r="QVF81" s="66"/>
      <c r="QVG81" s="66"/>
      <c r="QVH81" s="66"/>
      <c r="QVI81" s="66"/>
      <c r="QVJ81" s="66"/>
      <c r="QVK81" s="66"/>
      <c r="QVL81" s="66"/>
      <c r="QVM81" s="66"/>
      <c r="QVN81" s="66"/>
      <c r="QVO81" s="66"/>
      <c r="QVP81" s="66"/>
      <c r="QVQ81" s="66"/>
      <c r="QVR81" s="66"/>
      <c r="QVS81" s="66"/>
      <c r="QVT81" s="66"/>
      <c r="QVU81" s="66"/>
      <c r="QVV81" s="66"/>
      <c r="QVW81" s="66"/>
      <c r="QVX81" s="66"/>
      <c r="QVY81" s="66"/>
      <c r="QVZ81" s="66"/>
      <c r="QWA81" s="66"/>
      <c r="QWB81" s="66"/>
      <c r="QWC81" s="66"/>
      <c r="QWD81" s="66"/>
      <c r="QWE81" s="66"/>
      <c r="QWF81" s="66"/>
      <c r="QWG81" s="66"/>
      <c r="QWH81" s="66"/>
      <c r="QWI81" s="66"/>
      <c r="QWJ81" s="66"/>
      <c r="QWK81" s="66"/>
      <c r="QWL81" s="66"/>
      <c r="QWM81" s="66"/>
      <c r="QWN81" s="66"/>
      <c r="QWO81" s="66"/>
      <c r="QWP81" s="66"/>
      <c r="QWQ81" s="66"/>
      <c r="QWR81" s="66"/>
      <c r="QWS81" s="66"/>
      <c r="QWT81" s="66"/>
      <c r="QWU81" s="66"/>
      <c r="QWV81" s="66"/>
      <c r="QWW81" s="66"/>
      <c r="QWX81" s="66"/>
      <c r="QWY81" s="66"/>
      <c r="QWZ81" s="66"/>
      <c r="QXA81" s="66"/>
      <c r="QXB81" s="66"/>
      <c r="QXC81" s="66"/>
      <c r="QXD81" s="66"/>
      <c r="QXE81" s="66"/>
      <c r="QXF81" s="66"/>
      <c r="QXG81" s="66"/>
      <c r="QXH81" s="66"/>
      <c r="QXI81" s="66"/>
      <c r="QXJ81" s="66"/>
      <c r="QXK81" s="66"/>
      <c r="QXL81" s="66"/>
      <c r="QXM81" s="66"/>
      <c r="QXN81" s="66"/>
      <c r="QXO81" s="66"/>
      <c r="QXP81" s="66"/>
      <c r="QXQ81" s="66"/>
      <c r="QXR81" s="66"/>
      <c r="QXS81" s="66"/>
      <c r="QXT81" s="66"/>
      <c r="QXU81" s="66"/>
      <c r="QXV81" s="66"/>
      <c r="QXW81" s="66"/>
      <c r="QXX81" s="66"/>
      <c r="QXY81" s="66"/>
      <c r="QXZ81" s="66"/>
      <c r="QYA81" s="66"/>
      <c r="QYB81" s="66"/>
      <c r="QYC81" s="66"/>
      <c r="QYD81" s="66"/>
      <c r="QYE81" s="66"/>
      <c r="QYF81" s="66"/>
      <c r="QYG81" s="66"/>
      <c r="QYH81" s="66"/>
      <c r="QYI81" s="66"/>
      <c r="QYJ81" s="66"/>
      <c r="QYK81" s="66"/>
      <c r="QYL81" s="66"/>
      <c r="QYM81" s="66"/>
      <c r="QYN81" s="66"/>
      <c r="QYO81" s="66"/>
      <c r="QYP81" s="66"/>
      <c r="QYQ81" s="66"/>
      <c r="QYR81" s="66"/>
      <c r="QYS81" s="66"/>
      <c r="QYT81" s="66"/>
      <c r="QYU81" s="66"/>
      <c r="QYV81" s="66"/>
      <c r="QYW81" s="66"/>
      <c r="QYX81" s="66"/>
      <c r="QYY81" s="66"/>
      <c r="QYZ81" s="66"/>
      <c r="QZA81" s="66"/>
      <c r="QZB81" s="66"/>
      <c r="QZC81" s="66"/>
      <c r="QZD81" s="66"/>
      <c r="QZE81" s="66"/>
      <c r="QZF81" s="66"/>
      <c r="QZG81" s="66"/>
      <c r="QZH81" s="66"/>
      <c r="QZI81" s="66"/>
      <c r="QZJ81" s="66"/>
      <c r="QZK81" s="66"/>
      <c r="QZL81" s="66"/>
      <c r="QZM81" s="66"/>
      <c r="QZN81" s="66"/>
      <c r="QZO81" s="66"/>
      <c r="QZP81" s="66"/>
      <c r="QZQ81" s="66"/>
      <c r="QZR81" s="66"/>
      <c r="QZS81" s="66"/>
      <c r="QZT81" s="66"/>
      <c r="QZU81" s="66"/>
      <c r="QZV81" s="66"/>
      <c r="QZW81" s="66"/>
      <c r="QZX81" s="66"/>
      <c r="QZY81" s="66"/>
      <c r="QZZ81" s="66"/>
      <c r="RAA81" s="66"/>
      <c r="RAB81" s="66"/>
      <c r="RAC81" s="66"/>
      <c r="RAD81" s="66"/>
      <c r="RAE81" s="66"/>
      <c r="RAF81" s="66"/>
      <c r="RAG81" s="66"/>
      <c r="RAH81" s="66"/>
      <c r="RAI81" s="66"/>
      <c r="RAJ81" s="66"/>
      <c r="RAK81" s="66"/>
      <c r="RAL81" s="66"/>
      <c r="RAM81" s="66"/>
      <c r="RAN81" s="66"/>
      <c r="RAO81" s="66"/>
      <c r="RAP81" s="66"/>
      <c r="RAQ81" s="66"/>
      <c r="RAR81" s="66"/>
      <c r="RAS81" s="66"/>
      <c r="RAT81" s="66"/>
      <c r="RAU81" s="66"/>
      <c r="RAV81" s="66"/>
      <c r="RAW81" s="66"/>
      <c r="RAX81" s="66"/>
      <c r="RAY81" s="66"/>
      <c r="RAZ81" s="66"/>
      <c r="RBA81" s="66"/>
      <c r="RBB81" s="66"/>
      <c r="RBC81" s="66"/>
      <c r="RBD81" s="66"/>
      <c r="RBE81" s="66"/>
      <c r="RBF81" s="66"/>
      <c r="RBG81" s="66"/>
      <c r="RBH81" s="66"/>
      <c r="RBI81" s="66"/>
      <c r="RBJ81" s="66"/>
      <c r="RBK81" s="66"/>
      <c r="RBL81" s="66"/>
      <c r="RBM81" s="66"/>
      <c r="RBN81" s="66"/>
      <c r="RBO81" s="66"/>
      <c r="RBP81" s="66"/>
      <c r="RBQ81" s="66"/>
      <c r="RBR81" s="66"/>
      <c r="RBS81" s="66"/>
      <c r="RBT81" s="66"/>
      <c r="RBU81" s="66"/>
      <c r="RBV81" s="66"/>
      <c r="RBW81" s="66"/>
      <c r="RBX81" s="66"/>
      <c r="RBY81" s="66"/>
      <c r="RBZ81" s="66"/>
      <c r="RCA81" s="66"/>
      <c r="RCB81" s="66"/>
      <c r="RCC81" s="66"/>
      <c r="RCD81" s="66"/>
      <c r="RCE81" s="66"/>
      <c r="RCF81" s="66"/>
      <c r="RCG81" s="66"/>
      <c r="RCH81" s="66"/>
      <c r="RCI81" s="66"/>
      <c r="RCJ81" s="66"/>
      <c r="RCK81" s="66"/>
      <c r="RCL81" s="66"/>
      <c r="RCM81" s="66"/>
      <c r="RCN81" s="66"/>
      <c r="RCO81" s="66"/>
      <c r="RCP81" s="66"/>
      <c r="RCQ81" s="66"/>
      <c r="RCR81" s="66"/>
      <c r="RCS81" s="66"/>
      <c r="RCT81" s="66"/>
      <c r="RCU81" s="66"/>
      <c r="RCV81" s="66"/>
      <c r="RCW81" s="66"/>
      <c r="RCX81" s="66"/>
      <c r="RCY81" s="66"/>
      <c r="RCZ81" s="66"/>
      <c r="RDA81" s="66"/>
      <c r="RDB81" s="66"/>
      <c r="RDC81" s="66"/>
      <c r="RDD81" s="66"/>
      <c r="RDE81" s="66"/>
      <c r="RDF81" s="66"/>
      <c r="RDG81" s="66"/>
      <c r="RDH81" s="66"/>
      <c r="RDI81" s="66"/>
      <c r="RDJ81" s="66"/>
      <c r="RDK81" s="66"/>
      <c r="RDL81" s="66"/>
      <c r="RDM81" s="66"/>
      <c r="RDN81" s="66"/>
      <c r="RDO81" s="66"/>
      <c r="RDP81" s="66"/>
      <c r="RDQ81" s="66"/>
      <c r="RDR81" s="66"/>
      <c r="RDS81" s="66"/>
      <c r="RDT81" s="66"/>
      <c r="RDU81" s="66"/>
      <c r="RDV81" s="66"/>
      <c r="RDW81" s="66"/>
      <c r="RDX81" s="66"/>
      <c r="RDY81" s="66"/>
      <c r="RDZ81" s="66"/>
      <c r="REA81" s="66"/>
      <c r="REB81" s="66"/>
      <c r="REC81" s="66"/>
      <c r="RED81" s="66"/>
      <c r="REE81" s="66"/>
      <c r="REF81" s="66"/>
      <c r="REG81" s="66"/>
      <c r="REH81" s="66"/>
      <c r="REI81" s="66"/>
      <c r="REJ81" s="66"/>
      <c r="REK81" s="66"/>
      <c r="REL81" s="66"/>
      <c r="REM81" s="66"/>
      <c r="REN81" s="66"/>
      <c r="REO81" s="66"/>
      <c r="REP81" s="66"/>
      <c r="REQ81" s="66"/>
      <c r="RER81" s="66"/>
      <c r="RES81" s="66"/>
      <c r="RET81" s="66"/>
      <c r="REU81" s="66"/>
      <c r="REV81" s="66"/>
      <c r="REW81" s="66"/>
      <c r="REX81" s="66"/>
      <c r="REY81" s="66"/>
      <c r="REZ81" s="66"/>
      <c r="RFA81" s="66"/>
      <c r="RFB81" s="66"/>
      <c r="RFC81" s="66"/>
      <c r="RFD81" s="66"/>
      <c r="RFE81" s="66"/>
      <c r="RFF81" s="66"/>
      <c r="RFG81" s="66"/>
      <c r="RFH81" s="66"/>
      <c r="RFI81" s="66"/>
      <c r="RFJ81" s="66"/>
      <c r="RFK81" s="66"/>
      <c r="RFL81" s="66"/>
      <c r="RFM81" s="66"/>
      <c r="RFN81" s="66"/>
      <c r="RFO81" s="66"/>
      <c r="RFP81" s="66"/>
      <c r="RFQ81" s="66"/>
      <c r="RFR81" s="66"/>
      <c r="RFS81" s="66"/>
      <c r="RFT81" s="66"/>
      <c r="RFU81" s="66"/>
      <c r="RFV81" s="66"/>
      <c r="RFW81" s="66"/>
      <c r="RFX81" s="66"/>
      <c r="RFY81" s="66"/>
      <c r="RFZ81" s="66"/>
      <c r="RGA81" s="66"/>
      <c r="RGB81" s="66"/>
      <c r="RGC81" s="66"/>
      <c r="RGD81" s="66"/>
      <c r="RGE81" s="66"/>
      <c r="RGF81" s="66"/>
      <c r="RGG81" s="66"/>
      <c r="RGH81" s="66"/>
      <c r="RGI81" s="66"/>
      <c r="RGJ81" s="66"/>
      <c r="RGK81" s="66"/>
      <c r="RGL81" s="66"/>
      <c r="RGM81" s="66"/>
      <c r="RGN81" s="66"/>
      <c r="RGO81" s="66"/>
      <c r="RGP81" s="66"/>
      <c r="RGQ81" s="66"/>
      <c r="RGR81" s="66"/>
      <c r="RGS81" s="66"/>
      <c r="RGT81" s="66"/>
      <c r="RGU81" s="66"/>
      <c r="RGV81" s="66"/>
      <c r="RGW81" s="66"/>
      <c r="RGX81" s="66"/>
      <c r="RGY81" s="66"/>
      <c r="RGZ81" s="66"/>
      <c r="RHA81" s="66"/>
      <c r="RHB81" s="66"/>
      <c r="RHC81" s="66"/>
      <c r="RHD81" s="66"/>
      <c r="RHE81" s="66"/>
      <c r="RHF81" s="66"/>
      <c r="RHG81" s="66"/>
      <c r="RHH81" s="66"/>
      <c r="RHI81" s="66"/>
      <c r="RHJ81" s="66"/>
      <c r="RHK81" s="66"/>
      <c r="RHL81" s="66"/>
      <c r="RHM81" s="66"/>
      <c r="RHN81" s="66"/>
      <c r="RHO81" s="66"/>
      <c r="RHP81" s="66"/>
      <c r="RHQ81" s="66"/>
      <c r="RHR81" s="66"/>
      <c r="RHS81" s="66"/>
      <c r="RHT81" s="66"/>
      <c r="RHU81" s="66"/>
      <c r="RHV81" s="66"/>
      <c r="RHW81" s="66"/>
      <c r="RHX81" s="66"/>
      <c r="RHY81" s="66"/>
      <c r="RHZ81" s="66"/>
      <c r="RIA81" s="66"/>
      <c r="RIB81" s="66"/>
      <c r="RIC81" s="66"/>
      <c r="RID81" s="66"/>
      <c r="RIE81" s="66"/>
      <c r="RIF81" s="66"/>
      <c r="RIG81" s="66"/>
      <c r="RIH81" s="66"/>
      <c r="RII81" s="66"/>
      <c r="RIJ81" s="66"/>
      <c r="RIK81" s="66"/>
      <c r="RIL81" s="66"/>
      <c r="RIM81" s="66"/>
      <c r="RIN81" s="66"/>
      <c r="RIO81" s="66"/>
      <c r="RIP81" s="66"/>
      <c r="RIQ81" s="66"/>
      <c r="RIR81" s="66"/>
      <c r="RIS81" s="66"/>
      <c r="RIT81" s="66"/>
      <c r="RIU81" s="66"/>
      <c r="RIV81" s="66"/>
      <c r="RIW81" s="66"/>
      <c r="RIX81" s="66"/>
      <c r="RIY81" s="66"/>
      <c r="RIZ81" s="66"/>
      <c r="RJA81" s="66"/>
      <c r="RJB81" s="66"/>
      <c r="RJC81" s="66"/>
      <c r="RJD81" s="66"/>
      <c r="RJE81" s="66"/>
      <c r="RJF81" s="66"/>
      <c r="RJG81" s="66"/>
      <c r="RJH81" s="66"/>
      <c r="RJI81" s="66"/>
      <c r="RJJ81" s="66"/>
      <c r="RJK81" s="66"/>
      <c r="RJL81" s="66"/>
      <c r="RJM81" s="66"/>
      <c r="RJN81" s="66"/>
      <c r="RJO81" s="66"/>
      <c r="RJP81" s="66"/>
      <c r="RJQ81" s="66"/>
      <c r="RJR81" s="66"/>
      <c r="RJS81" s="66"/>
      <c r="RJT81" s="66"/>
      <c r="RJU81" s="66"/>
      <c r="RJV81" s="66"/>
      <c r="RJW81" s="66"/>
      <c r="RJX81" s="66"/>
      <c r="RJY81" s="66"/>
      <c r="RJZ81" s="66"/>
      <c r="RKA81" s="66"/>
      <c r="RKB81" s="66"/>
      <c r="RKC81" s="66"/>
      <c r="RKD81" s="66"/>
      <c r="RKE81" s="66"/>
      <c r="RKF81" s="66"/>
      <c r="RKG81" s="66"/>
      <c r="RKH81" s="66"/>
      <c r="RKI81" s="66"/>
      <c r="RKJ81" s="66"/>
      <c r="RKK81" s="66"/>
      <c r="RKL81" s="66"/>
      <c r="RKM81" s="66"/>
      <c r="RKN81" s="66"/>
      <c r="RKO81" s="66"/>
      <c r="RKP81" s="66"/>
      <c r="RKQ81" s="66"/>
      <c r="RKR81" s="66"/>
      <c r="RKS81" s="66"/>
      <c r="RKT81" s="66"/>
      <c r="RKU81" s="66"/>
      <c r="RKV81" s="66"/>
      <c r="RKW81" s="66"/>
      <c r="RKX81" s="66"/>
      <c r="RKY81" s="66"/>
      <c r="RKZ81" s="66"/>
      <c r="RLA81" s="66"/>
      <c r="RLB81" s="66"/>
      <c r="RLC81" s="66"/>
      <c r="RLD81" s="66"/>
      <c r="RLE81" s="66"/>
      <c r="RLF81" s="66"/>
      <c r="RLG81" s="66"/>
      <c r="RLH81" s="66"/>
      <c r="RLI81" s="66"/>
      <c r="RLJ81" s="66"/>
      <c r="RLK81" s="66"/>
      <c r="RLL81" s="66"/>
      <c r="RLM81" s="66"/>
      <c r="RLN81" s="66"/>
      <c r="RLO81" s="66"/>
      <c r="RLP81" s="66"/>
      <c r="RLQ81" s="66"/>
      <c r="RLR81" s="66"/>
      <c r="RLS81" s="66"/>
      <c r="RLT81" s="66"/>
      <c r="RLU81" s="66"/>
      <c r="RLV81" s="66"/>
      <c r="RLW81" s="66"/>
      <c r="RLX81" s="66"/>
      <c r="RLY81" s="66"/>
      <c r="RLZ81" s="66"/>
      <c r="RMA81" s="66"/>
      <c r="RMB81" s="66"/>
      <c r="RMC81" s="66"/>
      <c r="RMD81" s="66"/>
      <c r="RME81" s="66"/>
      <c r="RMF81" s="66"/>
      <c r="RMG81" s="66"/>
      <c r="RMH81" s="66"/>
      <c r="RMI81" s="66"/>
      <c r="RMJ81" s="66"/>
      <c r="RMK81" s="66"/>
      <c r="RML81" s="66"/>
      <c r="RMM81" s="66"/>
      <c r="RMN81" s="66"/>
      <c r="RMO81" s="66"/>
      <c r="RMP81" s="66"/>
      <c r="RMQ81" s="66"/>
      <c r="RMR81" s="66"/>
      <c r="RMS81" s="66"/>
      <c r="RMT81" s="66"/>
      <c r="RMU81" s="66"/>
      <c r="RMV81" s="66"/>
      <c r="RMW81" s="66"/>
      <c r="RMX81" s="66"/>
      <c r="RMY81" s="66"/>
      <c r="RMZ81" s="66"/>
      <c r="RNA81" s="66"/>
      <c r="RNB81" s="66"/>
      <c r="RNC81" s="66"/>
      <c r="RND81" s="66"/>
      <c r="RNE81" s="66"/>
      <c r="RNF81" s="66"/>
      <c r="RNG81" s="66"/>
      <c r="RNH81" s="66"/>
      <c r="RNI81" s="66"/>
      <c r="RNJ81" s="66"/>
      <c r="RNK81" s="66"/>
      <c r="RNL81" s="66"/>
      <c r="RNM81" s="66"/>
      <c r="RNN81" s="66"/>
      <c r="RNO81" s="66"/>
      <c r="RNP81" s="66"/>
      <c r="RNQ81" s="66"/>
      <c r="RNR81" s="66"/>
      <c r="RNS81" s="66"/>
      <c r="RNT81" s="66"/>
      <c r="RNU81" s="66"/>
      <c r="RNV81" s="66"/>
      <c r="RNW81" s="66"/>
      <c r="RNX81" s="66"/>
      <c r="RNY81" s="66"/>
      <c r="RNZ81" s="66"/>
      <c r="ROA81" s="66"/>
      <c r="ROB81" s="66"/>
      <c r="ROC81" s="66"/>
      <c r="ROD81" s="66"/>
      <c r="ROE81" s="66"/>
      <c r="ROF81" s="66"/>
      <c r="ROG81" s="66"/>
      <c r="ROH81" s="66"/>
      <c r="ROI81" s="66"/>
      <c r="ROJ81" s="66"/>
      <c r="ROK81" s="66"/>
      <c r="ROL81" s="66"/>
      <c r="ROM81" s="66"/>
      <c r="RON81" s="66"/>
      <c r="ROO81" s="66"/>
      <c r="ROP81" s="66"/>
      <c r="ROQ81" s="66"/>
      <c r="ROR81" s="66"/>
      <c r="ROS81" s="66"/>
      <c r="ROT81" s="66"/>
      <c r="ROU81" s="66"/>
      <c r="ROV81" s="66"/>
      <c r="ROW81" s="66"/>
      <c r="ROX81" s="66"/>
      <c r="ROY81" s="66"/>
      <c r="ROZ81" s="66"/>
      <c r="RPA81" s="66"/>
      <c r="RPB81" s="66"/>
      <c r="RPC81" s="66"/>
      <c r="RPD81" s="66"/>
      <c r="RPE81" s="66"/>
      <c r="RPF81" s="66"/>
      <c r="RPG81" s="66"/>
      <c r="RPH81" s="66"/>
      <c r="RPI81" s="66"/>
      <c r="RPJ81" s="66"/>
      <c r="RPK81" s="66"/>
      <c r="RPL81" s="66"/>
      <c r="RPM81" s="66"/>
      <c r="RPN81" s="66"/>
      <c r="RPO81" s="66"/>
      <c r="RPP81" s="66"/>
      <c r="RPQ81" s="66"/>
      <c r="RPR81" s="66"/>
      <c r="RPS81" s="66"/>
      <c r="RPT81" s="66"/>
      <c r="RPU81" s="66"/>
      <c r="RPV81" s="66"/>
      <c r="RPW81" s="66"/>
      <c r="RPX81" s="66"/>
      <c r="RPY81" s="66"/>
      <c r="RPZ81" s="66"/>
      <c r="RQA81" s="66"/>
      <c r="RQB81" s="66"/>
      <c r="RQC81" s="66"/>
      <c r="RQD81" s="66"/>
      <c r="RQE81" s="66"/>
      <c r="RQF81" s="66"/>
      <c r="RQG81" s="66"/>
      <c r="RQH81" s="66"/>
      <c r="RQI81" s="66"/>
      <c r="RQJ81" s="66"/>
      <c r="RQK81" s="66"/>
      <c r="RQL81" s="66"/>
      <c r="RQM81" s="66"/>
      <c r="RQN81" s="66"/>
      <c r="RQO81" s="66"/>
      <c r="RQP81" s="66"/>
      <c r="RQQ81" s="66"/>
      <c r="RQR81" s="66"/>
      <c r="RQS81" s="66"/>
      <c r="RQT81" s="66"/>
      <c r="RQU81" s="66"/>
      <c r="RQV81" s="66"/>
      <c r="RQW81" s="66"/>
      <c r="RQX81" s="66"/>
      <c r="RQY81" s="66"/>
      <c r="RQZ81" s="66"/>
      <c r="RRA81" s="66"/>
      <c r="RRB81" s="66"/>
      <c r="RRC81" s="66"/>
      <c r="RRD81" s="66"/>
      <c r="RRE81" s="66"/>
      <c r="RRF81" s="66"/>
      <c r="RRG81" s="66"/>
      <c r="RRH81" s="66"/>
      <c r="RRI81" s="66"/>
      <c r="RRJ81" s="66"/>
      <c r="RRK81" s="66"/>
      <c r="RRL81" s="66"/>
      <c r="RRM81" s="66"/>
      <c r="RRN81" s="66"/>
      <c r="RRO81" s="66"/>
      <c r="RRP81" s="66"/>
      <c r="RRQ81" s="66"/>
      <c r="RRR81" s="66"/>
      <c r="RRS81" s="66"/>
      <c r="RRT81" s="66"/>
      <c r="RRU81" s="66"/>
      <c r="RRV81" s="66"/>
      <c r="RRW81" s="66"/>
      <c r="RRX81" s="66"/>
      <c r="RRY81" s="66"/>
      <c r="RRZ81" s="66"/>
      <c r="RSA81" s="66"/>
      <c r="RSB81" s="66"/>
      <c r="RSC81" s="66"/>
      <c r="RSD81" s="66"/>
      <c r="RSE81" s="66"/>
      <c r="RSF81" s="66"/>
      <c r="RSG81" s="66"/>
      <c r="RSH81" s="66"/>
      <c r="RSI81" s="66"/>
      <c r="RSJ81" s="66"/>
      <c r="RSK81" s="66"/>
      <c r="RSL81" s="66"/>
      <c r="RSM81" s="66"/>
      <c r="RSN81" s="66"/>
      <c r="RSO81" s="66"/>
      <c r="RSP81" s="66"/>
      <c r="RSQ81" s="66"/>
      <c r="RSR81" s="66"/>
      <c r="RSS81" s="66"/>
      <c r="RST81" s="66"/>
      <c r="RSU81" s="66"/>
      <c r="RSV81" s="66"/>
      <c r="RSW81" s="66"/>
      <c r="RSX81" s="66"/>
      <c r="RSY81" s="66"/>
      <c r="RSZ81" s="66"/>
      <c r="RTA81" s="66"/>
      <c r="RTB81" s="66"/>
      <c r="RTC81" s="66"/>
      <c r="RTD81" s="66"/>
      <c r="RTE81" s="66"/>
      <c r="RTF81" s="66"/>
      <c r="RTG81" s="66"/>
      <c r="RTH81" s="66"/>
      <c r="RTI81" s="66"/>
      <c r="RTJ81" s="66"/>
      <c r="RTK81" s="66"/>
      <c r="RTL81" s="66"/>
      <c r="RTM81" s="66"/>
      <c r="RTN81" s="66"/>
      <c r="RTO81" s="66"/>
      <c r="RTP81" s="66"/>
      <c r="RTQ81" s="66"/>
      <c r="RTR81" s="66"/>
      <c r="RTS81" s="66"/>
      <c r="RTT81" s="66"/>
      <c r="RTU81" s="66"/>
      <c r="RTV81" s="66"/>
      <c r="RTW81" s="66"/>
      <c r="RTX81" s="66"/>
      <c r="RTY81" s="66"/>
      <c r="RTZ81" s="66"/>
      <c r="RUA81" s="66"/>
      <c r="RUB81" s="66"/>
      <c r="RUC81" s="66"/>
      <c r="RUD81" s="66"/>
      <c r="RUE81" s="66"/>
      <c r="RUF81" s="66"/>
      <c r="RUG81" s="66"/>
      <c r="RUH81" s="66"/>
      <c r="RUI81" s="66"/>
      <c r="RUJ81" s="66"/>
      <c r="RUK81" s="66"/>
      <c r="RUL81" s="66"/>
      <c r="RUM81" s="66"/>
      <c r="RUN81" s="66"/>
      <c r="RUO81" s="66"/>
      <c r="RUP81" s="66"/>
      <c r="RUQ81" s="66"/>
      <c r="RUR81" s="66"/>
      <c r="RUS81" s="66"/>
      <c r="RUT81" s="66"/>
      <c r="RUU81" s="66"/>
      <c r="RUV81" s="66"/>
      <c r="RUW81" s="66"/>
      <c r="RUX81" s="66"/>
      <c r="RUY81" s="66"/>
      <c r="RUZ81" s="66"/>
      <c r="RVA81" s="66"/>
      <c r="RVB81" s="66"/>
      <c r="RVC81" s="66"/>
      <c r="RVD81" s="66"/>
      <c r="RVE81" s="66"/>
      <c r="RVF81" s="66"/>
      <c r="RVG81" s="66"/>
      <c r="RVH81" s="66"/>
      <c r="RVI81" s="66"/>
      <c r="RVJ81" s="66"/>
      <c r="RVK81" s="66"/>
      <c r="RVL81" s="66"/>
      <c r="RVM81" s="66"/>
      <c r="RVN81" s="66"/>
      <c r="RVO81" s="66"/>
      <c r="RVP81" s="66"/>
      <c r="RVQ81" s="66"/>
      <c r="RVR81" s="66"/>
      <c r="RVS81" s="66"/>
      <c r="RVT81" s="66"/>
      <c r="RVU81" s="66"/>
      <c r="RVV81" s="66"/>
      <c r="RVW81" s="66"/>
      <c r="RVX81" s="66"/>
      <c r="RVY81" s="66"/>
      <c r="RVZ81" s="66"/>
      <c r="RWA81" s="66"/>
      <c r="RWB81" s="66"/>
      <c r="RWC81" s="66"/>
      <c r="RWD81" s="66"/>
      <c r="RWE81" s="66"/>
      <c r="RWF81" s="66"/>
      <c r="RWG81" s="66"/>
      <c r="RWH81" s="66"/>
      <c r="RWI81" s="66"/>
      <c r="RWJ81" s="66"/>
      <c r="RWK81" s="66"/>
      <c r="RWL81" s="66"/>
      <c r="RWM81" s="66"/>
      <c r="RWN81" s="66"/>
      <c r="RWO81" s="66"/>
      <c r="RWP81" s="66"/>
      <c r="RWQ81" s="66"/>
      <c r="RWR81" s="66"/>
      <c r="RWS81" s="66"/>
      <c r="RWT81" s="66"/>
      <c r="RWU81" s="66"/>
      <c r="RWV81" s="66"/>
      <c r="RWW81" s="66"/>
      <c r="RWX81" s="66"/>
      <c r="RWY81" s="66"/>
      <c r="RWZ81" s="66"/>
      <c r="RXA81" s="66"/>
      <c r="RXB81" s="66"/>
      <c r="RXC81" s="66"/>
      <c r="RXD81" s="66"/>
      <c r="RXE81" s="66"/>
      <c r="RXF81" s="66"/>
      <c r="RXG81" s="66"/>
      <c r="RXH81" s="66"/>
      <c r="RXI81" s="66"/>
      <c r="RXJ81" s="66"/>
      <c r="RXK81" s="66"/>
      <c r="RXL81" s="66"/>
      <c r="RXM81" s="66"/>
      <c r="RXN81" s="66"/>
      <c r="RXO81" s="66"/>
      <c r="RXP81" s="66"/>
      <c r="RXQ81" s="66"/>
      <c r="RXR81" s="66"/>
      <c r="RXS81" s="66"/>
      <c r="RXT81" s="66"/>
      <c r="RXU81" s="66"/>
      <c r="RXV81" s="66"/>
      <c r="RXW81" s="66"/>
      <c r="RXX81" s="66"/>
      <c r="RXY81" s="66"/>
      <c r="RXZ81" s="66"/>
      <c r="RYA81" s="66"/>
      <c r="RYB81" s="66"/>
      <c r="RYC81" s="66"/>
      <c r="RYD81" s="66"/>
      <c r="RYE81" s="66"/>
      <c r="RYF81" s="66"/>
      <c r="RYG81" s="66"/>
      <c r="RYH81" s="66"/>
      <c r="RYI81" s="66"/>
      <c r="RYJ81" s="66"/>
      <c r="RYK81" s="66"/>
      <c r="RYL81" s="66"/>
      <c r="RYM81" s="66"/>
      <c r="RYN81" s="66"/>
      <c r="RYO81" s="66"/>
      <c r="RYP81" s="66"/>
      <c r="RYQ81" s="66"/>
      <c r="RYR81" s="66"/>
      <c r="RYS81" s="66"/>
      <c r="RYT81" s="66"/>
      <c r="RYU81" s="66"/>
      <c r="RYV81" s="66"/>
      <c r="RYW81" s="66"/>
      <c r="RYX81" s="66"/>
      <c r="RYY81" s="66"/>
      <c r="RYZ81" s="66"/>
      <c r="RZA81" s="66"/>
      <c r="RZB81" s="66"/>
      <c r="RZC81" s="66"/>
      <c r="RZD81" s="66"/>
      <c r="RZE81" s="66"/>
      <c r="RZF81" s="66"/>
      <c r="RZG81" s="66"/>
      <c r="RZH81" s="66"/>
      <c r="RZI81" s="66"/>
      <c r="RZJ81" s="66"/>
      <c r="RZK81" s="66"/>
      <c r="RZL81" s="66"/>
      <c r="RZM81" s="66"/>
      <c r="RZN81" s="66"/>
      <c r="RZO81" s="66"/>
      <c r="RZP81" s="66"/>
      <c r="RZQ81" s="66"/>
      <c r="RZR81" s="66"/>
      <c r="RZS81" s="66"/>
      <c r="RZT81" s="66"/>
      <c r="RZU81" s="66"/>
      <c r="RZV81" s="66"/>
      <c r="RZW81" s="66"/>
      <c r="RZX81" s="66"/>
      <c r="RZY81" s="66"/>
      <c r="RZZ81" s="66"/>
      <c r="SAA81" s="66"/>
      <c r="SAB81" s="66"/>
      <c r="SAC81" s="66"/>
      <c r="SAD81" s="66"/>
      <c r="SAE81" s="66"/>
      <c r="SAF81" s="66"/>
      <c r="SAG81" s="66"/>
      <c r="SAH81" s="66"/>
      <c r="SAI81" s="66"/>
      <c r="SAJ81" s="66"/>
      <c r="SAK81" s="66"/>
      <c r="SAL81" s="66"/>
      <c r="SAM81" s="66"/>
      <c r="SAN81" s="66"/>
      <c r="SAO81" s="66"/>
      <c r="SAP81" s="66"/>
      <c r="SAQ81" s="66"/>
      <c r="SAR81" s="66"/>
      <c r="SAS81" s="66"/>
      <c r="SAT81" s="66"/>
      <c r="SAU81" s="66"/>
      <c r="SAV81" s="66"/>
      <c r="SAW81" s="66"/>
      <c r="SAX81" s="66"/>
      <c r="SAY81" s="66"/>
      <c r="SAZ81" s="66"/>
      <c r="SBA81" s="66"/>
      <c r="SBB81" s="66"/>
      <c r="SBC81" s="66"/>
      <c r="SBD81" s="66"/>
      <c r="SBE81" s="66"/>
      <c r="SBF81" s="66"/>
      <c r="SBG81" s="66"/>
      <c r="SBH81" s="66"/>
      <c r="SBI81" s="66"/>
      <c r="SBJ81" s="66"/>
      <c r="SBK81" s="66"/>
      <c r="SBL81" s="66"/>
      <c r="SBM81" s="66"/>
      <c r="SBN81" s="66"/>
      <c r="SBO81" s="66"/>
      <c r="SBP81" s="66"/>
      <c r="SBQ81" s="66"/>
      <c r="SBR81" s="66"/>
      <c r="SBS81" s="66"/>
      <c r="SBT81" s="66"/>
      <c r="SBU81" s="66"/>
      <c r="SBV81" s="66"/>
      <c r="SBW81" s="66"/>
      <c r="SBX81" s="66"/>
      <c r="SBY81" s="66"/>
      <c r="SBZ81" s="66"/>
      <c r="SCA81" s="66"/>
      <c r="SCB81" s="66"/>
      <c r="SCC81" s="66"/>
      <c r="SCD81" s="66"/>
      <c r="SCE81" s="66"/>
      <c r="SCF81" s="66"/>
      <c r="SCG81" s="66"/>
      <c r="SCH81" s="66"/>
      <c r="SCI81" s="66"/>
      <c r="SCJ81" s="66"/>
      <c r="SCK81" s="66"/>
      <c r="SCL81" s="66"/>
      <c r="SCM81" s="66"/>
      <c r="SCN81" s="66"/>
      <c r="SCO81" s="66"/>
      <c r="SCP81" s="66"/>
      <c r="SCQ81" s="66"/>
      <c r="SCR81" s="66"/>
      <c r="SCS81" s="66"/>
      <c r="SCT81" s="66"/>
      <c r="SCU81" s="66"/>
      <c r="SCV81" s="66"/>
      <c r="SCW81" s="66"/>
      <c r="SCX81" s="66"/>
      <c r="SCY81" s="66"/>
      <c r="SCZ81" s="66"/>
      <c r="SDA81" s="66"/>
      <c r="SDB81" s="66"/>
      <c r="SDC81" s="66"/>
      <c r="SDD81" s="66"/>
      <c r="SDE81" s="66"/>
      <c r="SDF81" s="66"/>
      <c r="SDG81" s="66"/>
      <c r="SDH81" s="66"/>
      <c r="SDI81" s="66"/>
      <c r="SDJ81" s="66"/>
      <c r="SDK81" s="66"/>
      <c r="SDL81" s="66"/>
      <c r="SDM81" s="66"/>
      <c r="SDN81" s="66"/>
      <c r="SDO81" s="66"/>
      <c r="SDP81" s="66"/>
      <c r="SDQ81" s="66"/>
      <c r="SDR81" s="66"/>
      <c r="SDS81" s="66"/>
      <c r="SDT81" s="66"/>
      <c r="SDU81" s="66"/>
      <c r="SDV81" s="66"/>
      <c r="SDW81" s="66"/>
      <c r="SDX81" s="66"/>
      <c r="SDY81" s="66"/>
      <c r="SDZ81" s="66"/>
      <c r="SEA81" s="66"/>
      <c r="SEB81" s="66"/>
      <c r="SEC81" s="66"/>
      <c r="SED81" s="66"/>
      <c r="SEE81" s="66"/>
      <c r="SEF81" s="66"/>
      <c r="SEG81" s="66"/>
      <c r="SEH81" s="66"/>
      <c r="SEI81" s="66"/>
      <c r="SEJ81" s="66"/>
      <c r="SEK81" s="66"/>
      <c r="SEL81" s="66"/>
      <c r="SEM81" s="66"/>
      <c r="SEN81" s="66"/>
      <c r="SEO81" s="66"/>
      <c r="SEP81" s="66"/>
      <c r="SEQ81" s="66"/>
      <c r="SER81" s="66"/>
      <c r="SES81" s="66"/>
      <c r="SET81" s="66"/>
      <c r="SEU81" s="66"/>
      <c r="SEV81" s="66"/>
      <c r="SEW81" s="66"/>
      <c r="SEX81" s="66"/>
      <c r="SEY81" s="66"/>
      <c r="SEZ81" s="66"/>
      <c r="SFA81" s="66"/>
      <c r="SFB81" s="66"/>
      <c r="SFC81" s="66"/>
      <c r="SFD81" s="66"/>
      <c r="SFE81" s="66"/>
      <c r="SFF81" s="66"/>
      <c r="SFG81" s="66"/>
      <c r="SFH81" s="66"/>
      <c r="SFI81" s="66"/>
      <c r="SFJ81" s="66"/>
      <c r="SFK81" s="66"/>
      <c r="SFL81" s="66"/>
      <c r="SFM81" s="66"/>
      <c r="SFN81" s="66"/>
      <c r="SFO81" s="66"/>
      <c r="SFP81" s="66"/>
      <c r="SFQ81" s="66"/>
      <c r="SFR81" s="66"/>
      <c r="SFS81" s="66"/>
      <c r="SFT81" s="66"/>
      <c r="SFU81" s="66"/>
      <c r="SFV81" s="66"/>
      <c r="SFW81" s="66"/>
      <c r="SFX81" s="66"/>
      <c r="SFY81" s="66"/>
      <c r="SFZ81" s="66"/>
      <c r="SGA81" s="66"/>
      <c r="SGB81" s="66"/>
      <c r="SGC81" s="66"/>
      <c r="SGD81" s="66"/>
      <c r="SGE81" s="66"/>
      <c r="SGF81" s="66"/>
      <c r="SGG81" s="66"/>
      <c r="SGH81" s="66"/>
      <c r="SGI81" s="66"/>
      <c r="SGJ81" s="66"/>
      <c r="SGK81" s="66"/>
      <c r="SGL81" s="66"/>
      <c r="SGM81" s="66"/>
      <c r="SGN81" s="66"/>
      <c r="SGO81" s="66"/>
      <c r="SGP81" s="66"/>
      <c r="SGQ81" s="66"/>
      <c r="SGR81" s="66"/>
      <c r="SGS81" s="66"/>
      <c r="SGT81" s="66"/>
      <c r="SGU81" s="66"/>
      <c r="SGV81" s="66"/>
      <c r="SGW81" s="66"/>
      <c r="SGX81" s="66"/>
      <c r="SGY81" s="66"/>
      <c r="SGZ81" s="66"/>
      <c r="SHA81" s="66"/>
      <c r="SHB81" s="66"/>
      <c r="SHC81" s="66"/>
      <c r="SHD81" s="66"/>
      <c r="SHE81" s="66"/>
      <c r="SHF81" s="66"/>
      <c r="SHG81" s="66"/>
      <c r="SHH81" s="66"/>
      <c r="SHI81" s="66"/>
      <c r="SHJ81" s="66"/>
      <c r="SHK81" s="66"/>
      <c r="SHL81" s="66"/>
      <c r="SHM81" s="66"/>
      <c r="SHN81" s="66"/>
      <c r="SHO81" s="66"/>
      <c r="SHP81" s="66"/>
      <c r="SHQ81" s="66"/>
      <c r="SHR81" s="66"/>
      <c r="SHS81" s="66"/>
      <c r="SHT81" s="66"/>
      <c r="SHU81" s="66"/>
      <c r="SHV81" s="66"/>
      <c r="SHW81" s="66"/>
      <c r="SHX81" s="66"/>
      <c r="SHY81" s="66"/>
      <c r="SHZ81" s="66"/>
      <c r="SIA81" s="66"/>
      <c r="SIB81" s="66"/>
      <c r="SIC81" s="66"/>
      <c r="SID81" s="66"/>
      <c r="SIE81" s="66"/>
      <c r="SIF81" s="66"/>
      <c r="SIG81" s="66"/>
      <c r="SIH81" s="66"/>
      <c r="SII81" s="66"/>
      <c r="SIJ81" s="66"/>
      <c r="SIK81" s="66"/>
      <c r="SIL81" s="66"/>
      <c r="SIM81" s="66"/>
      <c r="SIN81" s="66"/>
      <c r="SIO81" s="66"/>
      <c r="SIP81" s="66"/>
      <c r="SIQ81" s="66"/>
      <c r="SIR81" s="66"/>
      <c r="SIS81" s="66"/>
      <c r="SIT81" s="66"/>
      <c r="SIU81" s="66"/>
      <c r="SIV81" s="66"/>
      <c r="SIW81" s="66"/>
      <c r="SIX81" s="66"/>
      <c r="SIY81" s="66"/>
      <c r="SIZ81" s="66"/>
      <c r="SJA81" s="66"/>
      <c r="SJB81" s="66"/>
      <c r="SJC81" s="66"/>
      <c r="SJD81" s="66"/>
      <c r="SJE81" s="66"/>
      <c r="SJF81" s="66"/>
      <c r="SJG81" s="66"/>
      <c r="SJH81" s="66"/>
      <c r="SJI81" s="66"/>
      <c r="SJJ81" s="66"/>
      <c r="SJK81" s="66"/>
      <c r="SJL81" s="66"/>
      <c r="SJM81" s="66"/>
      <c r="SJN81" s="66"/>
      <c r="SJO81" s="66"/>
      <c r="SJP81" s="66"/>
      <c r="SJQ81" s="66"/>
      <c r="SJR81" s="66"/>
      <c r="SJS81" s="66"/>
      <c r="SJT81" s="66"/>
      <c r="SJU81" s="66"/>
      <c r="SJV81" s="66"/>
      <c r="SJW81" s="66"/>
      <c r="SJX81" s="66"/>
      <c r="SJY81" s="66"/>
      <c r="SJZ81" s="66"/>
      <c r="SKA81" s="66"/>
      <c r="SKB81" s="66"/>
      <c r="SKC81" s="66"/>
      <c r="SKD81" s="66"/>
      <c r="SKE81" s="66"/>
      <c r="SKF81" s="66"/>
      <c r="SKG81" s="66"/>
      <c r="SKH81" s="66"/>
      <c r="SKI81" s="66"/>
      <c r="SKJ81" s="66"/>
      <c r="SKK81" s="66"/>
      <c r="SKL81" s="66"/>
      <c r="SKM81" s="66"/>
      <c r="SKN81" s="66"/>
      <c r="SKO81" s="66"/>
      <c r="SKP81" s="66"/>
      <c r="SKQ81" s="66"/>
      <c r="SKR81" s="66"/>
      <c r="SKS81" s="66"/>
      <c r="SKT81" s="66"/>
      <c r="SKU81" s="66"/>
      <c r="SKV81" s="66"/>
      <c r="SKW81" s="66"/>
      <c r="SKX81" s="66"/>
      <c r="SKY81" s="66"/>
      <c r="SKZ81" s="66"/>
      <c r="SLA81" s="66"/>
      <c r="SLB81" s="66"/>
      <c r="SLC81" s="66"/>
      <c r="SLD81" s="66"/>
      <c r="SLE81" s="66"/>
      <c r="SLF81" s="66"/>
      <c r="SLG81" s="66"/>
      <c r="SLH81" s="66"/>
      <c r="SLI81" s="66"/>
      <c r="SLJ81" s="66"/>
      <c r="SLK81" s="66"/>
      <c r="SLL81" s="66"/>
      <c r="SLM81" s="66"/>
      <c r="SLN81" s="66"/>
      <c r="SLO81" s="66"/>
      <c r="SLP81" s="66"/>
      <c r="SLQ81" s="66"/>
      <c r="SLR81" s="66"/>
      <c r="SLS81" s="66"/>
      <c r="SLT81" s="66"/>
      <c r="SLU81" s="66"/>
      <c r="SLV81" s="66"/>
      <c r="SLW81" s="66"/>
      <c r="SLX81" s="66"/>
      <c r="SLY81" s="66"/>
      <c r="SLZ81" s="66"/>
      <c r="SMA81" s="66"/>
      <c r="SMB81" s="66"/>
      <c r="SMC81" s="66"/>
      <c r="SMD81" s="66"/>
      <c r="SME81" s="66"/>
      <c r="SMF81" s="66"/>
      <c r="SMG81" s="66"/>
      <c r="SMH81" s="66"/>
      <c r="SMI81" s="66"/>
      <c r="SMJ81" s="66"/>
      <c r="SMK81" s="66"/>
      <c r="SML81" s="66"/>
      <c r="SMM81" s="66"/>
      <c r="SMN81" s="66"/>
      <c r="SMO81" s="66"/>
      <c r="SMP81" s="66"/>
      <c r="SMQ81" s="66"/>
      <c r="SMR81" s="66"/>
      <c r="SMS81" s="66"/>
      <c r="SMT81" s="66"/>
      <c r="SMU81" s="66"/>
      <c r="SMV81" s="66"/>
      <c r="SMW81" s="66"/>
      <c r="SMX81" s="66"/>
      <c r="SMY81" s="66"/>
      <c r="SMZ81" s="66"/>
      <c r="SNA81" s="66"/>
      <c r="SNB81" s="66"/>
      <c r="SNC81" s="66"/>
      <c r="SND81" s="66"/>
      <c r="SNE81" s="66"/>
      <c r="SNF81" s="66"/>
      <c r="SNG81" s="66"/>
      <c r="SNH81" s="66"/>
      <c r="SNI81" s="66"/>
      <c r="SNJ81" s="66"/>
      <c r="SNK81" s="66"/>
      <c r="SNL81" s="66"/>
      <c r="SNM81" s="66"/>
      <c r="SNN81" s="66"/>
      <c r="SNO81" s="66"/>
      <c r="SNP81" s="66"/>
      <c r="SNQ81" s="66"/>
      <c r="SNR81" s="66"/>
      <c r="SNS81" s="66"/>
      <c r="SNT81" s="66"/>
      <c r="SNU81" s="66"/>
      <c r="SNV81" s="66"/>
      <c r="SNW81" s="66"/>
      <c r="SNX81" s="66"/>
      <c r="SNY81" s="66"/>
      <c r="SNZ81" s="66"/>
      <c r="SOA81" s="66"/>
      <c r="SOB81" s="66"/>
      <c r="SOC81" s="66"/>
      <c r="SOD81" s="66"/>
      <c r="SOE81" s="66"/>
      <c r="SOF81" s="66"/>
      <c r="SOG81" s="66"/>
      <c r="SOH81" s="66"/>
      <c r="SOI81" s="66"/>
      <c r="SOJ81" s="66"/>
      <c r="SOK81" s="66"/>
      <c r="SOL81" s="66"/>
      <c r="SOM81" s="66"/>
      <c r="SON81" s="66"/>
      <c r="SOO81" s="66"/>
      <c r="SOP81" s="66"/>
      <c r="SOQ81" s="66"/>
      <c r="SOR81" s="66"/>
      <c r="SOS81" s="66"/>
      <c r="SOT81" s="66"/>
      <c r="SOU81" s="66"/>
      <c r="SOV81" s="66"/>
      <c r="SOW81" s="66"/>
      <c r="SOX81" s="66"/>
      <c r="SOY81" s="66"/>
      <c r="SOZ81" s="66"/>
      <c r="SPA81" s="66"/>
      <c r="SPB81" s="66"/>
      <c r="SPC81" s="66"/>
      <c r="SPD81" s="66"/>
      <c r="SPE81" s="66"/>
      <c r="SPF81" s="66"/>
      <c r="SPG81" s="66"/>
      <c r="SPH81" s="66"/>
      <c r="SPI81" s="66"/>
      <c r="SPJ81" s="66"/>
      <c r="SPK81" s="66"/>
      <c r="SPL81" s="66"/>
      <c r="SPM81" s="66"/>
      <c r="SPN81" s="66"/>
      <c r="SPO81" s="66"/>
      <c r="SPP81" s="66"/>
      <c r="SPQ81" s="66"/>
      <c r="SPR81" s="66"/>
      <c r="SPS81" s="66"/>
      <c r="SPT81" s="66"/>
      <c r="SPU81" s="66"/>
      <c r="SPV81" s="66"/>
      <c r="SPW81" s="66"/>
      <c r="SPX81" s="66"/>
      <c r="SPY81" s="66"/>
      <c r="SPZ81" s="66"/>
      <c r="SQA81" s="66"/>
      <c r="SQB81" s="66"/>
      <c r="SQC81" s="66"/>
      <c r="SQD81" s="66"/>
      <c r="SQE81" s="66"/>
      <c r="SQF81" s="66"/>
      <c r="SQG81" s="66"/>
      <c r="SQH81" s="66"/>
      <c r="SQI81" s="66"/>
      <c r="SQJ81" s="66"/>
      <c r="SQK81" s="66"/>
      <c r="SQL81" s="66"/>
      <c r="SQM81" s="66"/>
      <c r="SQN81" s="66"/>
      <c r="SQO81" s="66"/>
      <c r="SQP81" s="66"/>
      <c r="SQQ81" s="66"/>
      <c r="SQR81" s="66"/>
      <c r="SQS81" s="66"/>
      <c r="SQT81" s="66"/>
      <c r="SQU81" s="66"/>
      <c r="SQV81" s="66"/>
      <c r="SQW81" s="66"/>
      <c r="SQX81" s="66"/>
      <c r="SQY81" s="66"/>
      <c r="SQZ81" s="66"/>
      <c r="SRA81" s="66"/>
      <c r="SRB81" s="66"/>
      <c r="SRC81" s="66"/>
      <c r="SRD81" s="66"/>
      <c r="SRE81" s="66"/>
      <c r="SRF81" s="66"/>
      <c r="SRG81" s="66"/>
      <c r="SRH81" s="66"/>
      <c r="SRI81" s="66"/>
      <c r="SRJ81" s="66"/>
      <c r="SRK81" s="66"/>
      <c r="SRL81" s="66"/>
      <c r="SRM81" s="66"/>
      <c r="SRN81" s="66"/>
      <c r="SRO81" s="66"/>
      <c r="SRP81" s="66"/>
      <c r="SRQ81" s="66"/>
      <c r="SRR81" s="66"/>
      <c r="SRS81" s="66"/>
      <c r="SRT81" s="66"/>
      <c r="SRU81" s="66"/>
      <c r="SRV81" s="66"/>
      <c r="SRW81" s="66"/>
      <c r="SRX81" s="66"/>
      <c r="SRY81" s="66"/>
      <c r="SRZ81" s="66"/>
      <c r="SSA81" s="66"/>
      <c r="SSB81" s="66"/>
      <c r="SSC81" s="66"/>
      <c r="SSD81" s="66"/>
      <c r="SSE81" s="66"/>
      <c r="SSF81" s="66"/>
      <c r="SSG81" s="66"/>
      <c r="SSH81" s="66"/>
      <c r="SSI81" s="66"/>
      <c r="SSJ81" s="66"/>
      <c r="SSK81" s="66"/>
      <c r="SSL81" s="66"/>
      <c r="SSM81" s="66"/>
      <c r="SSN81" s="66"/>
      <c r="SSO81" s="66"/>
      <c r="SSP81" s="66"/>
      <c r="SSQ81" s="66"/>
      <c r="SSR81" s="66"/>
      <c r="SSS81" s="66"/>
      <c r="SST81" s="66"/>
      <c r="SSU81" s="66"/>
      <c r="SSV81" s="66"/>
      <c r="SSW81" s="66"/>
      <c r="SSX81" s="66"/>
      <c r="SSY81" s="66"/>
      <c r="SSZ81" s="66"/>
      <c r="STA81" s="66"/>
      <c r="STB81" s="66"/>
      <c r="STC81" s="66"/>
      <c r="STD81" s="66"/>
      <c r="STE81" s="66"/>
      <c r="STF81" s="66"/>
      <c r="STG81" s="66"/>
      <c r="STH81" s="66"/>
      <c r="STI81" s="66"/>
      <c r="STJ81" s="66"/>
      <c r="STK81" s="66"/>
      <c r="STL81" s="66"/>
      <c r="STM81" s="66"/>
      <c r="STN81" s="66"/>
      <c r="STO81" s="66"/>
      <c r="STP81" s="66"/>
      <c r="STQ81" s="66"/>
      <c r="STR81" s="66"/>
      <c r="STS81" s="66"/>
      <c r="STT81" s="66"/>
      <c r="STU81" s="66"/>
      <c r="STV81" s="66"/>
      <c r="STW81" s="66"/>
      <c r="STX81" s="66"/>
      <c r="STY81" s="66"/>
      <c r="STZ81" s="66"/>
      <c r="SUA81" s="66"/>
      <c r="SUB81" s="66"/>
      <c r="SUC81" s="66"/>
      <c r="SUD81" s="66"/>
      <c r="SUE81" s="66"/>
      <c r="SUF81" s="66"/>
      <c r="SUG81" s="66"/>
      <c r="SUH81" s="66"/>
      <c r="SUI81" s="66"/>
      <c r="SUJ81" s="66"/>
      <c r="SUK81" s="66"/>
      <c r="SUL81" s="66"/>
      <c r="SUM81" s="66"/>
      <c r="SUN81" s="66"/>
      <c r="SUO81" s="66"/>
      <c r="SUP81" s="66"/>
      <c r="SUQ81" s="66"/>
      <c r="SUR81" s="66"/>
      <c r="SUS81" s="66"/>
      <c r="SUT81" s="66"/>
      <c r="SUU81" s="66"/>
      <c r="SUV81" s="66"/>
      <c r="SUW81" s="66"/>
      <c r="SUX81" s="66"/>
      <c r="SUY81" s="66"/>
      <c r="SUZ81" s="66"/>
      <c r="SVA81" s="66"/>
      <c r="SVB81" s="66"/>
      <c r="SVC81" s="66"/>
      <c r="SVD81" s="66"/>
      <c r="SVE81" s="66"/>
      <c r="SVF81" s="66"/>
      <c r="SVG81" s="66"/>
      <c r="SVH81" s="66"/>
      <c r="SVI81" s="66"/>
      <c r="SVJ81" s="66"/>
      <c r="SVK81" s="66"/>
      <c r="SVL81" s="66"/>
      <c r="SVM81" s="66"/>
      <c r="SVN81" s="66"/>
      <c r="SVO81" s="66"/>
      <c r="SVP81" s="66"/>
      <c r="SVQ81" s="66"/>
      <c r="SVR81" s="66"/>
      <c r="SVS81" s="66"/>
      <c r="SVT81" s="66"/>
      <c r="SVU81" s="66"/>
      <c r="SVV81" s="66"/>
      <c r="SVW81" s="66"/>
      <c r="SVX81" s="66"/>
      <c r="SVY81" s="66"/>
      <c r="SVZ81" s="66"/>
      <c r="SWA81" s="66"/>
      <c r="SWB81" s="66"/>
      <c r="SWC81" s="66"/>
      <c r="SWD81" s="66"/>
      <c r="SWE81" s="66"/>
      <c r="SWF81" s="66"/>
      <c r="SWG81" s="66"/>
      <c r="SWH81" s="66"/>
      <c r="SWI81" s="66"/>
      <c r="SWJ81" s="66"/>
      <c r="SWK81" s="66"/>
      <c r="SWL81" s="66"/>
      <c r="SWM81" s="66"/>
      <c r="SWN81" s="66"/>
      <c r="SWO81" s="66"/>
      <c r="SWP81" s="66"/>
      <c r="SWQ81" s="66"/>
      <c r="SWR81" s="66"/>
      <c r="SWS81" s="66"/>
      <c r="SWT81" s="66"/>
      <c r="SWU81" s="66"/>
      <c r="SWV81" s="66"/>
      <c r="SWW81" s="66"/>
      <c r="SWX81" s="66"/>
      <c r="SWY81" s="66"/>
      <c r="SWZ81" s="66"/>
      <c r="SXA81" s="66"/>
      <c r="SXB81" s="66"/>
      <c r="SXC81" s="66"/>
      <c r="SXD81" s="66"/>
      <c r="SXE81" s="66"/>
      <c r="SXF81" s="66"/>
      <c r="SXG81" s="66"/>
      <c r="SXH81" s="66"/>
      <c r="SXI81" s="66"/>
      <c r="SXJ81" s="66"/>
      <c r="SXK81" s="66"/>
      <c r="SXL81" s="66"/>
      <c r="SXM81" s="66"/>
      <c r="SXN81" s="66"/>
      <c r="SXO81" s="66"/>
      <c r="SXP81" s="66"/>
      <c r="SXQ81" s="66"/>
      <c r="SXR81" s="66"/>
      <c r="SXS81" s="66"/>
      <c r="SXT81" s="66"/>
      <c r="SXU81" s="66"/>
      <c r="SXV81" s="66"/>
      <c r="SXW81" s="66"/>
      <c r="SXX81" s="66"/>
      <c r="SXY81" s="66"/>
      <c r="SXZ81" s="66"/>
      <c r="SYA81" s="66"/>
      <c r="SYB81" s="66"/>
      <c r="SYC81" s="66"/>
      <c r="SYD81" s="66"/>
      <c r="SYE81" s="66"/>
      <c r="SYF81" s="66"/>
      <c r="SYG81" s="66"/>
      <c r="SYH81" s="66"/>
      <c r="SYI81" s="66"/>
      <c r="SYJ81" s="66"/>
      <c r="SYK81" s="66"/>
      <c r="SYL81" s="66"/>
      <c r="SYM81" s="66"/>
      <c r="SYN81" s="66"/>
      <c r="SYO81" s="66"/>
      <c r="SYP81" s="66"/>
      <c r="SYQ81" s="66"/>
      <c r="SYR81" s="66"/>
      <c r="SYS81" s="66"/>
      <c r="SYT81" s="66"/>
      <c r="SYU81" s="66"/>
      <c r="SYV81" s="66"/>
      <c r="SYW81" s="66"/>
      <c r="SYX81" s="66"/>
      <c r="SYY81" s="66"/>
      <c r="SYZ81" s="66"/>
      <c r="SZA81" s="66"/>
      <c r="SZB81" s="66"/>
      <c r="SZC81" s="66"/>
      <c r="SZD81" s="66"/>
      <c r="SZE81" s="66"/>
      <c r="SZF81" s="66"/>
      <c r="SZG81" s="66"/>
      <c r="SZH81" s="66"/>
      <c r="SZI81" s="66"/>
      <c r="SZJ81" s="66"/>
      <c r="SZK81" s="66"/>
      <c r="SZL81" s="66"/>
      <c r="SZM81" s="66"/>
      <c r="SZN81" s="66"/>
      <c r="SZO81" s="66"/>
      <c r="SZP81" s="66"/>
      <c r="SZQ81" s="66"/>
      <c r="SZR81" s="66"/>
      <c r="SZS81" s="66"/>
      <c r="SZT81" s="66"/>
      <c r="SZU81" s="66"/>
      <c r="SZV81" s="66"/>
      <c r="SZW81" s="66"/>
      <c r="SZX81" s="66"/>
      <c r="SZY81" s="66"/>
      <c r="SZZ81" s="66"/>
      <c r="TAA81" s="66"/>
      <c r="TAB81" s="66"/>
      <c r="TAC81" s="66"/>
      <c r="TAD81" s="66"/>
      <c r="TAE81" s="66"/>
      <c r="TAF81" s="66"/>
      <c r="TAG81" s="66"/>
      <c r="TAH81" s="66"/>
      <c r="TAI81" s="66"/>
      <c r="TAJ81" s="66"/>
      <c r="TAK81" s="66"/>
      <c r="TAL81" s="66"/>
      <c r="TAM81" s="66"/>
      <c r="TAN81" s="66"/>
      <c r="TAO81" s="66"/>
      <c r="TAP81" s="66"/>
      <c r="TAQ81" s="66"/>
      <c r="TAR81" s="66"/>
      <c r="TAS81" s="66"/>
      <c r="TAT81" s="66"/>
      <c r="TAU81" s="66"/>
      <c r="TAV81" s="66"/>
      <c r="TAW81" s="66"/>
      <c r="TAX81" s="66"/>
      <c r="TAY81" s="66"/>
      <c r="TAZ81" s="66"/>
      <c r="TBA81" s="66"/>
      <c r="TBB81" s="66"/>
      <c r="TBC81" s="66"/>
      <c r="TBD81" s="66"/>
      <c r="TBE81" s="66"/>
      <c r="TBF81" s="66"/>
      <c r="TBG81" s="66"/>
      <c r="TBH81" s="66"/>
      <c r="TBI81" s="66"/>
      <c r="TBJ81" s="66"/>
      <c r="TBK81" s="66"/>
      <c r="TBL81" s="66"/>
      <c r="TBM81" s="66"/>
      <c r="TBN81" s="66"/>
      <c r="TBO81" s="66"/>
      <c r="TBP81" s="66"/>
      <c r="TBQ81" s="66"/>
      <c r="TBR81" s="66"/>
      <c r="TBS81" s="66"/>
      <c r="TBT81" s="66"/>
      <c r="TBU81" s="66"/>
      <c r="TBV81" s="66"/>
      <c r="TBW81" s="66"/>
      <c r="TBX81" s="66"/>
      <c r="TBY81" s="66"/>
      <c r="TBZ81" s="66"/>
      <c r="TCA81" s="66"/>
      <c r="TCB81" s="66"/>
      <c r="TCC81" s="66"/>
      <c r="TCD81" s="66"/>
      <c r="TCE81" s="66"/>
      <c r="TCF81" s="66"/>
      <c r="TCG81" s="66"/>
      <c r="TCH81" s="66"/>
      <c r="TCI81" s="66"/>
      <c r="TCJ81" s="66"/>
      <c r="TCK81" s="66"/>
      <c r="TCL81" s="66"/>
      <c r="TCM81" s="66"/>
      <c r="TCN81" s="66"/>
      <c r="TCO81" s="66"/>
      <c r="TCP81" s="66"/>
      <c r="TCQ81" s="66"/>
      <c r="TCR81" s="66"/>
      <c r="TCS81" s="66"/>
      <c r="TCT81" s="66"/>
      <c r="TCU81" s="66"/>
      <c r="TCV81" s="66"/>
      <c r="TCW81" s="66"/>
      <c r="TCX81" s="66"/>
      <c r="TCY81" s="66"/>
      <c r="TCZ81" s="66"/>
      <c r="TDA81" s="66"/>
      <c r="TDB81" s="66"/>
      <c r="TDC81" s="66"/>
      <c r="TDD81" s="66"/>
      <c r="TDE81" s="66"/>
      <c r="TDF81" s="66"/>
      <c r="TDG81" s="66"/>
      <c r="TDH81" s="66"/>
      <c r="TDI81" s="66"/>
      <c r="TDJ81" s="66"/>
      <c r="TDK81" s="66"/>
      <c r="TDL81" s="66"/>
      <c r="TDM81" s="66"/>
      <c r="TDN81" s="66"/>
      <c r="TDO81" s="66"/>
      <c r="TDP81" s="66"/>
      <c r="TDQ81" s="66"/>
      <c r="TDR81" s="66"/>
      <c r="TDS81" s="66"/>
      <c r="TDT81" s="66"/>
      <c r="TDU81" s="66"/>
      <c r="TDV81" s="66"/>
      <c r="TDW81" s="66"/>
      <c r="TDX81" s="66"/>
      <c r="TDY81" s="66"/>
      <c r="TDZ81" s="66"/>
      <c r="TEA81" s="66"/>
      <c r="TEB81" s="66"/>
      <c r="TEC81" s="66"/>
      <c r="TED81" s="66"/>
      <c r="TEE81" s="66"/>
      <c r="TEF81" s="66"/>
      <c r="TEG81" s="66"/>
      <c r="TEH81" s="66"/>
      <c r="TEI81" s="66"/>
      <c r="TEJ81" s="66"/>
      <c r="TEK81" s="66"/>
      <c r="TEL81" s="66"/>
      <c r="TEM81" s="66"/>
      <c r="TEN81" s="66"/>
      <c r="TEO81" s="66"/>
      <c r="TEP81" s="66"/>
      <c r="TEQ81" s="66"/>
      <c r="TER81" s="66"/>
      <c r="TES81" s="66"/>
      <c r="TET81" s="66"/>
      <c r="TEU81" s="66"/>
      <c r="TEV81" s="66"/>
      <c r="TEW81" s="66"/>
      <c r="TEX81" s="66"/>
      <c r="TEY81" s="66"/>
      <c r="TEZ81" s="66"/>
      <c r="TFA81" s="66"/>
      <c r="TFB81" s="66"/>
      <c r="TFC81" s="66"/>
      <c r="TFD81" s="66"/>
      <c r="TFE81" s="66"/>
      <c r="TFF81" s="66"/>
      <c r="TFG81" s="66"/>
      <c r="TFH81" s="66"/>
      <c r="TFI81" s="66"/>
      <c r="TFJ81" s="66"/>
      <c r="TFK81" s="66"/>
      <c r="TFL81" s="66"/>
      <c r="TFM81" s="66"/>
      <c r="TFN81" s="66"/>
      <c r="TFO81" s="66"/>
      <c r="TFP81" s="66"/>
      <c r="TFQ81" s="66"/>
      <c r="TFR81" s="66"/>
      <c r="TFS81" s="66"/>
      <c r="TFT81" s="66"/>
      <c r="TFU81" s="66"/>
      <c r="TFV81" s="66"/>
      <c r="TFW81" s="66"/>
      <c r="TFX81" s="66"/>
      <c r="TFY81" s="66"/>
      <c r="TFZ81" s="66"/>
      <c r="TGA81" s="66"/>
      <c r="TGB81" s="66"/>
      <c r="TGC81" s="66"/>
      <c r="TGD81" s="66"/>
      <c r="TGE81" s="66"/>
      <c r="TGF81" s="66"/>
      <c r="TGG81" s="66"/>
      <c r="TGH81" s="66"/>
      <c r="TGI81" s="66"/>
      <c r="TGJ81" s="66"/>
      <c r="TGK81" s="66"/>
      <c r="TGL81" s="66"/>
      <c r="TGM81" s="66"/>
      <c r="TGN81" s="66"/>
      <c r="TGO81" s="66"/>
      <c r="TGP81" s="66"/>
      <c r="TGQ81" s="66"/>
      <c r="TGR81" s="66"/>
      <c r="TGS81" s="66"/>
      <c r="TGT81" s="66"/>
      <c r="TGU81" s="66"/>
      <c r="TGV81" s="66"/>
      <c r="TGW81" s="66"/>
      <c r="TGX81" s="66"/>
      <c r="TGY81" s="66"/>
      <c r="TGZ81" s="66"/>
      <c r="THA81" s="66"/>
      <c r="THB81" s="66"/>
      <c r="THC81" s="66"/>
      <c r="THD81" s="66"/>
      <c r="THE81" s="66"/>
      <c r="THF81" s="66"/>
      <c r="THG81" s="66"/>
      <c r="THH81" s="66"/>
      <c r="THI81" s="66"/>
      <c r="THJ81" s="66"/>
      <c r="THK81" s="66"/>
      <c r="THL81" s="66"/>
      <c r="THM81" s="66"/>
      <c r="THN81" s="66"/>
      <c r="THO81" s="66"/>
      <c r="THP81" s="66"/>
      <c r="THQ81" s="66"/>
      <c r="THR81" s="66"/>
      <c r="THS81" s="66"/>
      <c r="THT81" s="66"/>
      <c r="THU81" s="66"/>
      <c r="THV81" s="66"/>
      <c r="THW81" s="66"/>
      <c r="THX81" s="66"/>
      <c r="THY81" s="66"/>
      <c r="THZ81" s="66"/>
      <c r="TIA81" s="66"/>
      <c r="TIB81" s="66"/>
      <c r="TIC81" s="66"/>
      <c r="TID81" s="66"/>
      <c r="TIE81" s="66"/>
      <c r="TIF81" s="66"/>
      <c r="TIG81" s="66"/>
      <c r="TIH81" s="66"/>
      <c r="TII81" s="66"/>
      <c r="TIJ81" s="66"/>
      <c r="TIK81" s="66"/>
      <c r="TIL81" s="66"/>
      <c r="TIM81" s="66"/>
      <c r="TIN81" s="66"/>
      <c r="TIO81" s="66"/>
      <c r="TIP81" s="66"/>
      <c r="TIQ81" s="66"/>
      <c r="TIR81" s="66"/>
      <c r="TIS81" s="66"/>
      <c r="TIT81" s="66"/>
      <c r="TIU81" s="66"/>
      <c r="TIV81" s="66"/>
      <c r="TIW81" s="66"/>
      <c r="TIX81" s="66"/>
      <c r="TIY81" s="66"/>
      <c r="TIZ81" s="66"/>
      <c r="TJA81" s="66"/>
      <c r="TJB81" s="66"/>
      <c r="TJC81" s="66"/>
      <c r="TJD81" s="66"/>
      <c r="TJE81" s="66"/>
      <c r="TJF81" s="66"/>
      <c r="TJG81" s="66"/>
      <c r="TJH81" s="66"/>
      <c r="TJI81" s="66"/>
      <c r="TJJ81" s="66"/>
      <c r="TJK81" s="66"/>
      <c r="TJL81" s="66"/>
      <c r="TJM81" s="66"/>
      <c r="TJN81" s="66"/>
      <c r="TJO81" s="66"/>
      <c r="TJP81" s="66"/>
      <c r="TJQ81" s="66"/>
      <c r="TJR81" s="66"/>
      <c r="TJS81" s="66"/>
      <c r="TJT81" s="66"/>
      <c r="TJU81" s="66"/>
      <c r="TJV81" s="66"/>
      <c r="TJW81" s="66"/>
      <c r="TJX81" s="66"/>
      <c r="TJY81" s="66"/>
      <c r="TJZ81" s="66"/>
      <c r="TKA81" s="66"/>
      <c r="TKB81" s="66"/>
      <c r="TKC81" s="66"/>
      <c r="TKD81" s="66"/>
      <c r="TKE81" s="66"/>
      <c r="TKF81" s="66"/>
      <c r="TKG81" s="66"/>
      <c r="TKH81" s="66"/>
      <c r="TKI81" s="66"/>
      <c r="TKJ81" s="66"/>
      <c r="TKK81" s="66"/>
      <c r="TKL81" s="66"/>
      <c r="TKM81" s="66"/>
      <c r="TKN81" s="66"/>
      <c r="TKO81" s="66"/>
      <c r="TKP81" s="66"/>
      <c r="TKQ81" s="66"/>
      <c r="TKR81" s="66"/>
      <c r="TKS81" s="66"/>
      <c r="TKT81" s="66"/>
      <c r="TKU81" s="66"/>
      <c r="TKV81" s="66"/>
      <c r="TKW81" s="66"/>
      <c r="TKX81" s="66"/>
      <c r="TKY81" s="66"/>
      <c r="TKZ81" s="66"/>
      <c r="TLA81" s="66"/>
      <c r="TLB81" s="66"/>
      <c r="TLC81" s="66"/>
      <c r="TLD81" s="66"/>
      <c r="TLE81" s="66"/>
      <c r="TLF81" s="66"/>
      <c r="TLG81" s="66"/>
      <c r="TLH81" s="66"/>
      <c r="TLI81" s="66"/>
      <c r="TLJ81" s="66"/>
      <c r="TLK81" s="66"/>
      <c r="TLL81" s="66"/>
      <c r="TLM81" s="66"/>
      <c r="TLN81" s="66"/>
      <c r="TLO81" s="66"/>
      <c r="TLP81" s="66"/>
      <c r="TLQ81" s="66"/>
      <c r="TLR81" s="66"/>
      <c r="TLS81" s="66"/>
      <c r="TLT81" s="66"/>
      <c r="TLU81" s="66"/>
      <c r="TLV81" s="66"/>
      <c r="TLW81" s="66"/>
      <c r="TLX81" s="66"/>
      <c r="TLY81" s="66"/>
      <c r="TLZ81" s="66"/>
      <c r="TMA81" s="66"/>
      <c r="TMB81" s="66"/>
      <c r="TMC81" s="66"/>
      <c r="TMD81" s="66"/>
      <c r="TME81" s="66"/>
      <c r="TMF81" s="66"/>
      <c r="TMG81" s="66"/>
      <c r="TMH81" s="66"/>
      <c r="TMI81" s="66"/>
      <c r="TMJ81" s="66"/>
      <c r="TMK81" s="66"/>
      <c r="TML81" s="66"/>
      <c r="TMM81" s="66"/>
      <c r="TMN81" s="66"/>
      <c r="TMO81" s="66"/>
      <c r="TMP81" s="66"/>
      <c r="TMQ81" s="66"/>
      <c r="TMR81" s="66"/>
      <c r="TMS81" s="66"/>
      <c r="TMT81" s="66"/>
      <c r="TMU81" s="66"/>
      <c r="TMV81" s="66"/>
      <c r="TMW81" s="66"/>
      <c r="TMX81" s="66"/>
      <c r="TMY81" s="66"/>
      <c r="TMZ81" s="66"/>
      <c r="TNA81" s="66"/>
      <c r="TNB81" s="66"/>
      <c r="TNC81" s="66"/>
      <c r="TND81" s="66"/>
      <c r="TNE81" s="66"/>
      <c r="TNF81" s="66"/>
      <c r="TNG81" s="66"/>
      <c r="TNH81" s="66"/>
      <c r="TNI81" s="66"/>
      <c r="TNJ81" s="66"/>
      <c r="TNK81" s="66"/>
      <c r="TNL81" s="66"/>
      <c r="TNM81" s="66"/>
      <c r="TNN81" s="66"/>
      <c r="TNO81" s="66"/>
      <c r="TNP81" s="66"/>
      <c r="TNQ81" s="66"/>
      <c r="TNR81" s="66"/>
      <c r="TNS81" s="66"/>
      <c r="TNT81" s="66"/>
      <c r="TNU81" s="66"/>
      <c r="TNV81" s="66"/>
      <c r="TNW81" s="66"/>
      <c r="TNX81" s="66"/>
      <c r="TNY81" s="66"/>
      <c r="TNZ81" s="66"/>
      <c r="TOA81" s="66"/>
      <c r="TOB81" s="66"/>
      <c r="TOC81" s="66"/>
      <c r="TOD81" s="66"/>
      <c r="TOE81" s="66"/>
      <c r="TOF81" s="66"/>
      <c r="TOG81" s="66"/>
      <c r="TOH81" s="66"/>
      <c r="TOI81" s="66"/>
      <c r="TOJ81" s="66"/>
      <c r="TOK81" s="66"/>
      <c r="TOL81" s="66"/>
      <c r="TOM81" s="66"/>
      <c r="TON81" s="66"/>
      <c r="TOO81" s="66"/>
      <c r="TOP81" s="66"/>
      <c r="TOQ81" s="66"/>
      <c r="TOR81" s="66"/>
      <c r="TOS81" s="66"/>
      <c r="TOT81" s="66"/>
      <c r="TOU81" s="66"/>
      <c r="TOV81" s="66"/>
      <c r="TOW81" s="66"/>
      <c r="TOX81" s="66"/>
      <c r="TOY81" s="66"/>
      <c r="TOZ81" s="66"/>
      <c r="TPA81" s="66"/>
      <c r="TPB81" s="66"/>
      <c r="TPC81" s="66"/>
      <c r="TPD81" s="66"/>
      <c r="TPE81" s="66"/>
      <c r="TPF81" s="66"/>
      <c r="TPG81" s="66"/>
      <c r="TPH81" s="66"/>
      <c r="TPI81" s="66"/>
      <c r="TPJ81" s="66"/>
      <c r="TPK81" s="66"/>
      <c r="TPL81" s="66"/>
      <c r="TPM81" s="66"/>
      <c r="TPN81" s="66"/>
      <c r="TPO81" s="66"/>
      <c r="TPP81" s="66"/>
      <c r="TPQ81" s="66"/>
      <c r="TPR81" s="66"/>
      <c r="TPS81" s="66"/>
      <c r="TPT81" s="66"/>
      <c r="TPU81" s="66"/>
      <c r="TPV81" s="66"/>
      <c r="TPW81" s="66"/>
      <c r="TPX81" s="66"/>
      <c r="TPY81" s="66"/>
      <c r="TPZ81" s="66"/>
      <c r="TQA81" s="66"/>
      <c r="TQB81" s="66"/>
      <c r="TQC81" s="66"/>
      <c r="TQD81" s="66"/>
      <c r="TQE81" s="66"/>
      <c r="TQF81" s="66"/>
      <c r="TQG81" s="66"/>
      <c r="TQH81" s="66"/>
      <c r="TQI81" s="66"/>
      <c r="TQJ81" s="66"/>
      <c r="TQK81" s="66"/>
      <c r="TQL81" s="66"/>
      <c r="TQM81" s="66"/>
      <c r="TQN81" s="66"/>
      <c r="TQO81" s="66"/>
      <c r="TQP81" s="66"/>
      <c r="TQQ81" s="66"/>
      <c r="TQR81" s="66"/>
      <c r="TQS81" s="66"/>
      <c r="TQT81" s="66"/>
      <c r="TQU81" s="66"/>
      <c r="TQV81" s="66"/>
      <c r="TQW81" s="66"/>
      <c r="TQX81" s="66"/>
      <c r="TQY81" s="66"/>
      <c r="TQZ81" s="66"/>
      <c r="TRA81" s="66"/>
      <c r="TRB81" s="66"/>
      <c r="TRC81" s="66"/>
      <c r="TRD81" s="66"/>
      <c r="TRE81" s="66"/>
      <c r="TRF81" s="66"/>
      <c r="TRG81" s="66"/>
      <c r="TRH81" s="66"/>
      <c r="TRI81" s="66"/>
      <c r="TRJ81" s="66"/>
      <c r="TRK81" s="66"/>
      <c r="TRL81" s="66"/>
      <c r="TRM81" s="66"/>
      <c r="TRN81" s="66"/>
      <c r="TRO81" s="66"/>
      <c r="TRP81" s="66"/>
      <c r="TRQ81" s="66"/>
      <c r="TRR81" s="66"/>
      <c r="TRS81" s="66"/>
      <c r="TRT81" s="66"/>
      <c r="TRU81" s="66"/>
      <c r="TRV81" s="66"/>
      <c r="TRW81" s="66"/>
      <c r="TRX81" s="66"/>
      <c r="TRY81" s="66"/>
      <c r="TRZ81" s="66"/>
      <c r="TSA81" s="66"/>
      <c r="TSB81" s="66"/>
      <c r="TSC81" s="66"/>
      <c r="TSD81" s="66"/>
      <c r="TSE81" s="66"/>
      <c r="TSF81" s="66"/>
      <c r="TSG81" s="66"/>
      <c r="TSH81" s="66"/>
      <c r="TSI81" s="66"/>
      <c r="TSJ81" s="66"/>
      <c r="TSK81" s="66"/>
      <c r="TSL81" s="66"/>
      <c r="TSM81" s="66"/>
      <c r="TSN81" s="66"/>
      <c r="TSO81" s="66"/>
      <c r="TSP81" s="66"/>
      <c r="TSQ81" s="66"/>
      <c r="TSR81" s="66"/>
      <c r="TSS81" s="66"/>
      <c r="TST81" s="66"/>
      <c r="TSU81" s="66"/>
      <c r="TSV81" s="66"/>
      <c r="TSW81" s="66"/>
      <c r="TSX81" s="66"/>
      <c r="TSY81" s="66"/>
      <c r="TSZ81" s="66"/>
      <c r="TTA81" s="66"/>
      <c r="TTB81" s="66"/>
      <c r="TTC81" s="66"/>
      <c r="TTD81" s="66"/>
      <c r="TTE81" s="66"/>
      <c r="TTF81" s="66"/>
      <c r="TTG81" s="66"/>
      <c r="TTH81" s="66"/>
      <c r="TTI81" s="66"/>
      <c r="TTJ81" s="66"/>
      <c r="TTK81" s="66"/>
      <c r="TTL81" s="66"/>
      <c r="TTM81" s="66"/>
      <c r="TTN81" s="66"/>
      <c r="TTO81" s="66"/>
      <c r="TTP81" s="66"/>
      <c r="TTQ81" s="66"/>
      <c r="TTR81" s="66"/>
      <c r="TTS81" s="66"/>
      <c r="TTT81" s="66"/>
      <c r="TTU81" s="66"/>
      <c r="TTV81" s="66"/>
      <c r="TTW81" s="66"/>
      <c r="TTX81" s="66"/>
      <c r="TTY81" s="66"/>
      <c r="TTZ81" s="66"/>
      <c r="TUA81" s="66"/>
      <c r="TUB81" s="66"/>
      <c r="TUC81" s="66"/>
      <c r="TUD81" s="66"/>
      <c r="TUE81" s="66"/>
      <c r="TUF81" s="66"/>
      <c r="TUG81" s="66"/>
      <c r="TUH81" s="66"/>
      <c r="TUI81" s="66"/>
      <c r="TUJ81" s="66"/>
      <c r="TUK81" s="66"/>
      <c r="TUL81" s="66"/>
      <c r="TUM81" s="66"/>
      <c r="TUN81" s="66"/>
      <c r="TUO81" s="66"/>
      <c r="TUP81" s="66"/>
      <c r="TUQ81" s="66"/>
      <c r="TUR81" s="66"/>
      <c r="TUS81" s="66"/>
      <c r="TUT81" s="66"/>
      <c r="TUU81" s="66"/>
      <c r="TUV81" s="66"/>
      <c r="TUW81" s="66"/>
      <c r="TUX81" s="66"/>
      <c r="TUY81" s="66"/>
      <c r="TUZ81" s="66"/>
      <c r="TVA81" s="66"/>
      <c r="TVB81" s="66"/>
      <c r="TVC81" s="66"/>
      <c r="TVD81" s="66"/>
      <c r="TVE81" s="66"/>
      <c r="TVF81" s="66"/>
      <c r="TVG81" s="66"/>
      <c r="TVH81" s="66"/>
      <c r="TVI81" s="66"/>
      <c r="TVJ81" s="66"/>
      <c r="TVK81" s="66"/>
      <c r="TVL81" s="66"/>
      <c r="TVM81" s="66"/>
      <c r="TVN81" s="66"/>
      <c r="TVO81" s="66"/>
      <c r="TVP81" s="66"/>
      <c r="TVQ81" s="66"/>
      <c r="TVR81" s="66"/>
      <c r="TVS81" s="66"/>
      <c r="TVT81" s="66"/>
      <c r="TVU81" s="66"/>
      <c r="TVV81" s="66"/>
      <c r="TVW81" s="66"/>
      <c r="TVX81" s="66"/>
      <c r="TVY81" s="66"/>
      <c r="TVZ81" s="66"/>
      <c r="TWA81" s="66"/>
      <c r="TWB81" s="66"/>
      <c r="TWC81" s="66"/>
      <c r="TWD81" s="66"/>
      <c r="TWE81" s="66"/>
      <c r="TWF81" s="66"/>
      <c r="TWG81" s="66"/>
      <c r="TWH81" s="66"/>
      <c r="TWI81" s="66"/>
      <c r="TWJ81" s="66"/>
      <c r="TWK81" s="66"/>
      <c r="TWL81" s="66"/>
      <c r="TWM81" s="66"/>
      <c r="TWN81" s="66"/>
      <c r="TWO81" s="66"/>
      <c r="TWP81" s="66"/>
      <c r="TWQ81" s="66"/>
      <c r="TWR81" s="66"/>
      <c r="TWS81" s="66"/>
      <c r="TWT81" s="66"/>
      <c r="TWU81" s="66"/>
      <c r="TWV81" s="66"/>
      <c r="TWW81" s="66"/>
      <c r="TWX81" s="66"/>
      <c r="TWY81" s="66"/>
      <c r="TWZ81" s="66"/>
      <c r="TXA81" s="66"/>
      <c r="TXB81" s="66"/>
      <c r="TXC81" s="66"/>
      <c r="TXD81" s="66"/>
      <c r="TXE81" s="66"/>
      <c r="TXF81" s="66"/>
      <c r="TXG81" s="66"/>
      <c r="TXH81" s="66"/>
      <c r="TXI81" s="66"/>
      <c r="TXJ81" s="66"/>
      <c r="TXK81" s="66"/>
      <c r="TXL81" s="66"/>
      <c r="TXM81" s="66"/>
      <c r="TXN81" s="66"/>
      <c r="TXO81" s="66"/>
      <c r="TXP81" s="66"/>
      <c r="TXQ81" s="66"/>
      <c r="TXR81" s="66"/>
      <c r="TXS81" s="66"/>
      <c r="TXT81" s="66"/>
      <c r="TXU81" s="66"/>
      <c r="TXV81" s="66"/>
      <c r="TXW81" s="66"/>
      <c r="TXX81" s="66"/>
      <c r="TXY81" s="66"/>
      <c r="TXZ81" s="66"/>
      <c r="TYA81" s="66"/>
      <c r="TYB81" s="66"/>
      <c r="TYC81" s="66"/>
      <c r="TYD81" s="66"/>
      <c r="TYE81" s="66"/>
      <c r="TYF81" s="66"/>
      <c r="TYG81" s="66"/>
      <c r="TYH81" s="66"/>
      <c r="TYI81" s="66"/>
      <c r="TYJ81" s="66"/>
      <c r="TYK81" s="66"/>
      <c r="TYL81" s="66"/>
      <c r="TYM81" s="66"/>
      <c r="TYN81" s="66"/>
      <c r="TYO81" s="66"/>
      <c r="TYP81" s="66"/>
      <c r="TYQ81" s="66"/>
      <c r="TYR81" s="66"/>
      <c r="TYS81" s="66"/>
      <c r="TYT81" s="66"/>
      <c r="TYU81" s="66"/>
      <c r="TYV81" s="66"/>
      <c r="TYW81" s="66"/>
      <c r="TYX81" s="66"/>
      <c r="TYY81" s="66"/>
      <c r="TYZ81" s="66"/>
      <c r="TZA81" s="66"/>
      <c r="TZB81" s="66"/>
      <c r="TZC81" s="66"/>
      <c r="TZD81" s="66"/>
      <c r="TZE81" s="66"/>
      <c r="TZF81" s="66"/>
      <c r="TZG81" s="66"/>
      <c r="TZH81" s="66"/>
      <c r="TZI81" s="66"/>
      <c r="TZJ81" s="66"/>
      <c r="TZK81" s="66"/>
      <c r="TZL81" s="66"/>
      <c r="TZM81" s="66"/>
      <c r="TZN81" s="66"/>
      <c r="TZO81" s="66"/>
      <c r="TZP81" s="66"/>
      <c r="TZQ81" s="66"/>
      <c r="TZR81" s="66"/>
      <c r="TZS81" s="66"/>
      <c r="TZT81" s="66"/>
      <c r="TZU81" s="66"/>
      <c r="TZV81" s="66"/>
      <c r="TZW81" s="66"/>
      <c r="TZX81" s="66"/>
      <c r="TZY81" s="66"/>
      <c r="TZZ81" s="66"/>
      <c r="UAA81" s="66"/>
      <c r="UAB81" s="66"/>
      <c r="UAC81" s="66"/>
      <c r="UAD81" s="66"/>
      <c r="UAE81" s="66"/>
      <c r="UAF81" s="66"/>
      <c r="UAG81" s="66"/>
      <c r="UAH81" s="66"/>
      <c r="UAI81" s="66"/>
      <c r="UAJ81" s="66"/>
      <c r="UAK81" s="66"/>
      <c r="UAL81" s="66"/>
      <c r="UAM81" s="66"/>
      <c r="UAN81" s="66"/>
      <c r="UAO81" s="66"/>
      <c r="UAP81" s="66"/>
      <c r="UAQ81" s="66"/>
      <c r="UAR81" s="66"/>
      <c r="UAS81" s="66"/>
      <c r="UAT81" s="66"/>
      <c r="UAU81" s="66"/>
      <c r="UAV81" s="66"/>
      <c r="UAW81" s="66"/>
      <c r="UAX81" s="66"/>
      <c r="UAY81" s="66"/>
      <c r="UAZ81" s="66"/>
      <c r="UBA81" s="66"/>
      <c r="UBB81" s="66"/>
      <c r="UBC81" s="66"/>
      <c r="UBD81" s="66"/>
      <c r="UBE81" s="66"/>
      <c r="UBF81" s="66"/>
      <c r="UBG81" s="66"/>
      <c r="UBH81" s="66"/>
      <c r="UBI81" s="66"/>
      <c r="UBJ81" s="66"/>
      <c r="UBK81" s="66"/>
      <c r="UBL81" s="66"/>
      <c r="UBM81" s="66"/>
      <c r="UBN81" s="66"/>
      <c r="UBO81" s="66"/>
      <c r="UBP81" s="66"/>
      <c r="UBQ81" s="66"/>
      <c r="UBR81" s="66"/>
      <c r="UBS81" s="66"/>
      <c r="UBT81" s="66"/>
      <c r="UBU81" s="66"/>
      <c r="UBV81" s="66"/>
      <c r="UBW81" s="66"/>
      <c r="UBX81" s="66"/>
      <c r="UBY81" s="66"/>
      <c r="UBZ81" s="66"/>
      <c r="UCA81" s="66"/>
      <c r="UCB81" s="66"/>
      <c r="UCC81" s="66"/>
      <c r="UCD81" s="66"/>
      <c r="UCE81" s="66"/>
      <c r="UCF81" s="66"/>
      <c r="UCG81" s="66"/>
      <c r="UCH81" s="66"/>
      <c r="UCI81" s="66"/>
      <c r="UCJ81" s="66"/>
      <c r="UCK81" s="66"/>
      <c r="UCL81" s="66"/>
      <c r="UCM81" s="66"/>
      <c r="UCN81" s="66"/>
      <c r="UCO81" s="66"/>
      <c r="UCP81" s="66"/>
      <c r="UCQ81" s="66"/>
      <c r="UCR81" s="66"/>
      <c r="UCS81" s="66"/>
      <c r="UCT81" s="66"/>
      <c r="UCU81" s="66"/>
      <c r="UCV81" s="66"/>
      <c r="UCW81" s="66"/>
      <c r="UCX81" s="66"/>
      <c r="UCY81" s="66"/>
      <c r="UCZ81" s="66"/>
      <c r="UDA81" s="66"/>
      <c r="UDB81" s="66"/>
      <c r="UDC81" s="66"/>
      <c r="UDD81" s="66"/>
      <c r="UDE81" s="66"/>
      <c r="UDF81" s="66"/>
      <c r="UDG81" s="66"/>
      <c r="UDH81" s="66"/>
      <c r="UDI81" s="66"/>
      <c r="UDJ81" s="66"/>
      <c r="UDK81" s="66"/>
      <c r="UDL81" s="66"/>
      <c r="UDM81" s="66"/>
      <c r="UDN81" s="66"/>
      <c r="UDO81" s="66"/>
      <c r="UDP81" s="66"/>
      <c r="UDQ81" s="66"/>
      <c r="UDR81" s="66"/>
      <c r="UDS81" s="66"/>
      <c r="UDT81" s="66"/>
      <c r="UDU81" s="66"/>
      <c r="UDV81" s="66"/>
      <c r="UDW81" s="66"/>
      <c r="UDX81" s="66"/>
      <c r="UDY81" s="66"/>
      <c r="UDZ81" s="66"/>
      <c r="UEA81" s="66"/>
      <c r="UEB81" s="66"/>
      <c r="UEC81" s="66"/>
      <c r="UED81" s="66"/>
      <c r="UEE81" s="66"/>
      <c r="UEF81" s="66"/>
      <c r="UEG81" s="66"/>
      <c r="UEH81" s="66"/>
      <c r="UEI81" s="66"/>
      <c r="UEJ81" s="66"/>
      <c r="UEK81" s="66"/>
      <c r="UEL81" s="66"/>
      <c r="UEM81" s="66"/>
      <c r="UEN81" s="66"/>
      <c r="UEO81" s="66"/>
      <c r="UEP81" s="66"/>
      <c r="UEQ81" s="66"/>
      <c r="UER81" s="66"/>
      <c r="UES81" s="66"/>
      <c r="UET81" s="66"/>
      <c r="UEU81" s="66"/>
      <c r="UEV81" s="66"/>
      <c r="UEW81" s="66"/>
      <c r="UEX81" s="66"/>
      <c r="UEY81" s="66"/>
      <c r="UEZ81" s="66"/>
      <c r="UFA81" s="66"/>
      <c r="UFB81" s="66"/>
      <c r="UFC81" s="66"/>
      <c r="UFD81" s="66"/>
      <c r="UFE81" s="66"/>
      <c r="UFF81" s="66"/>
      <c r="UFG81" s="66"/>
      <c r="UFH81" s="66"/>
      <c r="UFI81" s="66"/>
      <c r="UFJ81" s="66"/>
      <c r="UFK81" s="66"/>
      <c r="UFL81" s="66"/>
      <c r="UFM81" s="66"/>
      <c r="UFN81" s="66"/>
      <c r="UFO81" s="66"/>
      <c r="UFP81" s="66"/>
      <c r="UFQ81" s="66"/>
      <c r="UFR81" s="66"/>
      <c r="UFS81" s="66"/>
      <c r="UFT81" s="66"/>
      <c r="UFU81" s="66"/>
      <c r="UFV81" s="66"/>
      <c r="UFW81" s="66"/>
      <c r="UFX81" s="66"/>
      <c r="UFY81" s="66"/>
      <c r="UFZ81" s="66"/>
      <c r="UGA81" s="66"/>
      <c r="UGB81" s="66"/>
      <c r="UGC81" s="66"/>
      <c r="UGD81" s="66"/>
      <c r="UGE81" s="66"/>
      <c r="UGF81" s="66"/>
      <c r="UGG81" s="66"/>
      <c r="UGH81" s="66"/>
      <c r="UGI81" s="66"/>
      <c r="UGJ81" s="66"/>
      <c r="UGK81" s="66"/>
      <c r="UGL81" s="66"/>
      <c r="UGM81" s="66"/>
      <c r="UGN81" s="66"/>
      <c r="UGO81" s="66"/>
      <c r="UGP81" s="66"/>
      <c r="UGQ81" s="66"/>
      <c r="UGR81" s="66"/>
      <c r="UGS81" s="66"/>
      <c r="UGT81" s="66"/>
      <c r="UGU81" s="66"/>
      <c r="UGV81" s="66"/>
      <c r="UGW81" s="66"/>
      <c r="UGX81" s="66"/>
      <c r="UGY81" s="66"/>
      <c r="UGZ81" s="66"/>
      <c r="UHA81" s="66"/>
      <c r="UHB81" s="66"/>
      <c r="UHC81" s="66"/>
      <c r="UHD81" s="66"/>
      <c r="UHE81" s="66"/>
      <c r="UHF81" s="66"/>
      <c r="UHG81" s="66"/>
      <c r="UHH81" s="66"/>
      <c r="UHI81" s="66"/>
      <c r="UHJ81" s="66"/>
      <c r="UHK81" s="66"/>
      <c r="UHL81" s="66"/>
      <c r="UHM81" s="66"/>
      <c r="UHN81" s="66"/>
      <c r="UHO81" s="66"/>
      <c r="UHP81" s="66"/>
      <c r="UHQ81" s="66"/>
      <c r="UHR81" s="66"/>
      <c r="UHS81" s="66"/>
      <c r="UHT81" s="66"/>
      <c r="UHU81" s="66"/>
      <c r="UHV81" s="66"/>
      <c r="UHW81" s="66"/>
      <c r="UHX81" s="66"/>
      <c r="UHY81" s="66"/>
      <c r="UHZ81" s="66"/>
      <c r="UIA81" s="66"/>
      <c r="UIB81" s="66"/>
      <c r="UIC81" s="66"/>
      <c r="UID81" s="66"/>
      <c r="UIE81" s="66"/>
      <c r="UIF81" s="66"/>
      <c r="UIG81" s="66"/>
      <c r="UIH81" s="66"/>
      <c r="UII81" s="66"/>
      <c r="UIJ81" s="66"/>
      <c r="UIK81" s="66"/>
      <c r="UIL81" s="66"/>
      <c r="UIM81" s="66"/>
      <c r="UIN81" s="66"/>
      <c r="UIO81" s="66"/>
      <c r="UIP81" s="66"/>
      <c r="UIQ81" s="66"/>
      <c r="UIR81" s="66"/>
      <c r="UIS81" s="66"/>
      <c r="UIT81" s="66"/>
      <c r="UIU81" s="66"/>
      <c r="UIV81" s="66"/>
      <c r="UIW81" s="66"/>
      <c r="UIX81" s="66"/>
      <c r="UIY81" s="66"/>
      <c r="UIZ81" s="66"/>
      <c r="UJA81" s="66"/>
      <c r="UJB81" s="66"/>
      <c r="UJC81" s="66"/>
      <c r="UJD81" s="66"/>
      <c r="UJE81" s="66"/>
      <c r="UJF81" s="66"/>
      <c r="UJG81" s="66"/>
      <c r="UJH81" s="66"/>
      <c r="UJI81" s="66"/>
      <c r="UJJ81" s="66"/>
      <c r="UJK81" s="66"/>
      <c r="UJL81" s="66"/>
      <c r="UJM81" s="66"/>
      <c r="UJN81" s="66"/>
      <c r="UJO81" s="66"/>
      <c r="UJP81" s="66"/>
      <c r="UJQ81" s="66"/>
      <c r="UJR81" s="66"/>
      <c r="UJS81" s="66"/>
      <c r="UJT81" s="66"/>
      <c r="UJU81" s="66"/>
      <c r="UJV81" s="66"/>
      <c r="UJW81" s="66"/>
      <c r="UJX81" s="66"/>
      <c r="UJY81" s="66"/>
      <c r="UJZ81" s="66"/>
      <c r="UKA81" s="66"/>
      <c r="UKB81" s="66"/>
      <c r="UKC81" s="66"/>
      <c r="UKD81" s="66"/>
      <c r="UKE81" s="66"/>
      <c r="UKF81" s="66"/>
      <c r="UKG81" s="66"/>
      <c r="UKH81" s="66"/>
      <c r="UKI81" s="66"/>
      <c r="UKJ81" s="66"/>
      <c r="UKK81" s="66"/>
      <c r="UKL81" s="66"/>
      <c r="UKM81" s="66"/>
      <c r="UKN81" s="66"/>
      <c r="UKO81" s="66"/>
      <c r="UKP81" s="66"/>
      <c r="UKQ81" s="66"/>
      <c r="UKR81" s="66"/>
      <c r="UKS81" s="66"/>
      <c r="UKT81" s="66"/>
      <c r="UKU81" s="66"/>
      <c r="UKV81" s="66"/>
      <c r="UKW81" s="66"/>
      <c r="UKX81" s="66"/>
      <c r="UKY81" s="66"/>
      <c r="UKZ81" s="66"/>
      <c r="ULA81" s="66"/>
      <c r="ULB81" s="66"/>
      <c r="ULC81" s="66"/>
      <c r="ULD81" s="66"/>
      <c r="ULE81" s="66"/>
      <c r="ULF81" s="66"/>
      <c r="ULG81" s="66"/>
      <c r="ULH81" s="66"/>
      <c r="ULI81" s="66"/>
      <c r="ULJ81" s="66"/>
      <c r="ULK81" s="66"/>
      <c r="ULL81" s="66"/>
      <c r="ULM81" s="66"/>
      <c r="ULN81" s="66"/>
      <c r="ULO81" s="66"/>
      <c r="ULP81" s="66"/>
      <c r="ULQ81" s="66"/>
      <c r="ULR81" s="66"/>
      <c r="ULS81" s="66"/>
      <c r="ULT81" s="66"/>
      <c r="ULU81" s="66"/>
      <c r="ULV81" s="66"/>
      <c r="ULW81" s="66"/>
      <c r="ULX81" s="66"/>
      <c r="ULY81" s="66"/>
      <c r="ULZ81" s="66"/>
      <c r="UMA81" s="66"/>
      <c r="UMB81" s="66"/>
      <c r="UMC81" s="66"/>
      <c r="UMD81" s="66"/>
      <c r="UME81" s="66"/>
      <c r="UMF81" s="66"/>
      <c r="UMG81" s="66"/>
      <c r="UMH81" s="66"/>
      <c r="UMI81" s="66"/>
      <c r="UMJ81" s="66"/>
      <c r="UMK81" s="66"/>
      <c r="UML81" s="66"/>
      <c r="UMM81" s="66"/>
      <c r="UMN81" s="66"/>
      <c r="UMO81" s="66"/>
      <c r="UMP81" s="66"/>
      <c r="UMQ81" s="66"/>
      <c r="UMR81" s="66"/>
      <c r="UMS81" s="66"/>
      <c r="UMT81" s="66"/>
      <c r="UMU81" s="66"/>
      <c r="UMV81" s="66"/>
      <c r="UMW81" s="66"/>
      <c r="UMX81" s="66"/>
      <c r="UMY81" s="66"/>
      <c r="UMZ81" s="66"/>
      <c r="UNA81" s="66"/>
      <c r="UNB81" s="66"/>
      <c r="UNC81" s="66"/>
      <c r="UND81" s="66"/>
      <c r="UNE81" s="66"/>
      <c r="UNF81" s="66"/>
      <c r="UNG81" s="66"/>
      <c r="UNH81" s="66"/>
      <c r="UNI81" s="66"/>
      <c r="UNJ81" s="66"/>
      <c r="UNK81" s="66"/>
      <c r="UNL81" s="66"/>
      <c r="UNM81" s="66"/>
      <c r="UNN81" s="66"/>
      <c r="UNO81" s="66"/>
      <c r="UNP81" s="66"/>
      <c r="UNQ81" s="66"/>
      <c r="UNR81" s="66"/>
      <c r="UNS81" s="66"/>
      <c r="UNT81" s="66"/>
      <c r="UNU81" s="66"/>
      <c r="UNV81" s="66"/>
      <c r="UNW81" s="66"/>
      <c r="UNX81" s="66"/>
      <c r="UNY81" s="66"/>
      <c r="UNZ81" s="66"/>
      <c r="UOA81" s="66"/>
      <c r="UOB81" s="66"/>
      <c r="UOC81" s="66"/>
      <c r="UOD81" s="66"/>
      <c r="UOE81" s="66"/>
      <c r="UOF81" s="66"/>
      <c r="UOG81" s="66"/>
      <c r="UOH81" s="66"/>
      <c r="UOI81" s="66"/>
      <c r="UOJ81" s="66"/>
      <c r="UOK81" s="66"/>
      <c r="UOL81" s="66"/>
      <c r="UOM81" s="66"/>
      <c r="UON81" s="66"/>
      <c r="UOO81" s="66"/>
      <c r="UOP81" s="66"/>
      <c r="UOQ81" s="66"/>
      <c r="UOR81" s="66"/>
      <c r="UOS81" s="66"/>
      <c r="UOT81" s="66"/>
      <c r="UOU81" s="66"/>
      <c r="UOV81" s="66"/>
      <c r="UOW81" s="66"/>
      <c r="UOX81" s="66"/>
      <c r="UOY81" s="66"/>
      <c r="UOZ81" s="66"/>
      <c r="UPA81" s="66"/>
      <c r="UPB81" s="66"/>
      <c r="UPC81" s="66"/>
      <c r="UPD81" s="66"/>
      <c r="UPE81" s="66"/>
      <c r="UPF81" s="66"/>
      <c r="UPG81" s="66"/>
      <c r="UPH81" s="66"/>
      <c r="UPI81" s="66"/>
      <c r="UPJ81" s="66"/>
      <c r="UPK81" s="66"/>
      <c r="UPL81" s="66"/>
      <c r="UPM81" s="66"/>
      <c r="UPN81" s="66"/>
      <c r="UPO81" s="66"/>
      <c r="UPP81" s="66"/>
      <c r="UPQ81" s="66"/>
      <c r="UPR81" s="66"/>
      <c r="UPS81" s="66"/>
      <c r="UPT81" s="66"/>
      <c r="UPU81" s="66"/>
      <c r="UPV81" s="66"/>
      <c r="UPW81" s="66"/>
      <c r="UPX81" s="66"/>
      <c r="UPY81" s="66"/>
      <c r="UPZ81" s="66"/>
      <c r="UQA81" s="66"/>
      <c r="UQB81" s="66"/>
      <c r="UQC81" s="66"/>
      <c r="UQD81" s="66"/>
      <c r="UQE81" s="66"/>
      <c r="UQF81" s="66"/>
      <c r="UQG81" s="66"/>
      <c r="UQH81" s="66"/>
      <c r="UQI81" s="66"/>
      <c r="UQJ81" s="66"/>
      <c r="UQK81" s="66"/>
      <c r="UQL81" s="66"/>
      <c r="UQM81" s="66"/>
      <c r="UQN81" s="66"/>
      <c r="UQO81" s="66"/>
      <c r="UQP81" s="66"/>
      <c r="UQQ81" s="66"/>
      <c r="UQR81" s="66"/>
      <c r="UQS81" s="66"/>
      <c r="UQT81" s="66"/>
      <c r="UQU81" s="66"/>
      <c r="UQV81" s="66"/>
      <c r="UQW81" s="66"/>
      <c r="UQX81" s="66"/>
      <c r="UQY81" s="66"/>
      <c r="UQZ81" s="66"/>
      <c r="URA81" s="66"/>
      <c r="URB81" s="66"/>
      <c r="URC81" s="66"/>
      <c r="URD81" s="66"/>
      <c r="URE81" s="66"/>
      <c r="URF81" s="66"/>
      <c r="URG81" s="66"/>
      <c r="URH81" s="66"/>
      <c r="URI81" s="66"/>
      <c r="URJ81" s="66"/>
      <c r="URK81" s="66"/>
      <c r="URL81" s="66"/>
      <c r="URM81" s="66"/>
      <c r="URN81" s="66"/>
      <c r="URO81" s="66"/>
      <c r="URP81" s="66"/>
      <c r="URQ81" s="66"/>
      <c r="URR81" s="66"/>
      <c r="URS81" s="66"/>
      <c r="URT81" s="66"/>
      <c r="URU81" s="66"/>
      <c r="URV81" s="66"/>
      <c r="URW81" s="66"/>
      <c r="URX81" s="66"/>
      <c r="URY81" s="66"/>
      <c r="URZ81" s="66"/>
      <c r="USA81" s="66"/>
      <c r="USB81" s="66"/>
      <c r="USC81" s="66"/>
      <c r="USD81" s="66"/>
      <c r="USE81" s="66"/>
      <c r="USF81" s="66"/>
      <c r="USG81" s="66"/>
      <c r="USH81" s="66"/>
      <c r="USI81" s="66"/>
      <c r="USJ81" s="66"/>
      <c r="USK81" s="66"/>
      <c r="USL81" s="66"/>
      <c r="USM81" s="66"/>
      <c r="USN81" s="66"/>
      <c r="USO81" s="66"/>
      <c r="USP81" s="66"/>
      <c r="USQ81" s="66"/>
      <c r="USR81" s="66"/>
      <c r="USS81" s="66"/>
      <c r="UST81" s="66"/>
      <c r="USU81" s="66"/>
      <c r="USV81" s="66"/>
      <c r="USW81" s="66"/>
      <c r="USX81" s="66"/>
      <c r="USY81" s="66"/>
      <c r="USZ81" s="66"/>
      <c r="UTA81" s="66"/>
      <c r="UTB81" s="66"/>
      <c r="UTC81" s="66"/>
      <c r="UTD81" s="66"/>
      <c r="UTE81" s="66"/>
      <c r="UTF81" s="66"/>
      <c r="UTG81" s="66"/>
      <c r="UTH81" s="66"/>
      <c r="UTI81" s="66"/>
      <c r="UTJ81" s="66"/>
      <c r="UTK81" s="66"/>
      <c r="UTL81" s="66"/>
      <c r="UTM81" s="66"/>
      <c r="UTN81" s="66"/>
      <c r="UTO81" s="66"/>
      <c r="UTP81" s="66"/>
      <c r="UTQ81" s="66"/>
      <c r="UTR81" s="66"/>
      <c r="UTS81" s="66"/>
      <c r="UTT81" s="66"/>
      <c r="UTU81" s="66"/>
      <c r="UTV81" s="66"/>
      <c r="UTW81" s="66"/>
      <c r="UTX81" s="66"/>
      <c r="UTY81" s="66"/>
      <c r="UTZ81" s="66"/>
      <c r="UUA81" s="66"/>
      <c r="UUB81" s="66"/>
      <c r="UUC81" s="66"/>
      <c r="UUD81" s="66"/>
      <c r="UUE81" s="66"/>
      <c r="UUF81" s="66"/>
      <c r="UUG81" s="66"/>
      <c r="UUH81" s="66"/>
      <c r="UUI81" s="66"/>
      <c r="UUJ81" s="66"/>
      <c r="UUK81" s="66"/>
      <c r="UUL81" s="66"/>
      <c r="UUM81" s="66"/>
      <c r="UUN81" s="66"/>
      <c r="UUO81" s="66"/>
      <c r="UUP81" s="66"/>
      <c r="UUQ81" s="66"/>
      <c r="UUR81" s="66"/>
      <c r="UUS81" s="66"/>
      <c r="UUT81" s="66"/>
      <c r="UUU81" s="66"/>
      <c r="UUV81" s="66"/>
      <c r="UUW81" s="66"/>
      <c r="UUX81" s="66"/>
      <c r="UUY81" s="66"/>
      <c r="UUZ81" s="66"/>
      <c r="UVA81" s="66"/>
      <c r="UVB81" s="66"/>
      <c r="UVC81" s="66"/>
      <c r="UVD81" s="66"/>
      <c r="UVE81" s="66"/>
      <c r="UVF81" s="66"/>
      <c r="UVG81" s="66"/>
      <c r="UVH81" s="66"/>
      <c r="UVI81" s="66"/>
      <c r="UVJ81" s="66"/>
      <c r="UVK81" s="66"/>
      <c r="UVL81" s="66"/>
      <c r="UVM81" s="66"/>
      <c r="UVN81" s="66"/>
      <c r="UVO81" s="66"/>
      <c r="UVP81" s="66"/>
      <c r="UVQ81" s="66"/>
      <c r="UVR81" s="66"/>
      <c r="UVS81" s="66"/>
      <c r="UVT81" s="66"/>
      <c r="UVU81" s="66"/>
      <c r="UVV81" s="66"/>
      <c r="UVW81" s="66"/>
      <c r="UVX81" s="66"/>
      <c r="UVY81" s="66"/>
      <c r="UVZ81" s="66"/>
      <c r="UWA81" s="66"/>
      <c r="UWB81" s="66"/>
      <c r="UWC81" s="66"/>
      <c r="UWD81" s="66"/>
      <c r="UWE81" s="66"/>
      <c r="UWF81" s="66"/>
      <c r="UWG81" s="66"/>
      <c r="UWH81" s="66"/>
      <c r="UWI81" s="66"/>
      <c r="UWJ81" s="66"/>
      <c r="UWK81" s="66"/>
      <c r="UWL81" s="66"/>
      <c r="UWM81" s="66"/>
      <c r="UWN81" s="66"/>
      <c r="UWO81" s="66"/>
      <c r="UWP81" s="66"/>
      <c r="UWQ81" s="66"/>
      <c r="UWR81" s="66"/>
      <c r="UWS81" s="66"/>
      <c r="UWT81" s="66"/>
      <c r="UWU81" s="66"/>
      <c r="UWV81" s="66"/>
      <c r="UWW81" s="66"/>
      <c r="UWX81" s="66"/>
      <c r="UWY81" s="66"/>
      <c r="UWZ81" s="66"/>
      <c r="UXA81" s="66"/>
      <c r="UXB81" s="66"/>
      <c r="UXC81" s="66"/>
      <c r="UXD81" s="66"/>
      <c r="UXE81" s="66"/>
      <c r="UXF81" s="66"/>
      <c r="UXG81" s="66"/>
      <c r="UXH81" s="66"/>
      <c r="UXI81" s="66"/>
      <c r="UXJ81" s="66"/>
      <c r="UXK81" s="66"/>
      <c r="UXL81" s="66"/>
      <c r="UXM81" s="66"/>
      <c r="UXN81" s="66"/>
      <c r="UXO81" s="66"/>
      <c r="UXP81" s="66"/>
      <c r="UXQ81" s="66"/>
      <c r="UXR81" s="66"/>
      <c r="UXS81" s="66"/>
      <c r="UXT81" s="66"/>
      <c r="UXU81" s="66"/>
      <c r="UXV81" s="66"/>
      <c r="UXW81" s="66"/>
      <c r="UXX81" s="66"/>
      <c r="UXY81" s="66"/>
      <c r="UXZ81" s="66"/>
      <c r="UYA81" s="66"/>
      <c r="UYB81" s="66"/>
      <c r="UYC81" s="66"/>
      <c r="UYD81" s="66"/>
      <c r="UYE81" s="66"/>
      <c r="UYF81" s="66"/>
      <c r="UYG81" s="66"/>
      <c r="UYH81" s="66"/>
      <c r="UYI81" s="66"/>
      <c r="UYJ81" s="66"/>
      <c r="UYK81" s="66"/>
      <c r="UYL81" s="66"/>
      <c r="UYM81" s="66"/>
      <c r="UYN81" s="66"/>
      <c r="UYO81" s="66"/>
      <c r="UYP81" s="66"/>
      <c r="UYQ81" s="66"/>
      <c r="UYR81" s="66"/>
      <c r="UYS81" s="66"/>
      <c r="UYT81" s="66"/>
      <c r="UYU81" s="66"/>
      <c r="UYV81" s="66"/>
      <c r="UYW81" s="66"/>
      <c r="UYX81" s="66"/>
      <c r="UYY81" s="66"/>
      <c r="UYZ81" s="66"/>
      <c r="UZA81" s="66"/>
      <c r="UZB81" s="66"/>
      <c r="UZC81" s="66"/>
      <c r="UZD81" s="66"/>
      <c r="UZE81" s="66"/>
      <c r="UZF81" s="66"/>
      <c r="UZG81" s="66"/>
      <c r="UZH81" s="66"/>
      <c r="UZI81" s="66"/>
      <c r="UZJ81" s="66"/>
      <c r="UZK81" s="66"/>
      <c r="UZL81" s="66"/>
      <c r="UZM81" s="66"/>
      <c r="UZN81" s="66"/>
      <c r="UZO81" s="66"/>
      <c r="UZP81" s="66"/>
      <c r="UZQ81" s="66"/>
      <c r="UZR81" s="66"/>
      <c r="UZS81" s="66"/>
      <c r="UZT81" s="66"/>
      <c r="UZU81" s="66"/>
      <c r="UZV81" s="66"/>
      <c r="UZW81" s="66"/>
      <c r="UZX81" s="66"/>
      <c r="UZY81" s="66"/>
      <c r="UZZ81" s="66"/>
      <c r="VAA81" s="66"/>
      <c r="VAB81" s="66"/>
      <c r="VAC81" s="66"/>
      <c r="VAD81" s="66"/>
      <c r="VAE81" s="66"/>
      <c r="VAF81" s="66"/>
      <c r="VAG81" s="66"/>
      <c r="VAH81" s="66"/>
      <c r="VAI81" s="66"/>
      <c r="VAJ81" s="66"/>
      <c r="VAK81" s="66"/>
      <c r="VAL81" s="66"/>
      <c r="VAM81" s="66"/>
      <c r="VAN81" s="66"/>
      <c r="VAO81" s="66"/>
      <c r="VAP81" s="66"/>
      <c r="VAQ81" s="66"/>
      <c r="VAR81" s="66"/>
      <c r="VAS81" s="66"/>
      <c r="VAT81" s="66"/>
      <c r="VAU81" s="66"/>
      <c r="VAV81" s="66"/>
      <c r="VAW81" s="66"/>
      <c r="VAX81" s="66"/>
      <c r="VAY81" s="66"/>
      <c r="VAZ81" s="66"/>
      <c r="VBA81" s="66"/>
      <c r="VBB81" s="66"/>
      <c r="VBC81" s="66"/>
      <c r="VBD81" s="66"/>
      <c r="VBE81" s="66"/>
      <c r="VBF81" s="66"/>
      <c r="VBG81" s="66"/>
      <c r="VBH81" s="66"/>
      <c r="VBI81" s="66"/>
      <c r="VBJ81" s="66"/>
      <c r="VBK81" s="66"/>
      <c r="VBL81" s="66"/>
      <c r="VBM81" s="66"/>
      <c r="VBN81" s="66"/>
      <c r="VBO81" s="66"/>
      <c r="VBP81" s="66"/>
      <c r="VBQ81" s="66"/>
      <c r="VBR81" s="66"/>
      <c r="VBS81" s="66"/>
      <c r="VBT81" s="66"/>
      <c r="VBU81" s="66"/>
      <c r="VBV81" s="66"/>
      <c r="VBW81" s="66"/>
      <c r="VBX81" s="66"/>
      <c r="VBY81" s="66"/>
      <c r="VBZ81" s="66"/>
      <c r="VCA81" s="66"/>
      <c r="VCB81" s="66"/>
      <c r="VCC81" s="66"/>
      <c r="VCD81" s="66"/>
      <c r="VCE81" s="66"/>
      <c r="VCF81" s="66"/>
      <c r="VCG81" s="66"/>
      <c r="VCH81" s="66"/>
      <c r="VCI81" s="66"/>
      <c r="VCJ81" s="66"/>
      <c r="VCK81" s="66"/>
      <c r="VCL81" s="66"/>
      <c r="VCM81" s="66"/>
      <c r="VCN81" s="66"/>
      <c r="VCO81" s="66"/>
      <c r="VCP81" s="66"/>
      <c r="VCQ81" s="66"/>
      <c r="VCR81" s="66"/>
      <c r="VCS81" s="66"/>
      <c r="VCT81" s="66"/>
      <c r="VCU81" s="66"/>
      <c r="VCV81" s="66"/>
      <c r="VCW81" s="66"/>
      <c r="VCX81" s="66"/>
      <c r="VCY81" s="66"/>
      <c r="VCZ81" s="66"/>
      <c r="VDA81" s="66"/>
      <c r="VDB81" s="66"/>
      <c r="VDC81" s="66"/>
      <c r="VDD81" s="66"/>
      <c r="VDE81" s="66"/>
      <c r="VDF81" s="66"/>
      <c r="VDG81" s="66"/>
      <c r="VDH81" s="66"/>
      <c r="VDI81" s="66"/>
      <c r="VDJ81" s="66"/>
      <c r="VDK81" s="66"/>
      <c r="VDL81" s="66"/>
      <c r="VDM81" s="66"/>
      <c r="VDN81" s="66"/>
      <c r="VDO81" s="66"/>
      <c r="VDP81" s="66"/>
      <c r="VDQ81" s="66"/>
      <c r="VDR81" s="66"/>
      <c r="VDS81" s="66"/>
      <c r="VDT81" s="66"/>
      <c r="VDU81" s="66"/>
      <c r="VDV81" s="66"/>
      <c r="VDW81" s="66"/>
      <c r="VDX81" s="66"/>
      <c r="VDY81" s="66"/>
      <c r="VDZ81" s="66"/>
      <c r="VEA81" s="66"/>
      <c r="VEB81" s="66"/>
      <c r="VEC81" s="66"/>
      <c r="VED81" s="66"/>
      <c r="VEE81" s="66"/>
      <c r="VEF81" s="66"/>
      <c r="VEG81" s="66"/>
      <c r="VEH81" s="66"/>
      <c r="VEI81" s="66"/>
      <c r="VEJ81" s="66"/>
      <c r="VEK81" s="66"/>
      <c r="VEL81" s="66"/>
      <c r="VEM81" s="66"/>
      <c r="VEN81" s="66"/>
      <c r="VEO81" s="66"/>
      <c r="VEP81" s="66"/>
      <c r="VEQ81" s="66"/>
      <c r="VER81" s="66"/>
      <c r="VES81" s="66"/>
      <c r="VET81" s="66"/>
      <c r="VEU81" s="66"/>
      <c r="VEV81" s="66"/>
      <c r="VEW81" s="66"/>
      <c r="VEX81" s="66"/>
      <c r="VEY81" s="66"/>
      <c r="VEZ81" s="66"/>
      <c r="VFA81" s="66"/>
      <c r="VFB81" s="66"/>
      <c r="VFC81" s="66"/>
      <c r="VFD81" s="66"/>
      <c r="VFE81" s="66"/>
      <c r="VFF81" s="66"/>
      <c r="VFG81" s="66"/>
      <c r="VFH81" s="66"/>
      <c r="VFI81" s="66"/>
      <c r="VFJ81" s="66"/>
      <c r="VFK81" s="66"/>
      <c r="VFL81" s="66"/>
      <c r="VFM81" s="66"/>
      <c r="VFN81" s="66"/>
      <c r="VFO81" s="66"/>
      <c r="VFP81" s="66"/>
      <c r="VFQ81" s="66"/>
      <c r="VFR81" s="66"/>
      <c r="VFS81" s="66"/>
      <c r="VFT81" s="66"/>
      <c r="VFU81" s="66"/>
      <c r="VFV81" s="66"/>
      <c r="VFW81" s="66"/>
      <c r="VFX81" s="66"/>
      <c r="VFY81" s="66"/>
      <c r="VFZ81" s="66"/>
      <c r="VGA81" s="66"/>
      <c r="VGB81" s="66"/>
      <c r="VGC81" s="66"/>
      <c r="VGD81" s="66"/>
      <c r="VGE81" s="66"/>
      <c r="VGF81" s="66"/>
      <c r="VGG81" s="66"/>
      <c r="VGH81" s="66"/>
      <c r="VGI81" s="66"/>
      <c r="VGJ81" s="66"/>
      <c r="VGK81" s="66"/>
      <c r="VGL81" s="66"/>
      <c r="VGM81" s="66"/>
      <c r="VGN81" s="66"/>
      <c r="VGO81" s="66"/>
      <c r="VGP81" s="66"/>
      <c r="VGQ81" s="66"/>
      <c r="VGR81" s="66"/>
      <c r="VGS81" s="66"/>
      <c r="VGT81" s="66"/>
      <c r="VGU81" s="66"/>
      <c r="VGV81" s="66"/>
      <c r="VGW81" s="66"/>
      <c r="VGX81" s="66"/>
      <c r="VGY81" s="66"/>
      <c r="VGZ81" s="66"/>
      <c r="VHA81" s="66"/>
      <c r="VHB81" s="66"/>
      <c r="VHC81" s="66"/>
      <c r="VHD81" s="66"/>
      <c r="VHE81" s="66"/>
      <c r="VHF81" s="66"/>
      <c r="VHG81" s="66"/>
      <c r="VHH81" s="66"/>
      <c r="VHI81" s="66"/>
      <c r="VHJ81" s="66"/>
      <c r="VHK81" s="66"/>
      <c r="VHL81" s="66"/>
      <c r="VHM81" s="66"/>
      <c r="VHN81" s="66"/>
      <c r="VHO81" s="66"/>
      <c r="VHP81" s="66"/>
      <c r="VHQ81" s="66"/>
      <c r="VHR81" s="66"/>
      <c r="VHS81" s="66"/>
      <c r="VHT81" s="66"/>
      <c r="VHU81" s="66"/>
      <c r="VHV81" s="66"/>
      <c r="VHW81" s="66"/>
      <c r="VHX81" s="66"/>
      <c r="VHY81" s="66"/>
      <c r="VHZ81" s="66"/>
      <c r="VIA81" s="66"/>
      <c r="VIB81" s="66"/>
      <c r="VIC81" s="66"/>
      <c r="VID81" s="66"/>
      <c r="VIE81" s="66"/>
      <c r="VIF81" s="66"/>
      <c r="VIG81" s="66"/>
      <c r="VIH81" s="66"/>
      <c r="VII81" s="66"/>
      <c r="VIJ81" s="66"/>
      <c r="VIK81" s="66"/>
      <c r="VIL81" s="66"/>
      <c r="VIM81" s="66"/>
      <c r="VIN81" s="66"/>
      <c r="VIO81" s="66"/>
      <c r="VIP81" s="66"/>
      <c r="VIQ81" s="66"/>
      <c r="VIR81" s="66"/>
      <c r="VIS81" s="66"/>
      <c r="VIT81" s="66"/>
      <c r="VIU81" s="66"/>
      <c r="VIV81" s="66"/>
      <c r="VIW81" s="66"/>
      <c r="VIX81" s="66"/>
      <c r="VIY81" s="66"/>
      <c r="VIZ81" s="66"/>
      <c r="VJA81" s="66"/>
      <c r="VJB81" s="66"/>
      <c r="VJC81" s="66"/>
      <c r="VJD81" s="66"/>
      <c r="VJE81" s="66"/>
      <c r="VJF81" s="66"/>
      <c r="VJG81" s="66"/>
      <c r="VJH81" s="66"/>
      <c r="VJI81" s="66"/>
      <c r="VJJ81" s="66"/>
      <c r="VJK81" s="66"/>
      <c r="VJL81" s="66"/>
      <c r="VJM81" s="66"/>
      <c r="VJN81" s="66"/>
      <c r="VJO81" s="66"/>
      <c r="VJP81" s="66"/>
      <c r="VJQ81" s="66"/>
      <c r="VJR81" s="66"/>
      <c r="VJS81" s="66"/>
      <c r="VJT81" s="66"/>
      <c r="VJU81" s="66"/>
      <c r="VJV81" s="66"/>
      <c r="VJW81" s="66"/>
      <c r="VJX81" s="66"/>
      <c r="VJY81" s="66"/>
      <c r="VJZ81" s="66"/>
      <c r="VKA81" s="66"/>
      <c r="VKB81" s="66"/>
      <c r="VKC81" s="66"/>
      <c r="VKD81" s="66"/>
      <c r="VKE81" s="66"/>
      <c r="VKF81" s="66"/>
      <c r="VKG81" s="66"/>
      <c r="VKH81" s="66"/>
      <c r="VKI81" s="66"/>
      <c r="VKJ81" s="66"/>
      <c r="VKK81" s="66"/>
      <c r="VKL81" s="66"/>
      <c r="VKM81" s="66"/>
      <c r="VKN81" s="66"/>
      <c r="VKO81" s="66"/>
      <c r="VKP81" s="66"/>
      <c r="VKQ81" s="66"/>
      <c r="VKR81" s="66"/>
      <c r="VKS81" s="66"/>
      <c r="VKT81" s="66"/>
      <c r="VKU81" s="66"/>
      <c r="VKV81" s="66"/>
      <c r="VKW81" s="66"/>
      <c r="VKX81" s="66"/>
      <c r="VKY81" s="66"/>
      <c r="VKZ81" s="66"/>
      <c r="VLA81" s="66"/>
      <c r="VLB81" s="66"/>
      <c r="VLC81" s="66"/>
      <c r="VLD81" s="66"/>
      <c r="VLE81" s="66"/>
      <c r="VLF81" s="66"/>
      <c r="VLG81" s="66"/>
      <c r="VLH81" s="66"/>
      <c r="VLI81" s="66"/>
      <c r="VLJ81" s="66"/>
      <c r="VLK81" s="66"/>
      <c r="VLL81" s="66"/>
      <c r="VLM81" s="66"/>
      <c r="VLN81" s="66"/>
      <c r="VLO81" s="66"/>
      <c r="VLP81" s="66"/>
      <c r="VLQ81" s="66"/>
      <c r="VLR81" s="66"/>
      <c r="VLS81" s="66"/>
      <c r="VLT81" s="66"/>
      <c r="VLU81" s="66"/>
      <c r="VLV81" s="66"/>
      <c r="VLW81" s="66"/>
      <c r="VLX81" s="66"/>
      <c r="VLY81" s="66"/>
      <c r="VLZ81" s="66"/>
      <c r="VMA81" s="66"/>
      <c r="VMB81" s="66"/>
      <c r="VMC81" s="66"/>
      <c r="VMD81" s="66"/>
      <c r="VME81" s="66"/>
      <c r="VMF81" s="66"/>
      <c r="VMG81" s="66"/>
      <c r="VMH81" s="66"/>
      <c r="VMI81" s="66"/>
      <c r="VMJ81" s="66"/>
      <c r="VMK81" s="66"/>
      <c r="VML81" s="66"/>
      <c r="VMM81" s="66"/>
      <c r="VMN81" s="66"/>
      <c r="VMO81" s="66"/>
      <c r="VMP81" s="66"/>
      <c r="VMQ81" s="66"/>
      <c r="VMR81" s="66"/>
      <c r="VMS81" s="66"/>
      <c r="VMT81" s="66"/>
      <c r="VMU81" s="66"/>
      <c r="VMV81" s="66"/>
      <c r="VMW81" s="66"/>
      <c r="VMX81" s="66"/>
      <c r="VMY81" s="66"/>
      <c r="VMZ81" s="66"/>
      <c r="VNA81" s="66"/>
      <c r="VNB81" s="66"/>
      <c r="VNC81" s="66"/>
      <c r="VND81" s="66"/>
      <c r="VNE81" s="66"/>
      <c r="VNF81" s="66"/>
      <c r="VNG81" s="66"/>
      <c r="VNH81" s="66"/>
      <c r="VNI81" s="66"/>
      <c r="VNJ81" s="66"/>
      <c r="VNK81" s="66"/>
      <c r="VNL81" s="66"/>
      <c r="VNM81" s="66"/>
      <c r="VNN81" s="66"/>
      <c r="VNO81" s="66"/>
      <c r="VNP81" s="66"/>
      <c r="VNQ81" s="66"/>
      <c r="VNR81" s="66"/>
      <c r="VNS81" s="66"/>
      <c r="VNT81" s="66"/>
      <c r="VNU81" s="66"/>
      <c r="VNV81" s="66"/>
      <c r="VNW81" s="66"/>
      <c r="VNX81" s="66"/>
      <c r="VNY81" s="66"/>
      <c r="VNZ81" s="66"/>
      <c r="VOA81" s="66"/>
      <c r="VOB81" s="66"/>
      <c r="VOC81" s="66"/>
      <c r="VOD81" s="66"/>
      <c r="VOE81" s="66"/>
      <c r="VOF81" s="66"/>
      <c r="VOG81" s="66"/>
      <c r="VOH81" s="66"/>
      <c r="VOI81" s="66"/>
      <c r="VOJ81" s="66"/>
      <c r="VOK81" s="66"/>
      <c r="VOL81" s="66"/>
      <c r="VOM81" s="66"/>
      <c r="VON81" s="66"/>
      <c r="VOO81" s="66"/>
      <c r="VOP81" s="66"/>
      <c r="VOQ81" s="66"/>
      <c r="VOR81" s="66"/>
      <c r="VOS81" s="66"/>
      <c r="VOT81" s="66"/>
      <c r="VOU81" s="66"/>
      <c r="VOV81" s="66"/>
      <c r="VOW81" s="66"/>
      <c r="VOX81" s="66"/>
      <c r="VOY81" s="66"/>
      <c r="VOZ81" s="66"/>
      <c r="VPA81" s="66"/>
      <c r="VPB81" s="66"/>
      <c r="VPC81" s="66"/>
      <c r="VPD81" s="66"/>
      <c r="VPE81" s="66"/>
      <c r="VPF81" s="66"/>
      <c r="VPG81" s="66"/>
      <c r="VPH81" s="66"/>
      <c r="VPI81" s="66"/>
      <c r="VPJ81" s="66"/>
      <c r="VPK81" s="66"/>
      <c r="VPL81" s="66"/>
      <c r="VPM81" s="66"/>
      <c r="VPN81" s="66"/>
      <c r="VPO81" s="66"/>
      <c r="VPP81" s="66"/>
      <c r="VPQ81" s="66"/>
      <c r="VPR81" s="66"/>
      <c r="VPS81" s="66"/>
      <c r="VPT81" s="66"/>
      <c r="VPU81" s="66"/>
      <c r="VPV81" s="66"/>
      <c r="VPW81" s="66"/>
      <c r="VPX81" s="66"/>
      <c r="VPY81" s="66"/>
      <c r="VPZ81" s="66"/>
      <c r="VQA81" s="66"/>
      <c r="VQB81" s="66"/>
      <c r="VQC81" s="66"/>
      <c r="VQD81" s="66"/>
      <c r="VQE81" s="66"/>
      <c r="VQF81" s="66"/>
      <c r="VQG81" s="66"/>
      <c r="VQH81" s="66"/>
      <c r="VQI81" s="66"/>
      <c r="VQJ81" s="66"/>
      <c r="VQK81" s="66"/>
      <c r="VQL81" s="66"/>
      <c r="VQM81" s="66"/>
      <c r="VQN81" s="66"/>
      <c r="VQO81" s="66"/>
      <c r="VQP81" s="66"/>
      <c r="VQQ81" s="66"/>
      <c r="VQR81" s="66"/>
      <c r="VQS81" s="66"/>
      <c r="VQT81" s="66"/>
      <c r="VQU81" s="66"/>
      <c r="VQV81" s="66"/>
      <c r="VQW81" s="66"/>
      <c r="VQX81" s="66"/>
      <c r="VQY81" s="66"/>
      <c r="VQZ81" s="66"/>
      <c r="VRA81" s="66"/>
      <c r="VRB81" s="66"/>
      <c r="VRC81" s="66"/>
      <c r="VRD81" s="66"/>
      <c r="VRE81" s="66"/>
      <c r="VRF81" s="66"/>
      <c r="VRG81" s="66"/>
      <c r="VRH81" s="66"/>
      <c r="VRI81" s="66"/>
      <c r="VRJ81" s="66"/>
      <c r="VRK81" s="66"/>
      <c r="VRL81" s="66"/>
      <c r="VRM81" s="66"/>
      <c r="VRN81" s="66"/>
      <c r="VRO81" s="66"/>
      <c r="VRP81" s="66"/>
      <c r="VRQ81" s="66"/>
      <c r="VRR81" s="66"/>
      <c r="VRS81" s="66"/>
      <c r="VRT81" s="66"/>
      <c r="VRU81" s="66"/>
      <c r="VRV81" s="66"/>
      <c r="VRW81" s="66"/>
      <c r="VRX81" s="66"/>
      <c r="VRY81" s="66"/>
      <c r="VRZ81" s="66"/>
      <c r="VSA81" s="66"/>
      <c r="VSB81" s="66"/>
      <c r="VSC81" s="66"/>
      <c r="VSD81" s="66"/>
      <c r="VSE81" s="66"/>
      <c r="VSF81" s="66"/>
      <c r="VSG81" s="66"/>
      <c r="VSH81" s="66"/>
      <c r="VSI81" s="66"/>
      <c r="VSJ81" s="66"/>
      <c r="VSK81" s="66"/>
      <c r="VSL81" s="66"/>
      <c r="VSM81" s="66"/>
      <c r="VSN81" s="66"/>
      <c r="VSO81" s="66"/>
      <c r="VSP81" s="66"/>
      <c r="VSQ81" s="66"/>
      <c r="VSR81" s="66"/>
      <c r="VSS81" s="66"/>
      <c r="VST81" s="66"/>
      <c r="VSU81" s="66"/>
      <c r="VSV81" s="66"/>
      <c r="VSW81" s="66"/>
      <c r="VSX81" s="66"/>
      <c r="VSY81" s="66"/>
      <c r="VSZ81" s="66"/>
      <c r="VTA81" s="66"/>
      <c r="VTB81" s="66"/>
      <c r="VTC81" s="66"/>
      <c r="VTD81" s="66"/>
      <c r="VTE81" s="66"/>
      <c r="VTF81" s="66"/>
      <c r="VTG81" s="66"/>
      <c r="VTH81" s="66"/>
      <c r="VTI81" s="66"/>
      <c r="VTJ81" s="66"/>
      <c r="VTK81" s="66"/>
      <c r="VTL81" s="66"/>
      <c r="VTM81" s="66"/>
      <c r="VTN81" s="66"/>
      <c r="VTO81" s="66"/>
      <c r="VTP81" s="66"/>
      <c r="VTQ81" s="66"/>
      <c r="VTR81" s="66"/>
      <c r="VTS81" s="66"/>
      <c r="VTT81" s="66"/>
      <c r="VTU81" s="66"/>
      <c r="VTV81" s="66"/>
      <c r="VTW81" s="66"/>
      <c r="VTX81" s="66"/>
      <c r="VTY81" s="66"/>
      <c r="VTZ81" s="66"/>
      <c r="VUA81" s="66"/>
      <c r="VUB81" s="66"/>
      <c r="VUC81" s="66"/>
      <c r="VUD81" s="66"/>
      <c r="VUE81" s="66"/>
      <c r="VUF81" s="66"/>
      <c r="VUG81" s="66"/>
      <c r="VUH81" s="66"/>
      <c r="VUI81" s="66"/>
      <c r="VUJ81" s="66"/>
      <c r="VUK81" s="66"/>
      <c r="VUL81" s="66"/>
      <c r="VUM81" s="66"/>
      <c r="VUN81" s="66"/>
      <c r="VUO81" s="66"/>
      <c r="VUP81" s="66"/>
      <c r="VUQ81" s="66"/>
      <c r="VUR81" s="66"/>
      <c r="VUS81" s="66"/>
      <c r="VUT81" s="66"/>
      <c r="VUU81" s="66"/>
      <c r="VUV81" s="66"/>
      <c r="VUW81" s="66"/>
      <c r="VUX81" s="66"/>
      <c r="VUY81" s="66"/>
      <c r="VUZ81" s="66"/>
      <c r="VVA81" s="66"/>
      <c r="VVB81" s="66"/>
      <c r="VVC81" s="66"/>
      <c r="VVD81" s="66"/>
      <c r="VVE81" s="66"/>
      <c r="VVF81" s="66"/>
      <c r="VVG81" s="66"/>
      <c r="VVH81" s="66"/>
      <c r="VVI81" s="66"/>
      <c r="VVJ81" s="66"/>
      <c r="VVK81" s="66"/>
      <c r="VVL81" s="66"/>
      <c r="VVM81" s="66"/>
      <c r="VVN81" s="66"/>
      <c r="VVO81" s="66"/>
      <c r="VVP81" s="66"/>
      <c r="VVQ81" s="66"/>
      <c r="VVR81" s="66"/>
      <c r="VVS81" s="66"/>
      <c r="VVT81" s="66"/>
      <c r="VVU81" s="66"/>
      <c r="VVV81" s="66"/>
      <c r="VVW81" s="66"/>
      <c r="VVX81" s="66"/>
      <c r="VVY81" s="66"/>
      <c r="VVZ81" s="66"/>
      <c r="VWA81" s="66"/>
      <c r="VWB81" s="66"/>
      <c r="VWC81" s="66"/>
      <c r="VWD81" s="66"/>
      <c r="VWE81" s="66"/>
      <c r="VWF81" s="66"/>
      <c r="VWG81" s="66"/>
      <c r="VWH81" s="66"/>
      <c r="VWI81" s="66"/>
      <c r="VWJ81" s="66"/>
      <c r="VWK81" s="66"/>
      <c r="VWL81" s="66"/>
      <c r="VWM81" s="66"/>
      <c r="VWN81" s="66"/>
      <c r="VWO81" s="66"/>
      <c r="VWP81" s="66"/>
      <c r="VWQ81" s="66"/>
      <c r="VWR81" s="66"/>
      <c r="VWS81" s="66"/>
      <c r="VWT81" s="66"/>
      <c r="VWU81" s="66"/>
      <c r="VWV81" s="66"/>
      <c r="VWW81" s="66"/>
      <c r="VWX81" s="66"/>
      <c r="VWY81" s="66"/>
      <c r="VWZ81" s="66"/>
      <c r="VXA81" s="66"/>
      <c r="VXB81" s="66"/>
      <c r="VXC81" s="66"/>
      <c r="VXD81" s="66"/>
      <c r="VXE81" s="66"/>
      <c r="VXF81" s="66"/>
      <c r="VXG81" s="66"/>
      <c r="VXH81" s="66"/>
      <c r="VXI81" s="66"/>
      <c r="VXJ81" s="66"/>
      <c r="VXK81" s="66"/>
      <c r="VXL81" s="66"/>
      <c r="VXM81" s="66"/>
      <c r="VXN81" s="66"/>
      <c r="VXO81" s="66"/>
      <c r="VXP81" s="66"/>
      <c r="VXQ81" s="66"/>
      <c r="VXR81" s="66"/>
      <c r="VXS81" s="66"/>
      <c r="VXT81" s="66"/>
      <c r="VXU81" s="66"/>
      <c r="VXV81" s="66"/>
      <c r="VXW81" s="66"/>
      <c r="VXX81" s="66"/>
      <c r="VXY81" s="66"/>
      <c r="VXZ81" s="66"/>
      <c r="VYA81" s="66"/>
      <c r="VYB81" s="66"/>
      <c r="VYC81" s="66"/>
      <c r="VYD81" s="66"/>
      <c r="VYE81" s="66"/>
      <c r="VYF81" s="66"/>
      <c r="VYG81" s="66"/>
      <c r="VYH81" s="66"/>
      <c r="VYI81" s="66"/>
      <c r="VYJ81" s="66"/>
      <c r="VYK81" s="66"/>
      <c r="VYL81" s="66"/>
      <c r="VYM81" s="66"/>
      <c r="VYN81" s="66"/>
      <c r="VYO81" s="66"/>
      <c r="VYP81" s="66"/>
      <c r="VYQ81" s="66"/>
      <c r="VYR81" s="66"/>
      <c r="VYS81" s="66"/>
      <c r="VYT81" s="66"/>
      <c r="VYU81" s="66"/>
      <c r="VYV81" s="66"/>
      <c r="VYW81" s="66"/>
      <c r="VYX81" s="66"/>
      <c r="VYY81" s="66"/>
      <c r="VYZ81" s="66"/>
      <c r="VZA81" s="66"/>
      <c r="VZB81" s="66"/>
      <c r="VZC81" s="66"/>
      <c r="VZD81" s="66"/>
      <c r="VZE81" s="66"/>
      <c r="VZF81" s="66"/>
      <c r="VZG81" s="66"/>
      <c r="VZH81" s="66"/>
      <c r="VZI81" s="66"/>
      <c r="VZJ81" s="66"/>
      <c r="VZK81" s="66"/>
      <c r="VZL81" s="66"/>
      <c r="VZM81" s="66"/>
      <c r="VZN81" s="66"/>
      <c r="VZO81" s="66"/>
      <c r="VZP81" s="66"/>
      <c r="VZQ81" s="66"/>
      <c r="VZR81" s="66"/>
      <c r="VZS81" s="66"/>
      <c r="VZT81" s="66"/>
      <c r="VZU81" s="66"/>
      <c r="VZV81" s="66"/>
      <c r="VZW81" s="66"/>
      <c r="VZX81" s="66"/>
      <c r="VZY81" s="66"/>
      <c r="VZZ81" s="66"/>
      <c r="WAA81" s="66"/>
      <c r="WAB81" s="66"/>
      <c r="WAC81" s="66"/>
      <c r="WAD81" s="66"/>
      <c r="WAE81" s="66"/>
      <c r="WAF81" s="66"/>
      <c r="WAG81" s="66"/>
      <c r="WAH81" s="66"/>
      <c r="WAI81" s="66"/>
      <c r="WAJ81" s="66"/>
      <c r="WAK81" s="66"/>
      <c r="WAL81" s="66"/>
      <c r="WAM81" s="66"/>
      <c r="WAN81" s="66"/>
      <c r="WAO81" s="66"/>
      <c r="WAP81" s="66"/>
      <c r="WAQ81" s="66"/>
      <c r="WAR81" s="66"/>
      <c r="WAS81" s="66"/>
      <c r="WAT81" s="66"/>
      <c r="WAU81" s="66"/>
      <c r="WAV81" s="66"/>
      <c r="WAW81" s="66"/>
      <c r="WAX81" s="66"/>
      <c r="WAY81" s="66"/>
      <c r="WAZ81" s="66"/>
      <c r="WBA81" s="66"/>
      <c r="WBB81" s="66"/>
      <c r="WBC81" s="66"/>
      <c r="WBD81" s="66"/>
      <c r="WBE81" s="66"/>
      <c r="WBF81" s="66"/>
      <c r="WBG81" s="66"/>
      <c r="WBH81" s="66"/>
      <c r="WBI81" s="66"/>
      <c r="WBJ81" s="66"/>
      <c r="WBK81" s="66"/>
      <c r="WBL81" s="66"/>
      <c r="WBM81" s="66"/>
      <c r="WBN81" s="66"/>
      <c r="WBO81" s="66"/>
      <c r="WBP81" s="66"/>
      <c r="WBQ81" s="66"/>
      <c r="WBR81" s="66"/>
      <c r="WBS81" s="66"/>
      <c r="WBT81" s="66"/>
      <c r="WBU81" s="66"/>
      <c r="WBV81" s="66"/>
      <c r="WBW81" s="66"/>
      <c r="WBX81" s="66"/>
      <c r="WBY81" s="66"/>
      <c r="WBZ81" s="66"/>
      <c r="WCA81" s="66"/>
      <c r="WCB81" s="66"/>
      <c r="WCC81" s="66"/>
      <c r="WCD81" s="66"/>
      <c r="WCE81" s="66"/>
      <c r="WCF81" s="66"/>
      <c r="WCG81" s="66"/>
      <c r="WCH81" s="66"/>
      <c r="WCI81" s="66"/>
      <c r="WCJ81" s="66"/>
      <c r="WCK81" s="66"/>
      <c r="WCL81" s="66"/>
      <c r="WCM81" s="66"/>
      <c r="WCN81" s="66"/>
      <c r="WCO81" s="66"/>
      <c r="WCP81" s="66"/>
      <c r="WCQ81" s="66"/>
      <c r="WCR81" s="66"/>
      <c r="WCS81" s="66"/>
      <c r="WCT81" s="66"/>
      <c r="WCU81" s="66"/>
      <c r="WCV81" s="66"/>
      <c r="WCW81" s="66"/>
      <c r="WCX81" s="66"/>
      <c r="WCY81" s="66"/>
      <c r="WCZ81" s="66"/>
      <c r="WDA81" s="66"/>
      <c r="WDB81" s="66"/>
      <c r="WDC81" s="66"/>
      <c r="WDD81" s="66"/>
      <c r="WDE81" s="66"/>
      <c r="WDF81" s="66"/>
      <c r="WDG81" s="66"/>
      <c r="WDH81" s="66"/>
      <c r="WDI81" s="66"/>
      <c r="WDJ81" s="66"/>
      <c r="WDK81" s="66"/>
      <c r="WDL81" s="66"/>
      <c r="WDM81" s="66"/>
      <c r="WDN81" s="66"/>
      <c r="WDO81" s="66"/>
      <c r="WDP81" s="66"/>
      <c r="WDQ81" s="66"/>
      <c r="WDR81" s="66"/>
      <c r="WDS81" s="66"/>
      <c r="WDT81" s="66"/>
      <c r="WDU81" s="66"/>
      <c r="WDV81" s="66"/>
      <c r="WDW81" s="66"/>
      <c r="WDX81" s="66"/>
      <c r="WDY81" s="66"/>
      <c r="WDZ81" s="66"/>
      <c r="WEA81" s="66"/>
      <c r="WEB81" s="66"/>
      <c r="WEC81" s="66"/>
      <c r="WED81" s="66"/>
      <c r="WEE81" s="66"/>
      <c r="WEF81" s="66"/>
      <c r="WEG81" s="66"/>
      <c r="WEH81" s="66"/>
      <c r="WEI81" s="66"/>
      <c r="WEJ81" s="66"/>
      <c r="WEK81" s="66"/>
      <c r="WEL81" s="66"/>
      <c r="WEM81" s="66"/>
      <c r="WEN81" s="66"/>
      <c r="WEO81" s="66"/>
      <c r="WEP81" s="66"/>
      <c r="WEQ81" s="66"/>
      <c r="WER81" s="66"/>
      <c r="WES81" s="66"/>
      <c r="WET81" s="66"/>
      <c r="WEU81" s="66"/>
      <c r="WEV81" s="66"/>
      <c r="WEW81" s="66"/>
      <c r="WEX81" s="66"/>
      <c r="WEY81" s="66"/>
      <c r="WEZ81" s="66"/>
      <c r="WFA81" s="66"/>
      <c r="WFB81" s="66"/>
      <c r="WFC81" s="66"/>
      <c r="WFD81" s="66"/>
      <c r="WFE81" s="66"/>
      <c r="WFF81" s="66"/>
      <c r="WFG81" s="66"/>
      <c r="WFH81" s="66"/>
      <c r="WFI81" s="66"/>
      <c r="WFJ81" s="66"/>
      <c r="WFK81" s="66"/>
      <c r="WFL81" s="66"/>
      <c r="WFM81" s="66"/>
      <c r="WFN81" s="66"/>
      <c r="WFO81" s="66"/>
      <c r="WFP81" s="66"/>
      <c r="WFQ81" s="66"/>
      <c r="WFR81" s="66"/>
      <c r="WFS81" s="66"/>
      <c r="WFT81" s="66"/>
      <c r="WFU81" s="66"/>
      <c r="WFV81" s="66"/>
      <c r="WFW81" s="66"/>
      <c r="WFX81" s="66"/>
      <c r="WFY81" s="66"/>
      <c r="WFZ81" s="66"/>
      <c r="WGA81" s="66"/>
      <c r="WGB81" s="66"/>
      <c r="WGC81" s="66"/>
      <c r="WGD81" s="66"/>
      <c r="WGE81" s="66"/>
      <c r="WGF81" s="66"/>
      <c r="WGG81" s="66"/>
      <c r="WGH81" s="66"/>
      <c r="WGI81" s="66"/>
      <c r="WGJ81" s="66"/>
      <c r="WGK81" s="66"/>
      <c r="WGL81" s="66"/>
      <c r="WGM81" s="66"/>
      <c r="WGN81" s="66"/>
      <c r="WGO81" s="66"/>
      <c r="WGP81" s="66"/>
      <c r="WGQ81" s="66"/>
      <c r="WGR81" s="66"/>
      <c r="WGS81" s="66"/>
      <c r="WGT81" s="66"/>
      <c r="WGU81" s="66"/>
      <c r="WGV81" s="66"/>
      <c r="WGW81" s="66"/>
      <c r="WGX81" s="66"/>
      <c r="WGY81" s="66"/>
      <c r="WGZ81" s="66"/>
      <c r="WHA81" s="66"/>
      <c r="WHB81" s="66"/>
      <c r="WHC81" s="66"/>
      <c r="WHD81" s="66"/>
      <c r="WHE81" s="66"/>
      <c r="WHF81" s="66"/>
      <c r="WHG81" s="66"/>
      <c r="WHH81" s="66"/>
      <c r="WHI81" s="66"/>
      <c r="WHJ81" s="66"/>
      <c r="WHK81" s="66"/>
      <c r="WHL81" s="66"/>
      <c r="WHM81" s="66"/>
      <c r="WHN81" s="66"/>
      <c r="WHO81" s="66"/>
      <c r="WHP81" s="66"/>
      <c r="WHQ81" s="66"/>
      <c r="WHR81" s="66"/>
      <c r="WHS81" s="66"/>
      <c r="WHT81" s="66"/>
      <c r="WHU81" s="66"/>
      <c r="WHV81" s="66"/>
      <c r="WHW81" s="66"/>
      <c r="WHX81" s="66"/>
      <c r="WHY81" s="66"/>
      <c r="WHZ81" s="66"/>
      <c r="WIA81" s="66"/>
      <c r="WIB81" s="66"/>
      <c r="WIC81" s="66"/>
      <c r="WID81" s="66"/>
      <c r="WIE81" s="66"/>
      <c r="WIF81" s="66"/>
      <c r="WIG81" s="66"/>
      <c r="WIH81" s="66"/>
      <c r="WII81" s="66"/>
      <c r="WIJ81" s="66"/>
      <c r="WIK81" s="66"/>
      <c r="WIL81" s="66"/>
      <c r="WIM81" s="66"/>
      <c r="WIN81" s="66"/>
      <c r="WIO81" s="66"/>
      <c r="WIP81" s="66"/>
      <c r="WIQ81" s="66"/>
      <c r="WIR81" s="66"/>
      <c r="WIS81" s="66"/>
      <c r="WIT81" s="66"/>
      <c r="WIU81" s="66"/>
      <c r="WIV81" s="66"/>
      <c r="WIW81" s="66"/>
      <c r="WIX81" s="66"/>
      <c r="WIY81" s="66"/>
      <c r="WIZ81" s="66"/>
      <c r="WJA81" s="66"/>
      <c r="WJB81" s="66"/>
      <c r="WJC81" s="66"/>
      <c r="WJD81" s="66"/>
      <c r="WJE81" s="66"/>
      <c r="WJF81" s="66"/>
      <c r="WJG81" s="66"/>
      <c r="WJH81" s="66"/>
      <c r="WJI81" s="66"/>
      <c r="WJJ81" s="66"/>
      <c r="WJK81" s="66"/>
      <c r="WJL81" s="66"/>
      <c r="WJM81" s="66"/>
      <c r="WJN81" s="66"/>
      <c r="WJO81" s="66"/>
      <c r="WJP81" s="66"/>
      <c r="WJQ81" s="66"/>
      <c r="WJR81" s="66"/>
      <c r="WJS81" s="66"/>
      <c r="WJT81" s="66"/>
      <c r="WJU81" s="66"/>
      <c r="WJV81" s="66"/>
      <c r="WJW81" s="66"/>
      <c r="WJX81" s="66"/>
      <c r="WJY81" s="66"/>
      <c r="WJZ81" s="66"/>
      <c r="WKA81" s="66"/>
      <c r="WKB81" s="66"/>
      <c r="WKC81" s="66"/>
      <c r="WKD81" s="66"/>
      <c r="WKE81" s="66"/>
      <c r="WKF81" s="66"/>
      <c r="WKG81" s="66"/>
      <c r="WKH81" s="66"/>
      <c r="WKI81" s="66"/>
      <c r="WKJ81" s="66"/>
      <c r="WKK81" s="66"/>
      <c r="WKL81" s="66"/>
      <c r="WKM81" s="66"/>
      <c r="WKN81" s="66"/>
      <c r="WKO81" s="66"/>
      <c r="WKP81" s="66"/>
      <c r="WKQ81" s="66"/>
      <c r="WKR81" s="66"/>
      <c r="WKS81" s="66"/>
      <c r="WKT81" s="66"/>
      <c r="WKU81" s="66"/>
      <c r="WKV81" s="66"/>
      <c r="WKW81" s="66"/>
      <c r="WKX81" s="66"/>
      <c r="WKY81" s="66"/>
      <c r="WKZ81" s="66"/>
      <c r="WLA81" s="66"/>
      <c r="WLB81" s="66"/>
      <c r="WLC81" s="66"/>
      <c r="WLD81" s="66"/>
      <c r="WLE81" s="66"/>
      <c r="WLF81" s="66"/>
      <c r="WLG81" s="66"/>
      <c r="WLH81" s="66"/>
      <c r="WLI81" s="66"/>
      <c r="WLJ81" s="66"/>
      <c r="WLK81" s="66"/>
      <c r="WLL81" s="66"/>
      <c r="WLM81" s="66"/>
      <c r="WLN81" s="66"/>
      <c r="WLO81" s="66"/>
      <c r="WLP81" s="66"/>
      <c r="WLQ81" s="66"/>
      <c r="WLR81" s="66"/>
      <c r="WLS81" s="66"/>
      <c r="WLT81" s="66"/>
      <c r="WLU81" s="66"/>
      <c r="WLV81" s="66"/>
      <c r="WLW81" s="66"/>
      <c r="WLX81" s="66"/>
      <c r="WLY81" s="66"/>
      <c r="WLZ81" s="66"/>
      <c r="WMA81" s="66"/>
      <c r="WMB81" s="66"/>
      <c r="WMC81" s="66"/>
      <c r="WMD81" s="66"/>
      <c r="WME81" s="66"/>
      <c r="WMF81" s="66"/>
      <c r="WMG81" s="66"/>
      <c r="WMH81" s="66"/>
      <c r="WMI81" s="66"/>
      <c r="WMJ81" s="66"/>
      <c r="WMK81" s="66"/>
      <c r="WML81" s="66"/>
      <c r="WMM81" s="66"/>
      <c r="WMN81" s="66"/>
      <c r="WMO81" s="66"/>
      <c r="WMP81" s="66"/>
      <c r="WMQ81" s="66"/>
      <c r="WMR81" s="66"/>
      <c r="WMS81" s="66"/>
      <c r="WMT81" s="66"/>
      <c r="WMU81" s="66"/>
      <c r="WMV81" s="66"/>
      <c r="WMW81" s="66"/>
      <c r="WMX81" s="66"/>
      <c r="WMY81" s="66"/>
      <c r="WMZ81" s="66"/>
      <c r="WNA81" s="66"/>
      <c r="WNB81" s="66"/>
      <c r="WNC81" s="66"/>
      <c r="WND81" s="66"/>
      <c r="WNE81" s="66"/>
      <c r="WNF81" s="66"/>
      <c r="WNG81" s="66"/>
      <c r="WNH81" s="66"/>
      <c r="WNI81" s="66"/>
      <c r="WNJ81" s="66"/>
      <c r="WNK81" s="66"/>
      <c r="WNL81" s="66"/>
      <c r="WNM81" s="66"/>
      <c r="WNN81" s="66"/>
      <c r="WNO81" s="66"/>
      <c r="WNP81" s="66"/>
      <c r="WNQ81" s="66"/>
      <c r="WNR81" s="66"/>
      <c r="WNS81" s="66"/>
      <c r="WNT81" s="66"/>
      <c r="WNU81" s="66"/>
      <c r="WNV81" s="66"/>
      <c r="WNW81" s="66"/>
      <c r="WNX81" s="66"/>
      <c r="WNY81" s="66"/>
      <c r="WNZ81" s="66"/>
      <c r="WOA81" s="66"/>
      <c r="WOB81" s="66"/>
      <c r="WOC81" s="66"/>
      <c r="WOD81" s="66"/>
      <c r="WOE81" s="66"/>
      <c r="WOF81" s="66"/>
      <c r="WOG81" s="66"/>
      <c r="WOH81" s="66"/>
      <c r="WOI81" s="66"/>
      <c r="WOJ81" s="66"/>
      <c r="WOK81" s="66"/>
      <c r="WOL81" s="66"/>
      <c r="WOM81" s="66"/>
      <c r="WON81" s="66"/>
      <c r="WOO81" s="66"/>
      <c r="WOP81" s="66"/>
      <c r="WOQ81" s="66"/>
      <c r="WOR81" s="66"/>
      <c r="WOS81" s="66"/>
      <c r="WOT81" s="66"/>
      <c r="WOU81" s="66"/>
      <c r="WOV81" s="66"/>
      <c r="WOW81" s="66"/>
      <c r="WOX81" s="66"/>
      <c r="WOY81" s="66"/>
      <c r="WOZ81" s="66"/>
      <c r="WPA81" s="66"/>
      <c r="WPB81" s="66"/>
      <c r="WPC81" s="66"/>
      <c r="WPD81" s="66"/>
      <c r="WPE81" s="66"/>
      <c r="WPF81" s="66"/>
      <c r="WPG81" s="66"/>
      <c r="WPH81" s="66"/>
      <c r="WPI81" s="66"/>
      <c r="WPJ81" s="66"/>
      <c r="WPK81" s="66"/>
      <c r="WPL81" s="66"/>
      <c r="WPM81" s="66"/>
      <c r="WPN81" s="66"/>
      <c r="WPO81" s="66"/>
      <c r="WPP81" s="66"/>
      <c r="WPQ81" s="66"/>
      <c r="WPR81" s="66"/>
      <c r="WPS81" s="66"/>
      <c r="WPT81" s="66"/>
      <c r="WPU81" s="66"/>
      <c r="WPV81" s="66"/>
      <c r="WPW81" s="66"/>
      <c r="WPX81" s="66"/>
      <c r="WPY81" s="66"/>
      <c r="WPZ81" s="66"/>
      <c r="WQA81" s="66"/>
      <c r="WQB81" s="66"/>
      <c r="WQC81" s="66"/>
      <c r="WQD81" s="66"/>
      <c r="WQE81" s="66"/>
      <c r="WQF81" s="66"/>
      <c r="WQG81" s="66"/>
      <c r="WQH81" s="66"/>
      <c r="WQI81" s="66"/>
      <c r="WQJ81" s="66"/>
      <c r="WQK81" s="66"/>
      <c r="WQL81" s="66"/>
      <c r="WQM81" s="66"/>
      <c r="WQN81" s="66"/>
      <c r="WQO81" s="66"/>
      <c r="WQP81" s="66"/>
      <c r="WQQ81" s="66"/>
      <c r="WQR81" s="66"/>
      <c r="WQS81" s="66"/>
      <c r="WQT81" s="66"/>
      <c r="WQU81" s="66"/>
      <c r="WQV81" s="66"/>
      <c r="WQW81" s="66"/>
      <c r="WQX81" s="66"/>
      <c r="WQY81" s="66"/>
      <c r="WQZ81" s="66"/>
      <c r="WRA81" s="66"/>
      <c r="WRB81" s="66"/>
      <c r="WRC81" s="66"/>
      <c r="WRD81" s="66"/>
      <c r="WRE81" s="66"/>
      <c r="WRF81" s="66"/>
      <c r="WRG81" s="66"/>
      <c r="WRH81" s="66"/>
      <c r="WRI81" s="66"/>
      <c r="WRJ81" s="66"/>
      <c r="WRK81" s="66"/>
      <c r="WRL81" s="66"/>
      <c r="WRM81" s="66"/>
      <c r="WRN81" s="66"/>
      <c r="WRO81" s="66"/>
      <c r="WRP81" s="66"/>
      <c r="WRQ81" s="66"/>
      <c r="WRR81" s="66"/>
      <c r="WRS81" s="66"/>
      <c r="WRT81" s="66"/>
      <c r="WRU81" s="66"/>
      <c r="WRV81" s="66"/>
      <c r="WRW81" s="66"/>
      <c r="WRX81" s="66"/>
      <c r="WRY81" s="66"/>
      <c r="WRZ81" s="66"/>
      <c r="WSA81" s="66"/>
      <c r="WSB81" s="66"/>
      <c r="WSC81" s="66"/>
      <c r="WSD81" s="66"/>
      <c r="WSE81" s="66"/>
      <c r="WSF81" s="66"/>
      <c r="WSG81" s="66"/>
      <c r="WSH81" s="66"/>
      <c r="WSI81" s="66"/>
      <c r="WSJ81" s="66"/>
      <c r="WSK81" s="66"/>
      <c r="WSL81" s="66"/>
      <c r="WSM81" s="66"/>
      <c r="WSN81" s="66"/>
      <c r="WSO81" s="66"/>
      <c r="WSP81" s="66"/>
      <c r="WSQ81" s="66"/>
      <c r="WSR81" s="66"/>
      <c r="WSS81" s="66"/>
      <c r="WST81" s="66"/>
      <c r="WSU81" s="66"/>
      <c r="WSV81" s="66"/>
      <c r="WSW81" s="66"/>
      <c r="WSX81" s="66"/>
      <c r="WSY81" s="66"/>
      <c r="WSZ81" s="66"/>
      <c r="WTA81" s="66"/>
      <c r="WTB81" s="66"/>
      <c r="WTC81" s="66"/>
      <c r="WTD81" s="66"/>
      <c r="WTE81" s="66"/>
      <c r="WTF81" s="66"/>
      <c r="WTG81" s="66"/>
      <c r="WTH81" s="66"/>
      <c r="WTI81" s="66"/>
      <c r="WTJ81" s="66"/>
      <c r="WTK81" s="66"/>
      <c r="WTL81" s="66"/>
      <c r="WTM81" s="66"/>
      <c r="WTN81" s="66"/>
      <c r="WTO81" s="66"/>
      <c r="WTP81" s="66"/>
      <c r="WTQ81" s="66"/>
      <c r="WTR81" s="66"/>
      <c r="WTS81" s="66"/>
      <c r="WTT81" s="66"/>
      <c r="WTU81" s="66"/>
      <c r="WTV81" s="66"/>
      <c r="WTW81" s="66"/>
      <c r="WTX81" s="66"/>
      <c r="WTY81" s="66"/>
      <c r="WTZ81" s="66"/>
      <c r="WUA81" s="66"/>
      <c r="WUB81" s="66"/>
      <c r="WUC81" s="66"/>
      <c r="WUD81" s="66"/>
      <c r="WUE81" s="66"/>
      <c r="WUF81" s="66"/>
      <c r="WUG81" s="66"/>
      <c r="WUH81" s="66"/>
      <c r="WUI81" s="66"/>
      <c r="WUJ81" s="66"/>
      <c r="WUK81" s="66"/>
      <c r="WUL81" s="66"/>
      <c r="WUM81" s="66"/>
      <c r="WUN81" s="66"/>
      <c r="WUO81" s="66"/>
      <c r="WUP81" s="66"/>
      <c r="WUQ81" s="66"/>
      <c r="WUR81" s="66"/>
      <c r="WUS81" s="66"/>
      <c r="WUT81" s="66"/>
      <c r="WUU81" s="66"/>
      <c r="WUV81" s="66"/>
      <c r="WUW81" s="66"/>
      <c r="WUX81" s="66"/>
      <c r="WUY81" s="66"/>
      <c r="WUZ81" s="66"/>
      <c r="WVA81" s="66"/>
      <c r="WVB81" s="66"/>
      <c r="WVC81" s="66"/>
      <c r="WVD81" s="66"/>
      <c r="WVE81" s="66"/>
      <c r="WVF81" s="66"/>
      <c r="WVG81" s="66"/>
      <c r="WVH81" s="66"/>
      <c r="WVI81" s="66"/>
      <c r="WVJ81" s="66"/>
      <c r="WVK81" s="66"/>
      <c r="WVL81" s="66"/>
      <c r="WVM81" s="66"/>
      <c r="WVN81" s="66"/>
      <c r="WVO81" s="66"/>
      <c r="WVP81" s="66"/>
      <c r="WVQ81" s="66"/>
      <c r="WVR81" s="66"/>
      <c r="WVS81" s="66"/>
      <c r="WVT81" s="66"/>
      <c r="WVU81" s="66"/>
      <c r="WVV81" s="66"/>
      <c r="WVW81" s="66"/>
      <c r="WVX81" s="66"/>
      <c r="WVY81" s="66"/>
      <c r="WVZ81" s="66"/>
      <c r="WWA81" s="66"/>
      <c r="WWB81" s="66"/>
      <c r="WWC81" s="66"/>
      <c r="WWD81" s="66"/>
      <c r="WWE81" s="66"/>
      <c r="WWF81" s="66"/>
      <c r="WWG81" s="66"/>
      <c r="WWH81" s="66"/>
      <c r="WWI81" s="66"/>
      <c r="WWJ81" s="66"/>
      <c r="WWK81" s="66"/>
      <c r="WWL81" s="66"/>
      <c r="WWM81" s="66"/>
      <c r="WWN81" s="66"/>
      <c r="WWO81" s="66"/>
      <c r="WWP81" s="66"/>
      <c r="WWQ81" s="66"/>
      <c r="WWR81" s="66"/>
      <c r="WWS81" s="66"/>
      <c r="WWT81" s="66"/>
      <c r="WWU81" s="66"/>
      <c r="WWV81" s="66"/>
      <c r="WWW81" s="66"/>
      <c r="WWX81" s="66"/>
      <c r="WWY81" s="66"/>
      <c r="WWZ81" s="66"/>
      <c r="WXA81" s="66"/>
      <c r="WXB81" s="66"/>
      <c r="WXC81" s="66"/>
      <c r="WXD81" s="66"/>
      <c r="WXE81" s="66"/>
      <c r="WXF81" s="66"/>
      <c r="WXG81" s="66"/>
      <c r="WXH81" s="66"/>
      <c r="WXI81" s="66"/>
      <c r="WXJ81" s="66"/>
      <c r="WXK81" s="66"/>
      <c r="WXL81" s="66"/>
      <c r="WXM81" s="66"/>
      <c r="WXN81" s="66"/>
      <c r="WXO81" s="66"/>
      <c r="WXP81" s="66"/>
      <c r="WXQ81" s="66"/>
      <c r="WXR81" s="66"/>
      <c r="WXS81" s="66"/>
      <c r="WXT81" s="66"/>
      <c r="WXU81" s="66"/>
      <c r="WXV81" s="66"/>
      <c r="WXW81" s="66"/>
      <c r="WXX81" s="66"/>
      <c r="WXY81" s="66"/>
      <c r="WXZ81" s="66"/>
      <c r="WYA81" s="66"/>
      <c r="WYB81" s="66"/>
      <c r="WYC81" s="66"/>
      <c r="WYD81" s="66"/>
      <c r="WYE81" s="66"/>
      <c r="WYF81" s="66"/>
      <c r="WYG81" s="66"/>
      <c r="WYH81" s="66"/>
      <c r="WYI81" s="66"/>
      <c r="WYJ81" s="66"/>
      <c r="WYK81" s="66"/>
      <c r="WYL81" s="66"/>
      <c r="WYM81" s="66"/>
      <c r="WYN81" s="66"/>
      <c r="WYO81" s="66"/>
      <c r="WYP81" s="66"/>
      <c r="WYQ81" s="66"/>
      <c r="WYR81" s="66"/>
      <c r="WYS81" s="66"/>
      <c r="WYT81" s="66"/>
      <c r="WYU81" s="66"/>
      <c r="WYV81" s="66"/>
      <c r="WYW81" s="66"/>
      <c r="WYX81" s="66"/>
      <c r="WYY81" s="66"/>
      <c r="WYZ81" s="66"/>
      <c r="WZA81" s="66"/>
      <c r="WZB81" s="66"/>
      <c r="WZC81" s="66"/>
      <c r="WZD81" s="66"/>
      <c r="WZE81" s="66"/>
      <c r="WZF81" s="66"/>
      <c r="WZG81" s="66"/>
      <c r="WZH81" s="66"/>
      <c r="WZI81" s="66"/>
      <c r="WZJ81" s="66"/>
      <c r="WZK81" s="66"/>
      <c r="WZL81" s="66"/>
      <c r="WZM81" s="66"/>
      <c r="WZN81" s="66"/>
      <c r="WZO81" s="66"/>
      <c r="WZP81" s="66"/>
      <c r="WZQ81" s="66"/>
      <c r="WZR81" s="66"/>
      <c r="WZS81" s="66"/>
      <c r="WZT81" s="66"/>
      <c r="WZU81" s="66"/>
      <c r="WZV81" s="66"/>
      <c r="WZW81" s="66"/>
      <c r="WZX81" s="66"/>
      <c r="WZY81" s="66"/>
      <c r="WZZ81" s="66"/>
      <c r="XAA81" s="66"/>
      <c r="XAB81" s="66"/>
      <c r="XAC81" s="66"/>
      <c r="XAD81" s="66"/>
      <c r="XAE81" s="66"/>
      <c r="XAF81" s="66"/>
      <c r="XAG81" s="66"/>
      <c r="XAH81" s="66"/>
      <c r="XAI81" s="66"/>
      <c r="XAJ81" s="66"/>
      <c r="XAK81" s="66"/>
      <c r="XAL81" s="66"/>
      <c r="XAM81" s="66"/>
      <c r="XAN81" s="66"/>
      <c r="XAO81" s="66"/>
      <c r="XAP81" s="66"/>
      <c r="XAQ81" s="66"/>
      <c r="XAR81" s="66"/>
      <c r="XAS81" s="66"/>
      <c r="XAT81" s="66"/>
      <c r="XAU81" s="66"/>
      <c r="XAV81" s="66"/>
      <c r="XAW81" s="66"/>
      <c r="XAX81" s="66"/>
      <c r="XAY81" s="66"/>
      <c r="XAZ81" s="66"/>
      <c r="XBA81" s="66"/>
      <c r="XBB81" s="66"/>
      <c r="XBC81" s="66"/>
      <c r="XBD81" s="66"/>
      <c r="XBE81" s="66"/>
      <c r="XBF81" s="66"/>
      <c r="XBG81" s="66"/>
      <c r="XBH81" s="66"/>
      <c r="XBI81" s="66"/>
      <c r="XBJ81" s="66"/>
      <c r="XBK81" s="66"/>
      <c r="XBL81" s="66"/>
      <c r="XBM81" s="66"/>
      <c r="XBN81" s="66"/>
      <c r="XBO81" s="66"/>
      <c r="XBP81" s="66"/>
      <c r="XBQ81" s="66"/>
      <c r="XBR81" s="66"/>
      <c r="XBS81" s="66"/>
      <c r="XBT81" s="66"/>
      <c r="XBU81" s="66"/>
      <c r="XBV81" s="66"/>
      <c r="XBW81" s="66"/>
      <c r="XBX81" s="66"/>
      <c r="XBY81" s="66"/>
      <c r="XBZ81" s="66"/>
      <c r="XCA81" s="66"/>
      <c r="XCB81" s="66"/>
      <c r="XCC81" s="66"/>
      <c r="XCD81" s="66"/>
      <c r="XCE81" s="66"/>
      <c r="XCF81" s="66"/>
      <c r="XCG81" s="66"/>
      <c r="XCH81" s="66"/>
      <c r="XCI81" s="66"/>
      <c r="XCJ81" s="66"/>
      <c r="XCK81" s="66"/>
      <c r="XCL81" s="66"/>
      <c r="XCM81" s="66"/>
      <c r="XCN81" s="66"/>
      <c r="XCO81" s="66"/>
      <c r="XCP81" s="66"/>
      <c r="XCQ81" s="66"/>
      <c r="XCR81" s="66"/>
      <c r="XCS81" s="66"/>
      <c r="XCT81" s="66"/>
      <c r="XCU81" s="66"/>
      <c r="XCV81" s="66"/>
      <c r="XCW81" s="66"/>
      <c r="XCX81" s="66"/>
      <c r="XCY81" s="66"/>
      <c r="XCZ81" s="66"/>
    </row>
    <row r="82" spans="2:16328" s="66" customFormat="1" x14ac:dyDescent="0.35">
      <c r="B82" s="67" t="s">
        <v>117</v>
      </c>
      <c r="D82" s="68">
        <f t="shared" ref="D82:M82" si="21">IFERROR(D81/C81-1,"na")</f>
        <v>1.5759504867373542E-2</v>
      </c>
      <c r="E82" s="68">
        <f t="shared" si="21"/>
        <v>2.5940924733405923E-2</v>
      </c>
      <c r="F82" s="68">
        <f t="shared" si="21"/>
        <v>2.0000000000000462E-2</v>
      </c>
      <c r="G82" s="68">
        <f t="shared" si="21"/>
        <v>3.0274594773769925E-2</v>
      </c>
      <c r="H82" s="68">
        <f t="shared" si="21"/>
        <v>3.0271856329046942E-2</v>
      </c>
      <c r="I82" s="68">
        <f t="shared" si="21"/>
        <v>3.0269145909328943E-2</v>
      </c>
      <c r="J82" s="68">
        <f t="shared" si="21"/>
        <v>3.0266463213623807E-2</v>
      </c>
      <c r="K82" s="68">
        <f t="shared" si="21"/>
        <v>3.0263807944448606E-2</v>
      </c>
      <c r="L82" s="68">
        <f t="shared" si="21"/>
        <v>3.0261179807796301E-2</v>
      </c>
      <c r="M82" s="68">
        <f t="shared" si="21"/>
        <v>2.0000000000000018E-2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</row>
    <row r="83" spans="2:16328" s="66" customFormat="1" x14ac:dyDescent="0.35">
      <c r="B83" s="67" t="s">
        <v>118</v>
      </c>
      <c r="C83" s="68">
        <f>IFERROR(C81/C79,"na")</f>
        <v>0.15328398681537703</v>
      </c>
      <c r="D83" s="68">
        <f t="shared" ref="D83:M83" si="22">IFERROR(D81/D79,"na")</f>
        <v>0.15569966655168441</v>
      </c>
      <c r="E83" s="68">
        <f t="shared" si="22"/>
        <v>0.15815708899279016</v>
      </c>
      <c r="F83" s="68">
        <f t="shared" si="22"/>
        <v>0.15815708899279024</v>
      </c>
      <c r="G83" s="68">
        <f t="shared" si="22"/>
        <v>0.15819925317732625</v>
      </c>
      <c r="H83" s="68">
        <f t="shared" si="22"/>
        <v>0.15824100800084737</v>
      </c>
      <c r="I83" s="68">
        <f t="shared" si="22"/>
        <v>0.15828235743773231</v>
      </c>
      <c r="J83" s="68">
        <f t="shared" si="22"/>
        <v>0.15832330542377387</v>
      </c>
      <c r="K83" s="68">
        <f t="shared" si="22"/>
        <v>0.15836385585655266</v>
      </c>
      <c r="L83" s="68">
        <f t="shared" si="22"/>
        <v>0.15840401259580944</v>
      </c>
      <c r="M83" s="68">
        <f t="shared" si="22"/>
        <v>0.15840401259580944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GXF83"/>
      <c r="GXG83"/>
      <c r="GXH83"/>
      <c r="GXI83"/>
      <c r="GXJ83"/>
      <c r="GXK83"/>
      <c r="GXL83"/>
      <c r="GXM83"/>
      <c r="GXN83"/>
      <c r="GXO83"/>
      <c r="GXP83"/>
      <c r="GXQ83"/>
      <c r="GXR83"/>
      <c r="GXS83"/>
      <c r="GXT83"/>
      <c r="GXU83"/>
      <c r="GXV83"/>
      <c r="GXW83"/>
      <c r="GXX83"/>
      <c r="GXY83"/>
      <c r="GXZ83"/>
      <c r="GYA83"/>
      <c r="GYB83"/>
      <c r="GYC83"/>
      <c r="GYD83"/>
      <c r="GYE83"/>
      <c r="GYF83"/>
      <c r="GYG83"/>
      <c r="GYH83"/>
      <c r="GYI83"/>
      <c r="GYJ83"/>
      <c r="GYK83"/>
      <c r="GYL83"/>
      <c r="GYM83"/>
      <c r="GYN83"/>
      <c r="GYO83"/>
      <c r="GYP83"/>
      <c r="GYQ83"/>
      <c r="GYR83"/>
      <c r="GYS83"/>
      <c r="GYT83"/>
      <c r="GYU83"/>
      <c r="GYV83"/>
      <c r="GYW83"/>
      <c r="GYX83"/>
      <c r="GYY83"/>
      <c r="GYZ83"/>
      <c r="GZA83"/>
      <c r="GZB83"/>
      <c r="GZC83"/>
      <c r="GZD83"/>
      <c r="GZE83"/>
      <c r="GZF83"/>
      <c r="GZG83"/>
      <c r="GZH83"/>
      <c r="GZI83"/>
      <c r="GZJ83"/>
      <c r="GZK83"/>
      <c r="GZL83"/>
      <c r="GZM83"/>
      <c r="GZN83"/>
      <c r="GZO83"/>
      <c r="GZP83"/>
      <c r="GZQ83"/>
      <c r="GZR83"/>
      <c r="GZS83"/>
      <c r="GZT83"/>
      <c r="GZU83"/>
      <c r="GZV83"/>
      <c r="GZW83"/>
      <c r="GZX83"/>
      <c r="GZY83"/>
      <c r="GZZ83"/>
      <c r="HAA83"/>
      <c r="HAB83"/>
      <c r="HAC83"/>
      <c r="HAD83"/>
      <c r="HAE83"/>
      <c r="HAF83"/>
      <c r="HAG83"/>
      <c r="HAH83"/>
      <c r="HAI83"/>
      <c r="HAJ83"/>
      <c r="HAK83"/>
      <c r="HAL83"/>
      <c r="HAM83"/>
      <c r="HAN83"/>
      <c r="HAO83"/>
      <c r="HAP83"/>
      <c r="HAQ83"/>
      <c r="HAR83"/>
      <c r="HAS83"/>
      <c r="HAT83"/>
      <c r="HAU83"/>
      <c r="HAV83"/>
      <c r="HAW83"/>
      <c r="HAX83"/>
      <c r="HAY83"/>
      <c r="HAZ83"/>
      <c r="HBA83"/>
      <c r="HBB83"/>
      <c r="HBC83"/>
      <c r="HBD83"/>
      <c r="HBE83"/>
      <c r="HBF83"/>
      <c r="HBG83"/>
      <c r="HBH83"/>
      <c r="HBI83"/>
      <c r="HBJ83"/>
      <c r="HBK83"/>
      <c r="HBL83"/>
      <c r="HBM83"/>
      <c r="HBN83"/>
      <c r="HBO83"/>
      <c r="HBP83"/>
      <c r="HBQ83"/>
      <c r="HBR83"/>
      <c r="HBS83"/>
      <c r="HBT83"/>
      <c r="HBU83"/>
      <c r="HBV83"/>
      <c r="HBW83"/>
      <c r="HBX83"/>
      <c r="HBY83"/>
      <c r="HBZ83"/>
      <c r="HCA83"/>
      <c r="HCB83"/>
      <c r="HCC83"/>
      <c r="HCD83"/>
      <c r="HCE83"/>
      <c r="HCF83"/>
      <c r="HCG83"/>
      <c r="HCH83"/>
      <c r="HCI83"/>
      <c r="HCJ83"/>
      <c r="HCK83"/>
      <c r="HCL83"/>
      <c r="HCM83"/>
      <c r="HCN83"/>
      <c r="HCO83"/>
      <c r="HCP83"/>
      <c r="HCQ83"/>
      <c r="HCR83"/>
      <c r="HCS83"/>
      <c r="HCT83"/>
      <c r="HCU83"/>
      <c r="HCV83"/>
      <c r="HCW83"/>
      <c r="HCX83"/>
      <c r="HCY83"/>
      <c r="HCZ83"/>
      <c r="HDA83"/>
      <c r="HDB83"/>
      <c r="HDC83"/>
      <c r="HDD83"/>
      <c r="HDE83"/>
      <c r="HDF83"/>
      <c r="HDG83"/>
      <c r="HDH83"/>
      <c r="HDI83"/>
      <c r="HDJ83"/>
      <c r="HDK83"/>
      <c r="HDL83"/>
      <c r="HDM83"/>
      <c r="HDN83"/>
      <c r="HDO83"/>
      <c r="HDP83"/>
      <c r="HDQ83"/>
      <c r="HDR83"/>
      <c r="HDS83"/>
      <c r="HDT83"/>
      <c r="HDU83"/>
      <c r="HDV83"/>
      <c r="HDW83"/>
      <c r="HDX83"/>
      <c r="HDY83"/>
      <c r="HDZ83"/>
      <c r="HEA83"/>
      <c r="HEB83"/>
      <c r="HEC83"/>
      <c r="HED83"/>
      <c r="HEE83"/>
      <c r="HEF83"/>
      <c r="HEG83"/>
      <c r="HEH83"/>
      <c r="HEI83"/>
      <c r="HEJ83"/>
      <c r="HEK83"/>
      <c r="HEL83"/>
      <c r="HEM83"/>
      <c r="HEN83"/>
      <c r="HEO83"/>
      <c r="HEP83"/>
      <c r="HEQ83"/>
      <c r="HER83"/>
      <c r="HES83"/>
      <c r="HET83"/>
      <c r="HEU83"/>
      <c r="HEV83"/>
      <c r="HEW83"/>
      <c r="HEX83"/>
      <c r="HEY83"/>
      <c r="HEZ83"/>
      <c r="HFA83"/>
      <c r="HFB83"/>
      <c r="HFC83"/>
      <c r="HFD83"/>
      <c r="HFE83"/>
      <c r="HFF83"/>
      <c r="HFG83"/>
      <c r="HFH83"/>
      <c r="HFI83"/>
      <c r="HFJ83"/>
      <c r="HFK83"/>
      <c r="HFL83"/>
      <c r="HFM83"/>
      <c r="HFN83"/>
      <c r="HFO83"/>
      <c r="HFP83"/>
      <c r="HFQ83"/>
      <c r="HFR83"/>
      <c r="HFS83"/>
      <c r="HFT83"/>
      <c r="HFU83"/>
      <c r="HFV83"/>
      <c r="HFW83"/>
      <c r="HFX83"/>
      <c r="HFY83"/>
      <c r="HFZ83"/>
      <c r="HGA83"/>
      <c r="HGB83"/>
      <c r="HGC83"/>
      <c r="HGD83"/>
      <c r="HGE83"/>
      <c r="HGF83"/>
      <c r="HGG83"/>
      <c r="HGH83"/>
      <c r="HGI83"/>
      <c r="HGJ83"/>
      <c r="HGK83"/>
      <c r="HGL83"/>
      <c r="HGM83"/>
      <c r="HGN83"/>
      <c r="HGO83"/>
      <c r="HGP83"/>
      <c r="HGQ83"/>
      <c r="HGR83"/>
      <c r="HGS83"/>
      <c r="HGT83"/>
      <c r="HGU83"/>
      <c r="HGV83"/>
      <c r="HGW83"/>
      <c r="HGX83"/>
      <c r="HGY83"/>
      <c r="HGZ83"/>
      <c r="HHA83"/>
      <c r="HHB83"/>
      <c r="HHC83"/>
      <c r="HHD83"/>
      <c r="HHE83"/>
      <c r="HHF83"/>
      <c r="HHG83"/>
      <c r="HHH83"/>
      <c r="HHI83"/>
      <c r="HHJ83"/>
      <c r="HHK83"/>
      <c r="HHL83"/>
      <c r="HHM83"/>
      <c r="HHN83"/>
      <c r="HHO83"/>
      <c r="HHP83"/>
      <c r="HHQ83"/>
      <c r="HHR83"/>
      <c r="HHS83"/>
      <c r="HHT83"/>
      <c r="HHU83"/>
      <c r="HHV83"/>
      <c r="HHW83"/>
      <c r="HHX83"/>
      <c r="HHY83"/>
      <c r="HHZ83"/>
      <c r="HIA83"/>
      <c r="HIB83"/>
      <c r="HIC83"/>
      <c r="HID83"/>
      <c r="HIE83"/>
      <c r="HIF83"/>
      <c r="HIG83"/>
      <c r="HIH83"/>
      <c r="HII83"/>
      <c r="HIJ83"/>
      <c r="HIK83"/>
      <c r="HIL83"/>
      <c r="HIM83"/>
      <c r="HIN83"/>
      <c r="HIO83"/>
      <c r="HIP83"/>
      <c r="HIQ83"/>
      <c r="HIR83"/>
      <c r="HIS83"/>
      <c r="HIT83"/>
      <c r="HIU83"/>
      <c r="HIV83"/>
      <c r="HIW83"/>
      <c r="HIX83"/>
      <c r="HIY83"/>
      <c r="HIZ83"/>
      <c r="HJA83"/>
      <c r="HJB83"/>
      <c r="HJC83"/>
      <c r="HJD83"/>
      <c r="HJE83"/>
      <c r="HJF83"/>
      <c r="HJG83"/>
      <c r="HJH83"/>
      <c r="HJI83"/>
      <c r="HJJ83"/>
      <c r="HJK83"/>
      <c r="HJL83"/>
      <c r="HJM83"/>
      <c r="HJN83"/>
      <c r="HJO83"/>
      <c r="HJP83"/>
      <c r="HJQ83"/>
      <c r="HJR83"/>
      <c r="HJS83"/>
      <c r="HJT83"/>
      <c r="HJU83"/>
      <c r="HJV83"/>
      <c r="HJW83"/>
      <c r="HJX83"/>
      <c r="HJY83"/>
      <c r="HJZ83"/>
      <c r="HKA83"/>
      <c r="HKB83"/>
      <c r="HKC83"/>
      <c r="HKD83"/>
      <c r="HKE83"/>
      <c r="HKF83"/>
      <c r="HKG83"/>
      <c r="HKH83"/>
      <c r="HKI83"/>
      <c r="HKJ83"/>
      <c r="HKK83"/>
      <c r="HKL83"/>
      <c r="HKM83"/>
      <c r="HKN83"/>
      <c r="HKO83"/>
      <c r="HKP83"/>
      <c r="HKQ83"/>
      <c r="HKR83"/>
      <c r="HKS83"/>
      <c r="HKT83"/>
      <c r="HKU83"/>
      <c r="HKV83"/>
      <c r="HKW83"/>
      <c r="HKX83"/>
      <c r="HKY83"/>
      <c r="HKZ83"/>
      <c r="HLA83"/>
      <c r="HLB83"/>
      <c r="HLC83"/>
      <c r="HLD83"/>
      <c r="HLE83"/>
      <c r="HLF83"/>
      <c r="HLG83"/>
      <c r="HLH83"/>
      <c r="HLI83"/>
      <c r="HLJ83"/>
      <c r="HLK83"/>
      <c r="HLL83"/>
      <c r="HLM83"/>
      <c r="HLN83"/>
      <c r="HLO83"/>
      <c r="HLP83"/>
      <c r="HLQ83"/>
      <c r="HLR83"/>
      <c r="HLS83"/>
      <c r="HLT83"/>
      <c r="HLU83"/>
      <c r="HLV83"/>
      <c r="HLW83"/>
      <c r="HLX83"/>
      <c r="HLY83"/>
      <c r="HLZ83"/>
      <c r="HMA83"/>
      <c r="HMB83"/>
      <c r="HMC83"/>
      <c r="HMD83"/>
      <c r="HME83"/>
      <c r="HMF83"/>
      <c r="HMG83"/>
      <c r="HMH83"/>
      <c r="HMI83"/>
      <c r="HMJ83"/>
      <c r="HMK83"/>
      <c r="HML83"/>
      <c r="HMM83"/>
      <c r="HMN83"/>
      <c r="HMO83"/>
      <c r="HMP83"/>
      <c r="HMQ83"/>
      <c r="HMR83"/>
      <c r="HMS83"/>
      <c r="HMT83"/>
      <c r="HMU83"/>
      <c r="HMV83"/>
      <c r="HMW83"/>
      <c r="HMX83"/>
      <c r="HMY83"/>
      <c r="HMZ83"/>
      <c r="HNA83"/>
      <c r="HNB83"/>
      <c r="HNC83"/>
      <c r="HND83"/>
      <c r="HNE83"/>
      <c r="HNF83"/>
      <c r="HNG83"/>
      <c r="HNH83"/>
      <c r="HNI83"/>
      <c r="HNJ83"/>
      <c r="HNK83"/>
      <c r="HNL83"/>
      <c r="HNM83"/>
      <c r="HNN83"/>
      <c r="HNO83"/>
      <c r="HNP83"/>
      <c r="HNQ83"/>
      <c r="HNR83"/>
      <c r="HNS83"/>
      <c r="HNT83"/>
      <c r="HNU83"/>
      <c r="HNV83"/>
      <c r="HNW83"/>
      <c r="HNX83"/>
      <c r="HNY83"/>
      <c r="HNZ83"/>
      <c r="HOA83"/>
      <c r="HOB83"/>
      <c r="HOC83"/>
      <c r="HOD83"/>
      <c r="HOE83"/>
      <c r="HOF83"/>
      <c r="HOG83"/>
      <c r="HOH83"/>
      <c r="HOI83"/>
      <c r="HOJ83"/>
      <c r="HOK83"/>
      <c r="HOL83"/>
      <c r="HOM83"/>
      <c r="HON83"/>
      <c r="HOO83"/>
      <c r="HOP83"/>
      <c r="HOQ83"/>
      <c r="HOR83"/>
      <c r="HOS83"/>
      <c r="HOT83"/>
      <c r="HOU83"/>
      <c r="HOV83"/>
      <c r="HOW83"/>
      <c r="HOX83"/>
      <c r="HOY83"/>
      <c r="HOZ83"/>
      <c r="HPA83"/>
      <c r="HPB83"/>
      <c r="HPC83"/>
      <c r="HPD83"/>
      <c r="HPE83"/>
      <c r="HPF83"/>
      <c r="HPG83"/>
      <c r="HPH83"/>
      <c r="HPI83"/>
      <c r="HPJ83"/>
      <c r="HPK83"/>
      <c r="HPL83"/>
      <c r="HPM83"/>
      <c r="HPN83"/>
      <c r="HPO83"/>
      <c r="HPP83"/>
      <c r="HPQ83"/>
      <c r="HPR83"/>
      <c r="HPS83"/>
      <c r="HPT83"/>
      <c r="HPU83"/>
      <c r="HPV83"/>
      <c r="HPW83"/>
      <c r="HPX83"/>
      <c r="HPY83"/>
      <c r="HPZ83"/>
      <c r="HQA83"/>
      <c r="HQB83"/>
      <c r="HQC83"/>
      <c r="HQD83"/>
      <c r="HQE83"/>
      <c r="HQF83"/>
      <c r="HQG83"/>
      <c r="HQH83"/>
      <c r="HQI83"/>
      <c r="HQJ83"/>
      <c r="HQK83"/>
      <c r="HQL83"/>
      <c r="HQM83"/>
      <c r="HQN83"/>
      <c r="HQO83"/>
      <c r="HQP83"/>
      <c r="HQQ83"/>
      <c r="HQR83"/>
      <c r="HQS83"/>
      <c r="HQT83"/>
      <c r="HQU83"/>
      <c r="HQV83"/>
      <c r="HQW83"/>
      <c r="HQX83"/>
      <c r="HQY83"/>
      <c r="HQZ83"/>
      <c r="HRA83"/>
      <c r="HRB83"/>
      <c r="HRC83"/>
      <c r="HRD83"/>
      <c r="HRE83"/>
      <c r="HRF83"/>
      <c r="HRG83"/>
      <c r="HRH83"/>
      <c r="HRI83"/>
      <c r="HRJ83"/>
      <c r="HRK83"/>
      <c r="HRL83"/>
      <c r="HRM83"/>
      <c r="HRN83"/>
      <c r="HRO83"/>
      <c r="HRP83"/>
      <c r="HRQ83"/>
      <c r="HRR83"/>
      <c r="HRS83"/>
      <c r="HRT83"/>
      <c r="HRU83"/>
      <c r="HRV83"/>
      <c r="HRW83"/>
      <c r="HRX83"/>
      <c r="HRY83"/>
      <c r="HRZ83"/>
      <c r="HSA83"/>
      <c r="HSB83"/>
      <c r="HSC83"/>
      <c r="HSD83"/>
      <c r="HSE83"/>
      <c r="HSF83"/>
      <c r="HSG83"/>
      <c r="HSH83"/>
      <c r="HSI83"/>
      <c r="HSJ83"/>
      <c r="HSK83"/>
      <c r="HSL83"/>
      <c r="HSM83"/>
      <c r="HSN83"/>
      <c r="HSO83"/>
      <c r="HSP83"/>
      <c r="HSQ83"/>
      <c r="HSR83"/>
      <c r="HSS83"/>
      <c r="HST83"/>
      <c r="HSU83"/>
      <c r="HSV83"/>
      <c r="HSW83"/>
      <c r="HSX83"/>
      <c r="HSY83"/>
      <c r="HSZ83"/>
      <c r="HTA83"/>
      <c r="HTB83"/>
      <c r="HTC83"/>
      <c r="HTD83"/>
      <c r="HTE83"/>
      <c r="HTF83"/>
      <c r="HTG83"/>
      <c r="HTH83"/>
      <c r="HTI83"/>
      <c r="HTJ83"/>
      <c r="HTK83"/>
      <c r="HTL83"/>
      <c r="HTM83"/>
      <c r="HTN83"/>
      <c r="HTO83"/>
      <c r="HTP83"/>
      <c r="HTQ83"/>
      <c r="HTR83"/>
      <c r="HTS83"/>
      <c r="HTT83"/>
      <c r="HTU83"/>
      <c r="HTV83"/>
      <c r="HTW83"/>
      <c r="HTX83"/>
      <c r="HTY83"/>
      <c r="HTZ83"/>
      <c r="HUA83"/>
      <c r="HUB83"/>
      <c r="HUC83"/>
      <c r="HUD83"/>
      <c r="HUE83"/>
      <c r="HUF83"/>
      <c r="HUG83"/>
      <c r="HUH83"/>
      <c r="HUI83"/>
      <c r="HUJ83"/>
      <c r="HUK83"/>
      <c r="HUL83"/>
      <c r="HUM83"/>
      <c r="HUN83"/>
      <c r="HUO83"/>
      <c r="HUP83"/>
      <c r="HUQ83"/>
      <c r="HUR83"/>
      <c r="HUS83"/>
      <c r="HUT83"/>
      <c r="HUU83"/>
      <c r="HUV83"/>
      <c r="HUW83"/>
      <c r="HUX83"/>
      <c r="HUY83"/>
      <c r="HUZ83"/>
      <c r="HVA83"/>
      <c r="HVB83"/>
      <c r="HVC83"/>
      <c r="HVD83"/>
      <c r="HVE83"/>
      <c r="HVF83"/>
      <c r="HVG83"/>
      <c r="HVH83"/>
      <c r="HVI83"/>
      <c r="HVJ83"/>
      <c r="HVK83"/>
      <c r="HVL83"/>
      <c r="HVM83"/>
      <c r="HVN83"/>
      <c r="HVO83"/>
      <c r="HVP83"/>
      <c r="HVQ83"/>
      <c r="HVR83"/>
      <c r="HVS83"/>
      <c r="HVT83"/>
      <c r="HVU83"/>
      <c r="HVV83"/>
      <c r="HVW83"/>
      <c r="HVX83"/>
      <c r="HVY83"/>
      <c r="HVZ83"/>
      <c r="HWA83"/>
      <c r="HWB83"/>
      <c r="HWC83"/>
      <c r="HWD83"/>
      <c r="HWE83"/>
      <c r="HWF83"/>
      <c r="HWG83"/>
      <c r="HWH83"/>
      <c r="HWI83"/>
      <c r="HWJ83"/>
      <c r="HWK83"/>
      <c r="HWL83"/>
      <c r="HWM83"/>
      <c r="HWN83"/>
      <c r="HWO83"/>
      <c r="HWP83"/>
      <c r="HWQ83"/>
      <c r="HWR83"/>
      <c r="HWS83"/>
      <c r="HWT83"/>
      <c r="HWU83"/>
      <c r="HWV83"/>
      <c r="HWW83"/>
      <c r="HWX83"/>
      <c r="HWY83"/>
      <c r="HWZ83"/>
      <c r="HXA83"/>
      <c r="HXB83"/>
      <c r="HXC83"/>
      <c r="HXD83"/>
      <c r="HXE83"/>
      <c r="HXF83"/>
      <c r="HXG83"/>
      <c r="HXH83"/>
      <c r="HXI83"/>
      <c r="HXJ83"/>
      <c r="HXK83"/>
      <c r="HXL83"/>
      <c r="HXM83"/>
      <c r="HXN83"/>
      <c r="HXO83"/>
      <c r="HXP83"/>
      <c r="HXQ83"/>
      <c r="HXR83"/>
      <c r="HXS83"/>
      <c r="HXT83"/>
      <c r="HXU83"/>
      <c r="HXV83"/>
      <c r="HXW83"/>
      <c r="HXX83"/>
      <c r="HXY83"/>
      <c r="HXZ83"/>
      <c r="HYA83"/>
      <c r="HYB83"/>
      <c r="HYC83"/>
      <c r="HYD83"/>
      <c r="HYE83"/>
      <c r="HYF83"/>
      <c r="HYG83"/>
      <c r="HYH83"/>
      <c r="HYI83"/>
      <c r="HYJ83"/>
      <c r="HYK83"/>
      <c r="HYL83"/>
      <c r="HYM83"/>
      <c r="HYN83"/>
      <c r="HYO83"/>
      <c r="HYP83"/>
      <c r="HYQ83"/>
      <c r="HYR83"/>
      <c r="HYS83"/>
      <c r="HYT83"/>
      <c r="HYU83"/>
      <c r="HYV83"/>
      <c r="HYW83"/>
      <c r="HYX83"/>
      <c r="HYY83"/>
      <c r="HYZ83"/>
      <c r="HZA83"/>
      <c r="HZB83"/>
      <c r="HZC83"/>
      <c r="HZD83"/>
      <c r="HZE83"/>
      <c r="HZF83"/>
      <c r="HZG83"/>
      <c r="HZH83"/>
      <c r="HZI83"/>
      <c r="HZJ83"/>
      <c r="HZK83"/>
      <c r="HZL83"/>
      <c r="HZM83"/>
      <c r="HZN83"/>
      <c r="HZO83"/>
      <c r="HZP83"/>
      <c r="HZQ83"/>
      <c r="HZR83"/>
      <c r="HZS83"/>
      <c r="HZT83"/>
      <c r="HZU83"/>
      <c r="HZV83"/>
      <c r="HZW83"/>
      <c r="HZX83"/>
      <c r="HZY83"/>
      <c r="HZZ83"/>
      <c r="IAA83"/>
      <c r="IAB83"/>
      <c r="IAC83"/>
      <c r="IAD83"/>
      <c r="IAE83"/>
      <c r="IAF83"/>
      <c r="IAG83"/>
      <c r="IAH83"/>
      <c r="IAI83"/>
      <c r="IAJ83"/>
      <c r="IAK83"/>
      <c r="IAL83"/>
      <c r="IAM83"/>
      <c r="IAN83"/>
      <c r="IAO83"/>
      <c r="IAP83"/>
      <c r="IAQ83"/>
      <c r="IAR83"/>
      <c r="IAS83"/>
      <c r="IAT83"/>
      <c r="IAU83"/>
      <c r="IAV83"/>
      <c r="IAW83"/>
      <c r="IAX83"/>
      <c r="IAY83"/>
      <c r="IAZ83"/>
      <c r="IBA83"/>
      <c r="IBB83"/>
      <c r="IBC83"/>
      <c r="IBD83"/>
      <c r="IBE83"/>
      <c r="IBF83"/>
      <c r="IBG83"/>
      <c r="IBH83"/>
      <c r="IBI83"/>
      <c r="IBJ83"/>
      <c r="IBK83"/>
      <c r="IBL83"/>
      <c r="IBM83"/>
      <c r="IBN83"/>
      <c r="IBO83"/>
      <c r="IBP83"/>
      <c r="IBQ83"/>
      <c r="IBR83"/>
      <c r="IBS83"/>
      <c r="IBT83"/>
      <c r="IBU83"/>
      <c r="IBV83"/>
      <c r="IBW83"/>
      <c r="IBX83"/>
      <c r="IBY83"/>
      <c r="IBZ83"/>
      <c r="ICA83"/>
      <c r="ICB83"/>
      <c r="ICC83"/>
      <c r="ICD83"/>
      <c r="ICE83"/>
      <c r="ICF83"/>
      <c r="ICG83"/>
      <c r="ICH83"/>
      <c r="ICI83"/>
      <c r="ICJ83"/>
      <c r="ICK83"/>
      <c r="ICL83"/>
      <c r="ICM83"/>
      <c r="ICN83"/>
      <c r="ICO83"/>
      <c r="ICP83"/>
      <c r="ICQ83"/>
      <c r="ICR83"/>
      <c r="ICS83"/>
      <c r="ICT83"/>
      <c r="ICU83"/>
      <c r="ICV83"/>
      <c r="ICW83"/>
      <c r="ICX83"/>
      <c r="ICY83"/>
      <c r="ICZ83"/>
      <c r="IDA83"/>
      <c r="IDB83"/>
      <c r="IDC83"/>
      <c r="IDD83"/>
      <c r="IDE83"/>
      <c r="IDF83"/>
      <c r="IDG83"/>
      <c r="IDH83"/>
      <c r="IDI83"/>
      <c r="IDJ83"/>
      <c r="IDK83"/>
      <c r="IDL83"/>
      <c r="IDM83"/>
      <c r="IDN83"/>
      <c r="IDO83"/>
      <c r="IDP83"/>
      <c r="IDQ83"/>
      <c r="IDR83"/>
      <c r="IDS83"/>
      <c r="IDT83"/>
      <c r="IDU83"/>
      <c r="IDV83"/>
      <c r="IDW83"/>
      <c r="IDX83"/>
      <c r="IDY83"/>
      <c r="IDZ83"/>
      <c r="IEA83"/>
      <c r="IEB83"/>
      <c r="IEC83"/>
      <c r="IED83"/>
      <c r="IEE83"/>
      <c r="IEF83"/>
      <c r="IEG83"/>
      <c r="IEH83"/>
      <c r="IEI83"/>
      <c r="IEJ83"/>
      <c r="IEK83"/>
      <c r="IEL83"/>
      <c r="IEM83"/>
      <c r="IEN83"/>
      <c r="IEO83"/>
      <c r="IEP83"/>
      <c r="IEQ83"/>
      <c r="IER83"/>
      <c r="IES83"/>
      <c r="IET83"/>
      <c r="IEU83"/>
      <c r="IEV83"/>
      <c r="IEW83"/>
      <c r="IEX83"/>
      <c r="IEY83"/>
      <c r="IEZ83"/>
      <c r="IFA83"/>
      <c r="IFB83"/>
      <c r="IFC83"/>
      <c r="IFD83"/>
      <c r="IFE83"/>
      <c r="IFF83"/>
      <c r="IFG83"/>
      <c r="IFH83"/>
      <c r="IFI83"/>
      <c r="IFJ83"/>
      <c r="IFK83"/>
      <c r="IFL83"/>
      <c r="IFM83"/>
      <c r="IFN83"/>
      <c r="IFO83"/>
      <c r="IFP83"/>
      <c r="IFQ83"/>
      <c r="IFR83"/>
      <c r="IFS83"/>
      <c r="IFT83"/>
      <c r="IFU83"/>
      <c r="IFV83"/>
      <c r="IFW83"/>
      <c r="IFX83"/>
      <c r="IFY83"/>
      <c r="IFZ83"/>
      <c r="IGA83"/>
      <c r="IGB83"/>
      <c r="IGC83"/>
      <c r="IGD83"/>
      <c r="IGE83"/>
      <c r="IGF83"/>
      <c r="IGG83"/>
      <c r="IGH83"/>
      <c r="IGI83"/>
      <c r="IGJ83"/>
      <c r="IGK83"/>
      <c r="IGL83"/>
      <c r="IGM83"/>
      <c r="IGN83"/>
      <c r="IGO83"/>
      <c r="IGP83"/>
      <c r="IGQ83"/>
      <c r="IGR83"/>
      <c r="IGS83"/>
      <c r="IGT83"/>
      <c r="IGU83"/>
      <c r="IGV83"/>
      <c r="IGW83"/>
      <c r="IGX83"/>
      <c r="IGY83"/>
      <c r="IGZ83"/>
      <c r="IHA83"/>
      <c r="IHB83"/>
      <c r="IHC83"/>
      <c r="IHD83"/>
      <c r="IHE83"/>
      <c r="IHF83"/>
      <c r="IHG83"/>
      <c r="IHH83"/>
      <c r="IHI83"/>
      <c r="IHJ83"/>
      <c r="IHK83"/>
      <c r="IHL83"/>
      <c r="IHM83"/>
      <c r="IHN83"/>
      <c r="IHO83"/>
      <c r="IHP83"/>
      <c r="IHQ83"/>
      <c r="IHR83"/>
      <c r="IHS83"/>
      <c r="IHT83"/>
      <c r="IHU83"/>
      <c r="IHV83"/>
      <c r="IHW83"/>
      <c r="IHX83"/>
      <c r="IHY83"/>
      <c r="IHZ83"/>
      <c r="IIA83"/>
      <c r="IIB83"/>
      <c r="IIC83"/>
      <c r="IID83"/>
      <c r="IIE83"/>
      <c r="IIF83"/>
      <c r="IIG83"/>
      <c r="IIH83"/>
      <c r="III83"/>
      <c r="IIJ83"/>
      <c r="IIK83"/>
      <c r="IIL83"/>
      <c r="IIM83"/>
      <c r="IIN83"/>
      <c r="IIO83"/>
      <c r="IIP83"/>
      <c r="IIQ83"/>
      <c r="IIR83"/>
      <c r="IIS83"/>
      <c r="IIT83"/>
      <c r="IIU83"/>
      <c r="IIV83"/>
      <c r="IIW83"/>
      <c r="IIX83"/>
      <c r="IIY83"/>
      <c r="IIZ83"/>
      <c r="IJA83"/>
      <c r="IJB83"/>
      <c r="IJC83"/>
      <c r="IJD83"/>
      <c r="IJE83"/>
      <c r="IJF83"/>
      <c r="IJG83"/>
      <c r="IJH83"/>
      <c r="IJI83"/>
      <c r="IJJ83"/>
      <c r="IJK83"/>
      <c r="IJL83"/>
      <c r="IJM83"/>
      <c r="IJN83"/>
      <c r="IJO83"/>
      <c r="IJP83"/>
      <c r="IJQ83"/>
      <c r="IJR83"/>
      <c r="IJS83"/>
      <c r="IJT83"/>
      <c r="IJU83"/>
      <c r="IJV83"/>
      <c r="IJW83"/>
      <c r="IJX83"/>
      <c r="IJY83"/>
      <c r="IJZ83"/>
      <c r="IKA83"/>
      <c r="IKB83"/>
      <c r="IKC83"/>
      <c r="IKD83"/>
      <c r="IKE83"/>
      <c r="IKF83"/>
      <c r="IKG83"/>
      <c r="IKH83"/>
      <c r="IKI83"/>
      <c r="IKJ83"/>
      <c r="IKK83"/>
      <c r="IKL83"/>
      <c r="IKM83"/>
      <c r="IKN83"/>
      <c r="IKO83"/>
      <c r="IKP83"/>
      <c r="IKQ83"/>
      <c r="IKR83"/>
      <c r="IKS83"/>
      <c r="IKT83"/>
      <c r="IKU83"/>
      <c r="IKV83"/>
      <c r="IKW83"/>
      <c r="IKX83"/>
      <c r="IKY83"/>
      <c r="IKZ83"/>
      <c r="ILA83"/>
      <c r="ILB83"/>
      <c r="ILC83"/>
      <c r="ILD83"/>
      <c r="ILE83"/>
      <c r="ILF83"/>
      <c r="ILG83"/>
      <c r="ILH83"/>
      <c r="ILI83"/>
      <c r="ILJ83"/>
      <c r="ILK83"/>
      <c r="ILL83"/>
      <c r="ILM83"/>
      <c r="ILN83"/>
      <c r="ILO83"/>
      <c r="ILP83"/>
      <c r="ILQ83"/>
      <c r="ILR83"/>
      <c r="ILS83"/>
      <c r="ILT83"/>
      <c r="ILU83"/>
      <c r="ILV83"/>
      <c r="ILW83"/>
      <c r="ILX83"/>
      <c r="ILY83"/>
      <c r="ILZ83"/>
      <c r="IMA83"/>
      <c r="IMB83"/>
      <c r="IMC83"/>
      <c r="IMD83"/>
      <c r="IME83"/>
      <c r="IMF83"/>
      <c r="IMG83"/>
      <c r="IMH83"/>
      <c r="IMI83"/>
      <c r="IMJ83"/>
      <c r="IMK83"/>
      <c r="IML83"/>
      <c r="IMM83"/>
      <c r="IMN83"/>
      <c r="IMO83"/>
      <c r="IMP83"/>
      <c r="IMQ83"/>
      <c r="IMR83"/>
      <c r="IMS83"/>
      <c r="IMT83"/>
      <c r="IMU83"/>
      <c r="IMV83"/>
      <c r="IMW83"/>
      <c r="IMX83"/>
      <c r="IMY83"/>
      <c r="IMZ83"/>
      <c r="INA83"/>
      <c r="INB83"/>
      <c r="INC83"/>
      <c r="IND83"/>
      <c r="INE83"/>
      <c r="INF83"/>
      <c r="ING83"/>
      <c r="INH83"/>
      <c r="INI83"/>
      <c r="INJ83"/>
      <c r="INK83"/>
      <c r="INL83"/>
      <c r="INM83"/>
      <c r="INN83"/>
      <c r="INO83"/>
      <c r="INP83"/>
      <c r="INQ83"/>
      <c r="INR83"/>
      <c r="INS83"/>
      <c r="INT83"/>
      <c r="INU83"/>
      <c r="INV83"/>
      <c r="INW83"/>
      <c r="INX83"/>
      <c r="INY83"/>
      <c r="INZ83"/>
      <c r="IOA83"/>
      <c r="IOB83"/>
      <c r="IOC83"/>
      <c r="IOD83"/>
      <c r="IOE83"/>
      <c r="IOF83"/>
      <c r="IOG83"/>
      <c r="IOH83"/>
      <c r="IOI83"/>
      <c r="IOJ83"/>
      <c r="IOK83"/>
      <c r="IOL83"/>
      <c r="IOM83"/>
      <c r="ION83"/>
      <c r="IOO83"/>
      <c r="IOP83"/>
      <c r="IOQ83"/>
      <c r="IOR83"/>
      <c r="IOS83"/>
      <c r="IOT83"/>
      <c r="IOU83"/>
      <c r="IOV83"/>
      <c r="IOW83"/>
      <c r="IOX83"/>
      <c r="IOY83"/>
      <c r="IOZ83"/>
      <c r="IPA83"/>
      <c r="IPB83"/>
      <c r="IPC83"/>
      <c r="IPD83"/>
      <c r="IPE83"/>
      <c r="IPF83"/>
      <c r="IPG83"/>
      <c r="IPH83"/>
      <c r="IPI83"/>
      <c r="IPJ83"/>
      <c r="IPK83"/>
      <c r="IPL83"/>
      <c r="IPM83"/>
      <c r="IPN83"/>
      <c r="IPO83"/>
      <c r="IPP83"/>
      <c r="IPQ83"/>
      <c r="IPR83"/>
      <c r="IPS83"/>
      <c r="IPT83"/>
      <c r="IPU83"/>
      <c r="IPV83"/>
      <c r="IPW83"/>
      <c r="IPX83"/>
      <c r="IPY83"/>
      <c r="IPZ83"/>
      <c r="IQA83"/>
      <c r="IQB83"/>
      <c r="IQC83"/>
      <c r="IQD83"/>
      <c r="IQE83"/>
      <c r="IQF83"/>
      <c r="IQG83"/>
      <c r="IQH83"/>
      <c r="IQI83"/>
      <c r="IQJ83"/>
      <c r="IQK83"/>
      <c r="IQL83"/>
      <c r="IQM83"/>
      <c r="IQN83"/>
      <c r="IQO83"/>
      <c r="IQP83"/>
      <c r="IQQ83"/>
      <c r="IQR83"/>
      <c r="IQS83"/>
      <c r="IQT83"/>
      <c r="IQU83"/>
      <c r="IQV83"/>
      <c r="IQW83"/>
      <c r="IQX83"/>
      <c r="IQY83"/>
      <c r="IQZ83"/>
      <c r="IRA83"/>
      <c r="IRB83"/>
      <c r="IRC83"/>
      <c r="IRD83"/>
      <c r="IRE83"/>
      <c r="IRF83"/>
      <c r="IRG83"/>
      <c r="IRH83"/>
      <c r="IRI83"/>
      <c r="IRJ83"/>
      <c r="IRK83"/>
      <c r="IRL83"/>
      <c r="IRM83"/>
      <c r="IRN83"/>
      <c r="IRO83"/>
      <c r="IRP83"/>
      <c r="IRQ83"/>
      <c r="IRR83"/>
      <c r="IRS83"/>
      <c r="IRT83"/>
      <c r="IRU83"/>
      <c r="IRV83"/>
      <c r="IRW83"/>
      <c r="IRX83"/>
      <c r="IRY83"/>
      <c r="IRZ83"/>
      <c r="ISA83"/>
      <c r="ISB83"/>
      <c r="ISC83"/>
      <c r="ISD83"/>
      <c r="ISE83"/>
      <c r="ISF83"/>
      <c r="ISG83"/>
      <c r="ISH83"/>
      <c r="ISI83"/>
      <c r="ISJ83"/>
      <c r="ISK83"/>
      <c r="ISL83"/>
      <c r="ISM83"/>
      <c r="ISN83"/>
      <c r="ISO83"/>
      <c r="ISP83"/>
      <c r="ISQ83"/>
      <c r="ISR83"/>
      <c r="ISS83"/>
      <c r="IST83"/>
      <c r="ISU83"/>
      <c r="ISV83"/>
      <c r="ISW83"/>
      <c r="ISX83"/>
      <c r="ISY83"/>
      <c r="ISZ83"/>
      <c r="ITA83"/>
      <c r="ITB83"/>
      <c r="ITC83"/>
      <c r="ITD83"/>
      <c r="ITE83"/>
      <c r="ITF83"/>
      <c r="ITG83"/>
      <c r="ITH83"/>
      <c r="ITI83"/>
      <c r="ITJ83"/>
      <c r="ITK83"/>
      <c r="ITL83"/>
      <c r="ITM83"/>
      <c r="ITN83"/>
      <c r="ITO83"/>
      <c r="ITP83"/>
      <c r="ITQ83"/>
      <c r="ITR83"/>
      <c r="ITS83"/>
      <c r="ITT83"/>
      <c r="ITU83"/>
      <c r="ITV83"/>
      <c r="ITW83"/>
      <c r="ITX83"/>
      <c r="ITY83"/>
      <c r="ITZ83"/>
      <c r="IUA83"/>
      <c r="IUB83"/>
      <c r="IUC83"/>
      <c r="IUD83"/>
      <c r="IUE83"/>
      <c r="IUF83"/>
      <c r="IUG83"/>
      <c r="IUH83"/>
      <c r="IUI83"/>
      <c r="IUJ83"/>
      <c r="IUK83"/>
      <c r="IUL83"/>
      <c r="IUM83"/>
      <c r="IUN83"/>
      <c r="IUO83"/>
      <c r="IUP83"/>
      <c r="IUQ83"/>
      <c r="IUR83"/>
      <c r="IUS83"/>
      <c r="IUT83"/>
      <c r="IUU83"/>
      <c r="IUV83"/>
      <c r="IUW83"/>
      <c r="IUX83"/>
      <c r="IUY83"/>
      <c r="IUZ83"/>
      <c r="IVA83"/>
      <c r="IVB83"/>
      <c r="IVC83"/>
      <c r="IVD83"/>
      <c r="IVE83"/>
      <c r="IVF83"/>
      <c r="IVG83"/>
      <c r="IVH83"/>
      <c r="IVI83"/>
      <c r="IVJ83"/>
      <c r="IVK83"/>
      <c r="IVL83"/>
      <c r="IVM83"/>
      <c r="IVN83"/>
      <c r="IVO83"/>
      <c r="IVP83"/>
      <c r="IVQ83"/>
      <c r="IVR83"/>
      <c r="IVS83"/>
      <c r="IVT83"/>
      <c r="IVU83"/>
      <c r="IVV83"/>
      <c r="IVW83"/>
      <c r="IVX83"/>
      <c r="IVY83"/>
      <c r="IVZ83"/>
      <c r="IWA83"/>
      <c r="IWB83"/>
      <c r="IWC83"/>
      <c r="IWD83"/>
      <c r="IWE83"/>
      <c r="IWF83"/>
      <c r="IWG83"/>
      <c r="IWH83"/>
      <c r="IWI83"/>
      <c r="IWJ83"/>
      <c r="IWK83"/>
      <c r="IWL83"/>
      <c r="IWM83"/>
      <c r="IWN83"/>
      <c r="IWO83"/>
      <c r="IWP83"/>
      <c r="IWQ83"/>
      <c r="IWR83"/>
      <c r="IWS83"/>
      <c r="IWT83"/>
      <c r="IWU83"/>
      <c r="IWV83"/>
      <c r="IWW83"/>
      <c r="IWX83"/>
      <c r="IWY83"/>
      <c r="IWZ83"/>
      <c r="IXA83"/>
      <c r="IXB83"/>
      <c r="IXC83"/>
      <c r="IXD83"/>
      <c r="IXE83"/>
      <c r="IXF83"/>
      <c r="IXG83"/>
      <c r="IXH83"/>
      <c r="IXI83"/>
      <c r="IXJ83"/>
      <c r="IXK83"/>
      <c r="IXL83"/>
      <c r="IXM83"/>
      <c r="IXN83"/>
      <c r="IXO83"/>
      <c r="IXP83"/>
      <c r="IXQ83"/>
      <c r="IXR83"/>
      <c r="IXS83"/>
      <c r="IXT83"/>
      <c r="IXU83"/>
      <c r="IXV83"/>
      <c r="IXW83"/>
      <c r="IXX83"/>
      <c r="IXY83"/>
      <c r="IXZ83"/>
      <c r="IYA83"/>
      <c r="IYB83"/>
      <c r="IYC83"/>
      <c r="IYD83"/>
      <c r="IYE83"/>
      <c r="IYF83"/>
      <c r="IYG83"/>
      <c r="IYH83"/>
      <c r="IYI83"/>
      <c r="IYJ83"/>
      <c r="IYK83"/>
      <c r="IYL83"/>
      <c r="IYM83"/>
      <c r="IYN83"/>
      <c r="IYO83"/>
      <c r="IYP83"/>
      <c r="IYQ83"/>
      <c r="IYR83"/>
      <c r="IYS83"/>
      <c r="IYT83"/>
      <c r="IYU83"/>
      <c r="IYV83"/>
      <c r="IYW83"/>
      <c r="IYX83"/>
      <c r="IYY83"/>
      <c r="IYZ83"/>
      <c r="IZA83"/>
      <c r="IZB83"/>
      <c r="IZC83"/>
      <c r="IZD83"/>
      <c r="IZE83"/>
      <c r="IZF83"/>
      <c r="IZG83"/>
      <c r="IZH83"/>
      <c r="IZI83"/>
      <c r="IZJ83"/>
      <c r="IZK83"/>
      <c r="IZL83"/>
      <c r="IZM83"/>
      <c r="IZN83"/>
      <c r="IZO83"/>
      <c r="IZP83"/>
      <c r="IZQ83"/>
      <c r="IZR83"/>
      <c r="IZS83"/>
      <c r="IZT83"/>
      <c r="IZU83"/>
      <c r="IZV83"/>
      <c r="IZW83"/>
      <c r="IZX83"/>
      <c r="IZY83"/>
      <c r="IZZ83"/>
      <c r="JAA83"/>
      <c r="JAB83"/>
      <c r="JAC83"/>
      <c r="JAD83"/>
      <c r="JAE83"/>
      <c r="JAF83"/>
      <c r="JAG83"/>
      <c r="JAH83"/>
      <c r="JAI83"/>
      <c r="JAJ83"/>
      <c r="JAK83"/>
      <c r="JAL83"/>
      <c r="JAM83"/>
      <c r="JAN83"/>
      <c r="JAO83"/>
      <c r="JAP83"/>
      <c r="JAQ83"/>
      <c r="JAR83"/>
      <c r="JAS83"/>
      <c r="JAT83"/>
      <c r="JAU83"/>
      <c r="JAV83"/>
      <c r="JAW83"/>
      <c r="JAX83"/>
      <c r="JAY83"/>
      <c r="JAZ83"/>
      <c r="JBA83"/>
      <c r="JBB83"/>
      <c r="JBC83"/>
      <c r="JBD83"/>
      <c r="JBE83"/>
      <c r="JBF83"/>
      <c r="JBG83"/>
      <c r="JBH83"/>
      <c r="JBI83"/>
      <c r="JBJ83"/>
      <c r="JBK83"/>
      <c r="JBL83"/>
      <c r="JBM83"/>
      <c r="JBN83"/>
      <c r="JBO83"/>
      <c r="JBP83"/>
      <c r="JBQ83"/>
      <c r="JBR83"/>
      <c r="JBS83"/>
      <c r="JBT83"/>
      <c r="JBU83"/>
      <c r="JBV83"/>
      <c r="JBW83"/>
      <c r="JBX83"/>
      <c r="JBY83"/>
      <c r="JBZ83"/>
      <c r="JCA83"/>
      <c r="JCB83"/>
      <c r="JCC83"/>
      <c r="JCD83"/>
      <c r="JCE83"/>
      <c r="JCF83"/>
      <c r="JCG83"/>
      <c r="JCH83"/>
      <c r="JCI83"/>
      <c r="JCJ83"/>
      <c r="JCK83"/>
      <c r="JCL83"/>
      <c r="JCM83"/>
      <c r="JCN83"/>
      <c r="JCO83"/>
      <c r="JCP83"/>
      <c r="JCQ83"/>
      <c r="JCR83"/>
      <c r="JCS83"/>
      <c r="JCT83"/>
      <c r="JCU83"/>
      <c r="JCV83"/>
      <c r="JCW83"/>
      <c r="JCX83"/>
      <c r="JCY83"/>
      <c r="JCZ83"/>
      <c r="JDA83"/>
      <c r="JDB83"/>
      <c r="JDC83"/>
      <c r="JDD83"/>
      <c r="JDE83"/>
      <c r="JDF83"/>
      <c r="JDG83"/>
      <c r="JDH83"/>
      <c r="JDI83"/>
      <c r="JDJ83"/>
      <c r="JDK83"/>
      <c r="JDL83"/>
      <c r="JDM83"/>
      <c r="JDN83"/>
      <c r="JDO83"/>
      <c r="JDP83"/>
      <c r="JDQ83"/>
      <c r="JDR83"/>
      <c r="JDS83"/>
      <c r="JDT83"/>
      <c r="JDU83"/>
      <c r="JDV83"/>
      <c r="JDW83"/>
      <c r="JDX83"/>
      <c r="JDY83"/>
      <c r="JDZ83"/>
      <c r="JEA83"/>
      <c r="JEB83"/>
      <c r="JEC83"/>
      <c r="JED83"/>
      <c r="JEE83"/>
      <c r="JEF83"/>
      <c r="JEG83"/>
      <c r="JEH83"/>
      <c r="JEI83"/>
      <c r="JEJ83"/>
      <c r="JEK83"/>
      <c r="JEL83"/>
      <c r="JEM83"/>
      <c r="JEN83"/>
      <c r="JEO83"/>
      <c r="JEP83"/>
      <c r="JEQ83"/>
      <c r="JER83"/>
      <c r="JES83"/>
      <c r="JET83"/>
      <c r="JEU83"/>
      <c r="JEV83"/>
      <c r="JEW83"/>
      <c r="JEX83"/>
      <c r="JEY83"/>
      <c r="JEZ83"/>
      <c r="JFA83"/>
      <c r="JFB83"/>
      <c r="JFC83"/>
      <c r="JFD83"/>
      <c r="JFE83"/>
      <c r="JFF83"/>
      <c r="JFG83"/>
      <c r="JFH83"/>
      <c r="JFI83"/>
      <c r="JFJ83"/>
      <c r="JFK83"/>
      <c r="JFL83"/>
      <c r="JFM83"/>
      <c r="JFN83"/>
      <c r="JFO83"/>
      <c r="JFP83"/>
      <c r="JFQ83"/>
      <c r="JFR83"/>
      <c r="JFS83"/>
      <c r="JFT83"/>
      <c r="JFU83"/>
      <c r="JFV83"/>
      <c r="JFW83"/>
      <c r="JFX83"/>
      <c r="JFY83"/>
      <c r="JFZ83"/>
      <c r="JGA83"/>
      <c r="JGB83"/>
      <c r="JGC83"/>
      <c r="JGD83"/>
      <c r="JGE83"/>
      <c r="JGF83"/>
      <c r="JGG83"/>
      <c r="JGH83"/>
      <c r="JGI83"/>
      <c r="JGJ83"/>
      <c r="JGK83"/>
      <c r="JGL83"/>
      <c r="JGM83"/>
      <c r="JGN83"/>
      <c r="JGO83"/>
      <c r="JGP83"/>
      <c r="JGQ83"/>
      <c r="JGR83"/>
      <c r="JGS83"/>
      <c r="JGT83"/>
      <c r="JGU83"/>
      <c r="JGV83"/>
      <c r="JGW83"/>
      <c r="JGX83"/>
      <c r="JGY83"/>
      <c r="JGZ83"/>
      <c r="JHA83"/>
      <c r="JHB83"/>
      <c r="JHC83"/>
      <c r="JHD83"/>
      <c r="JHE83"/>
      <c r="JHF83"/>
      <c r="JHG83"/>
      <c r="JHH83"/>
      <c r="JHI83"/>
      <c r="JHJ83"/>
      <c r="JHK83"/>
      <c r="JHL83"/>
      <c r="JHM83"/>
      <c r="JHN83"/>
      <c r="JHO83"/>
      <c r="JHP83"/>
      <c r="JHQ83"/>
      <c r="JHR83"/>
      <c r="JHS83"/>
      <c r="JHT83"/>
      <c r="JHU83"/>
      <c r="JHV83"/>
      <c r="JHW83"/>
      <c r="JHX83"/>
      <c r="JHY83"/>
      <c r="JHZ83"/>
      <c r="JIA83"/>
      <c r="JIB83"/>
      <c r="JIC83"/>
      <c r="JID83"/>
      <c r="JIE83"/>
      <c r="JIF83"/>
      <c r="JIG83"/>
      <c r="JIH83"/>
      <c r="JII83"/>
      <c r="JIJ83"/>
      <c r="JIK83"/>
      <c r="JIL83"/>
      <c r="JIM83"/>
      <c r="JIN83"/>
      <c r="JIO83"/>
      <c r="JIP83"/>
      <c r="JIQ83"/>
      <c r="JIR83"/>
      <c r="JIS83"/>
      <c r="JIT83"/>
      <c r="JIU83"/>
      <c r="JIV83"/>
      <c r="JIW83"/>
      <c r="JIX83"/>
      <c r="JIY83"/>
      <c r="JIZ83"/>
      <c r="JJA83"/>
      <c r="JJB83"/>
      <c r="JJC83"/>
      <c r="JJD83"/>
      <c r="JJE83"/>
      <c r="JJF83"/>
      <c r="JJG83"/>
      <c r="JJH83"/>
      <c r="JJI83"/>
      <c r="JJJ83"/>
      <c r="JJK83"/>
      <c r="JJL83"/>
      <c r="JJM83"/>
      <c r="JJN83"/>
      <c r="JJO83"/>
      <c r="JJP83"/>
      <c r="JJQ83"/>
      <c r="JJR83"/>
      <c r="JJS83"/>
      <c r="JJT83"/>
      <c r="JJU83"/>
      <c r="JJV83"/>
      <c r="JJW83"/>
      <c r="JJX83"/>
      <c r="JJY83"/>
      <c r="JJZ83"/>
      <c r="JKA83"/>
      <c r="JKB83"/>
      <c r="JKC83"/>
      <c r="JKD83"/>
      <c r="JKE83"/>
      <c r="JKF83"/>
      <c r="JKG83"/>
      <c r="JKH83"/>
      <c r="JKI83"/>
      <c r="JKJ83"/>
      <c r="JKK83"/>
      <c r="JKL83"/>
      <c r="JKM83"/>
      <c r="JKN83"/>
      <c r="JKO83"/>
      <c r="JKP83"/>
      <c r="JKQ83"/>
      <c r="JKR83"/>
      <c r="JKS83"/>
      <c r="JKT83"/>
      <c r="JKU83"/>
      <c r="JKV83"/>
      <c r="JKW83"/>
      <c r="JKX83"/>
      <c r="JKY83"/>
      <c r="JKZ83"/>
      <c r="JLA83"/>
      <c r="JLB83"/>
      <c r="JLC83"/>
      <c r="JLD83"/>
      <c r="JLE83"/>
      <c r="JLF83"/>
      <c r="JLG83"/>
      <c r="JLH83"/>
      <c r="JLI83"/>
      <c r="JLJ83"/>
      <c r="JLK83"/>
      <c r="JLL83"/>
      <c r="JLM83"/>
      <c r="JLN83"/>
      <c r="JLO83"/>
      <c r="JLP83"/>
      <c r="JLQ83"/>
      <c r="JLR83"/>
      <c r="JLS83"/>
      <c r="JLT83"/>
      <c r="JLU83"/>
      <c r="JLV83"/>
      <c r="JLW83"/>
      <c r="JLX83"/>
      <c r="JLY83"/>
      <c r="JLZ83"/>
      <c r="JMA83"/>
      <c r="JMB83"/>
      <c r="JMC83"/>
      <c r="JMD83"/>
      <c r="JME83"/>
      <c r="JMF83"/>
      <c r="JMG83"/>
      <c r="JMH83"/>
      <c r="JMI83"/>
      <c r="JMJ83"/>
      <c r="JMK83"/>
      <c r="JML83"/>
      <c r="JMM83"/>
      <c r="JMN83"/>
      <c r="JMO83"/>
      <c r="JMP83"/>
      <c r="JMQ83"/>
      <c r="JMR83"/>
      <c r="JMS83"/>
      <c r="JMT83"/>
      <c r="JMU83"/>
      <c r="JMV83"/>
      <c r="JMW83"/>
      <c r="JMX83"/>
      <c r="JMY83"/>
      <c r="JMZ83"/>
      <c r="JNA83"/>
      <c r="JNB83"/>
      <c r="JNC83"/>
      <c r="JND83"/>
      <c r="JNE83"/>
      <c r="JNF83"/>
      <c r="JNG83"/>
      <c r="JNH83"/>
      <c r="JNI83"/>
      <c r="JNJ83"/>
      <c r="JNK83"/>
      <c r="JNL83"/>
      <c r="JNM83"/>
      <c r="JNN83"/>
      <c r="JNO83"/>
      <c r="JNP83"/>
      <c r="JNQ83"/>
      <c r="JNR83"/>
      <c r="JNS83"/>
      <c r="JNT83"/>
      <c r="JNU83"/>
      <c r="JNV83"/>
      <c r="JNW83"/>
      <c r="JNX83"/>
      <c r="JNY83"/>
      <c r="JNZ83"/>
      <c r="JOA83"/>
      <c r="JOB83"/>
      <c r="JOC83"/>
      <c r="JOD83"/>
      <c r="JOE83"/>
      <c r="JOF83"/>
      <c r="JOG83"/>
      <c r="JOH83"/>
      <c r="JOI83"/>
      <c r="JOJ83"/>
      <c r="JOK83"/>
      <c r="JOL83"/>
      <c r="JOM83"/>
      <c r="JON83"/>
      <c r="JOO83"/>
      <c r="JOP83"/>
      <c r="JOQ83"/>
      <c r="JOR83"/>
      <c r="JOS83"/>
      <c r="JOT83"/>
      <c r="JOU83"/>
      <c r="JOV83"/>
      <c r="JOW83"/>
      <c r="JOX83"/>
      <c r="JOY83"/>
      <c r="JOZ83"/>
      <c r="JPA83"/>
      <c r="JPB83"/>
      <c r="JPC83"/>
      <c r="JPD83"/>
      <c r="JPE83"/>
      <c r="JPF83"/>
      <c r="JPG83"/>
      <c r="JPH83"/>
      <c r="JPI83"/>
      <c r="JPJ83"/>
      <c r="JPK83"/>
      <c r="JPL83"/>
      <c r="JPM83"/>
      <c r="JPN83"/>
      <c r="JPO83"/>
      <c r="JPP83"/>
      <c r="JPQ83"/>
      <c r="JPR83"/>
      <c r="JPS83"/>
      <c r="JPT83"/>
      <c r="JPU83"/>
      <c r="JPV83"/>
      <c r="JPW83"/>
      <c r="JPX83"/>
      <c r="JPY83"/>
      <c r="JPZ83"/>
      <c r="JQA83"/>
      <c r="JQB83"/>
      <c r="JQC83"/>
      <c r="JQD83"/>
      <c r="JQE83"/>
      <c r="JQF83"/>
      <c r="JQG83"/>
      <c r="JQH83"/>
      <c r="JQI83"/>
      <c r="JQJ83"/>
      <c r="JQK83"/>
      <c r="JQL83"/>
      <c r="JQM83"/>
      <c r="JQN83"/>
      <c r="JQO83"/>
      <c r="JQP83"/>
      <c r="JQQ83"/>
      <c r="JQR83"/>
      <c r="JQS83"/>
      <c r="JQT83"/>
      <c r="JQU83"/>
      <c r="JQV83"/>
      <c r="JQW83"/>
      <c r="JQX83"/>
      <c r="JQY83"/>
      <c r="JQZ83"/>
      <c r="JRA83"/>
      <c r="JRB83"/>
      <c r="JRC83"/>
      <c r="JRD83"/>
      <c r="JRE83"/>
      <c r="JRF83"/>
      <c r="JRG83"/>
      <c r="JRH83"/>
      <c r="JRI83"/>
      <c r="JRJ83"/>
      <c r="JRK83"/>
      <c r="JRL83"/>
      <c r="JRM83"/>
      <c r="JRN83"/>
      <c r="JRO83"/>
      <c r="JRP83"/>
      <c r="JRQ83"/>
      <c r="JRR83"/>
      <c r="JRS83"/>
      <c r="JRT83"/>
      <c r="JRU83"/>
      <c r="JRV83"/>
      <c r="JRW83"/>
      <c r="JRX83"/>
      <c r="JRY83"/>
      <c r="JRZ83"/>
      <c r="JSA83"/>
      <c r="JSB83"/>
      <c r="JSC83"/>
      <c r="JSD83"/>
      <c r="JSE83"/>
      <c r="JSF83"/>
      <c r="JSG83"/>
      <c r="JSH83"/>
      <c r="JSI83"/>
      <c r="JSJ83"/>
      <c r="JSK83"/>
      <c r="JSL83"/>
      <c r="JSM83"/>
      <c r="JSN83"/>
      <c r="JSO83"/>
      <c r="JSP83"/>
      <c r="JSQ83"/>
      <c r="JSR83"/>
      <c r="JSS83"/>
      <c r="JST83"/>
      <c r="JSU83"/>
      <c r="JSV83"/>
      <c r="JSW83"/>
      <c r="JSX83"/>
      <c r="JSY83"/>
      <c r="JSZ83"/>
      <c r="JTA83"/>
      <c r="JTB83"/>
      <c r="JTC83"/>
      <c r="JTD83"/>
      <c r="JTE83"/>
      <c r="JTF83"/>
      <c r="JTG83"/>
      <c r="JTH83"/>
      <c r="JTI83"/>
      <c r="JTJ83"/>
      <c r="JTK83"/>
      <c r="JTL83"/>
      <c r="JTM83"/>
      <c r="JTN83"/>
      <c r="JTO83"/>
      <c r="JTP83"/>
      <c r="JTQ83"/>
      <c r="JTR83"/>
      <c r="JTS83"/>
      <c r="JTT83"/>
      <c r="JTU83"/>
      <c r="JTV83"/>
      <c r="JTW83"/>
      <c r="JTX83"/>
      <c r="JTY83"/>
      <c r="JTZ83"/>
      <c r="JUA83"/>
      <c r="JUB83"/>
      <c r="JUC83"/>
      <c r="JUD83"/>
      <c r="JUE83"/>
      <c r="JUF83"/>
      <c r="JUG83"/>
      <c r="JUH83"/>
      <c r="JUI83"/>
      <c r="JUJ83"/>
      <c r="JUK83"/>
      <c r="JUL83"/>
      <c r="JUM83"/>
      <c r="JUN83"/>
      <c r="JUO83"/>
      <c r="JUP83"/>
      <c r="JUQ83"/>
      <c r="JUR83"/>
      <c r="JUS83"/>
      <c r="JUT83"/>
      <c r="JUU83"/>
      <c r="JUV83"/>
      <c r="JUW83"/>
      <c r="JUX83"/>
      <c r="JUY83"/>
      <c r="JUZ83"/>
      <c r="JVA83"/>
      <c r="JVB83"/>
      <c r="JVC83"/>
      <c r="JVD83"/>
      <c r="JVE83"/>
      <c r="JVF83"/>
      <c r="JVG83"/>
      <c r="JVH83"/>
      <c r="JVI83"/>
      <c r="JVJ83"/>
      <c r="JVK83"/>
      <c r="JVL83"/>
      <c r="JVM83"/>
      <c r="JVN83"/>
      <c r="JVO83"/>
      <c r="JVP83"/>
      <c r="JVQ83"/>
      <c r="JVR83"/>
      <c r="JVS83"/>
      <c r="JVT83"/>
      <c r="JVU83"/>
      <c r="JVV83"/>
      <c r="JVW83"/>
      <c r="JVX83"/>
      <c r="JVY83"/>
      <c r="JVZ83"/>
      <c r="JWA83"/>
      <c r="JWB83"/>
      <c r="JWC83"/>
      <c r="JWD83"/>
      <c r="JWE83"/>
      <c r="JWF83"/>
      <c r="JWG83"/>
      <c r="JWH83"/>
      <c r="JWI83"/>
      <c r="JWJ83"/>
      <c r="JWK83"/>
      <c r="JWL83"/>
      <c r="JWM83"/>
      <c r="JWN83"/>
      <c r="JWO83"/>
      <c r="JWP83"/>
      <c r="JWQ83"/>
      <c r="JWR83"/>
      <c r="JWS83"/>
      <c r="JWT83"/>
      <c r="JWU83"/>
      <c r="JWV83"/>
      <c r="JWW83"/>
      <c r="JWX83"/>
      <c r="JWY83"/>
      <c r="JWZ83"/>
      <c r="JXA83"/>
      <c r="JXB83"/>
      <c r="JXC83"/>
      <c r="JXD83"/>
      <c r="JXE83"/>
      <c r="JXF83"/>
      <c r="JXG83"/>
      <c r="JXH83"/>
      <c r="JXI83"/>
      <c r="JXJ83"/>
      <c r="JXK83"/>
      <c r="JXL83"/>
      <c r="JXM83"/>
      <c r="JXN83"/>
      <c r="JXO83"/>
      <c r="JXP83"/>
      <c r="JXQ83"/>
      <c r="JXR83"/>
      <c r="JXS83"/>
      <c r="JXT83"/>
      <c r="JXU83"/>
      <c r="JXV83"/>
      <c r="JXW83"/>
      <c r="JXX83"/>
      <c r="JXY83"/>
      <c r="JXZ83"/>
      <c r="JYA83"/>
      <c r="JYB83"/>
      <c r="JYC83"/>
      <c r="JYD83"/>
      <c r="JYE83"/>
      <c r="JYF83"/>
      <c r="JYG83"/>
      <c r="JYH83"/>
      <c r="JYI83"/>
      <c r="JYJ83"/>
      <c r="JYK83"/>
      <c r="JYL83"/>
      <c r="JYM83"/>
      <c r="JYN83"/>
      <c r="JYO83"/>
      <c r="JYP83"/>
      <c r="JYQ83"/>
      <c r="JYR83"/>
      <c r="JYS83"/>
      <c r="JYT83"/>
      <c r="JYU83"/>
      <c r="JYV83"/>
      <c r="JYW83"/>
      <c r="JYX83"/>
      <c r="JYY83"/>
      <c r="JYZ83"/>
      <c r="JZA83"/>
      <c r="JZB83"/>
      <c r="JZC83"/>
      <c r="JZD83"/>
      <c r="JZE83"/>
      <c r="JZF83"/>
      <c r="JZG83"/>
      <c r="JZH83"/>
      <c r="JZI83"/>
      <c r="JZJ83"/>
      <c r="JZK83"/>
      <c r="JZL83"/>
      <c r="JZM83"/>
      <c r="JZN83"/>
      <c r="JZO83"/>
      <c r="JZP83"/>
      <c r="JZQ83"/>
      <c r="JZR83"/>
      <c r="JZS83"/>
      <c r="JZT83"/>
      <c r="JZU83"/>
      <c r="JZV83"/>
      <c r="JZW83"/>
      <c r="JZX83"/>
      <c r="JZY83"/>
      <c r="JZZ83"/>
      <c r="KAA83"/>
      <c r="KAB83"/>
      <c r="KAC83"/>
      <c r="KAD83"/>
      <c r="KAE83"/>
      <c r="KAF83"/>
      <c r="KAG83"/>
      <c r="KAH83"/>
      <c r="KAI83"/>
      <c r="KAJ83"/>
      <c r="KAK83"/>
      <c r="KAL83"/>
      <c r="KAM83"/>
      <c r="KAN83"/>
      <c r="KAO83"/>
      <c r="KAP83"/>
      <c r="KAQ83"/>
      <c r="KAR83"/>
      <c r="KAS83"/>
      <c r="KAT83"/>
      <c r="KAU83"/>
      <c r="KAV83"/>
      <c r="KAW83"/>
      <c r="KAX83"/>
      <c r="KAY83"/>
      <c r="KAZ83"/>
      <c r="KBA83"/>
      <c r="KBB83"/>
      <c r="KBC83"/>
      <c r="KBD83"/>
      <c r="KBE83"/>
      <c r="KBF83"/>
      <c r="KBG83"/>
      <c r="KBH83"/>
      <c r="KBI83"/>
      <c r="KBJ83"/>
      <c r="KBK83"/>
      <c r="KBL83"/>
      <c r="KBM83"/>
      <c r="KBN83"/>
      <c r="KBO83"/>
      <c r="KBP83"/>
      <c r="KBQ83"/>
      <c r="KBR83"/>
      <c r="KBS83"/>
      <c r="KBT83"/>
      <c r="KBU83"/>
      <c r="KBV83"/>
      <c r="KBW83"/>
      <c r="KBX83"/>
      <c r="KBY83"/>
      <c r="KBZ83"/>
      <c r="KCA83"/>
      <c r="KCB83"/>
      <c r="KCC83"/>
      <c r="KCD83"/>
      <c r="KCE83"/>
      <c r="KCF83"/>
      <c r="KCG83"/>
      <c r="KCH83"/>
      <c r="KCI83"/>
      <c r="KCJ83"/>
      <c r="KCK83"/>
      <c r="KCL83"/>
      <c r="KCM83"/>
      <c r="KCN83"/>
      <c r="KCO83"/>
      <c r="KCP83"/>
      <c r="KCQ83"/>
      <c r="KCR83"/>
      <c r="KCS83"/>
      <c r="KCT83"/>
      <c r="KCU83"/>
      <c r="KCV83"/>
      <c r="KCW83"/>
      <c r="KCX83"/>
      <c r="KCY83"/>
      <c r="KCZ83"/>
      <c r="KDA83"/>
      <c r="KDB83"/>
      <c r="KDC83"/>
      <c r="KDD83"/>
      <c r="KDE83"/>
      <c r="KDF83"/>
      <c r="KDG83"/>
      <c r="KDH83"/>
      <c r="KDI83"/>
      <c r="KDJ83"/>
      <c r="KDK83"/>
      <c r="KDL83"/>
      <c r="KDM83"/>
      <c r="KDN83"/>
      <c r="KDO83"/>
      <c r="KDP83"/>
      <c r="KDQ83"/>
      <c r="KDR83"/>
      <c r="KDS83"/>
      <c r="KDT83"/>
      <c r="KDU83"/>
      <c r="KDV83"/>
      <c r="KDW83"/>
      <c r="KDX83"/>
      <c r="KDY83"/>
      <c r="KDZ83"/>
      <c r="KEA83"/>
      <c r="KEB83"/>
      <c r="KEC83"/>
      <c r="KED83"/>
      <c r="KEE83"/>
      <c r="KEF83"/>
      <c r="KEG83"/>
      <c r="KEH83"/>
      <c r="KEI83"/>
      <c r="KEJ83"/>
      <c r="KEK83"/>
      <c r="KEL83"/>
      <c r="KEM83"/>
      <c r="KEN83"/>
      <c r="KEO83"/>
      <c r="KEP83"/>
      <c r="KEQ83"/>
      <c r="KER83"/>
      <c r="KES83"/>
      <c r="KET83"/>
      <c r="KEU83"/>
      <c r="KEV83"/>
      <c r="KEW83"/>
      <c r="KEX83"/>
      <c r="KEY83"/>
      <c r="KEZ83"/>
      <c r="KFA83"/>
      <c r="KFB83"/>
      <c r="KFC83"/>
      <c r="KFD83"/>
      <c r="KFE83"/>
      <c r="KFF83"/>
      <c r="KFG83"/>
      <c r="KFH83"/>
      <c r="KFI83"/>
      <c r="KFJ83"/>
      <c r="KFK83"/>
      <c r="KFL83"/>
      <c r="KFM83"/>
      <c r="KFN83"/>
      <c r="KFO83"/>
      <c r="KFP83"/>
      <c r="KFQ83"/>
      <c r="KFR83"/>
      <c r="KFS83"/>
      <c r="KFT83"/>
      <c r="KFU83"/>
      <c r="KFV83"/>
      <c r="KFW83"/>
      <c r="KFX83"/>
      <c r="KFY83"/>
      <c r="KFZ83"/>
      <c r="KGA83"/>
      <c r="KGB83"/>
      <c r="KGC83"/>
      <c r="KGD83"/>
      <c r="KGE83"/>
      <c r="KGF83"/>
      <c r="KGG83"/>
      <c r="KGH83"/>
      <c r="KGI83"/>
      <c r="KGJ83"/>
      <c r="KGK83"/>
      <c r="KGL83"/>
      <c r="KGM83"/>
      <c r="KGN83"/>
      <c r="KGO83"/>
      <c r="KGP83"/>
      <c r="KGQ83"/>
      <c r="KGR83"/>
      <c r="KGS83"/>
      <c r="KGT83"/>
      <c r="KGU83"/>
      <c r="KGV83"/>
      <c r="KGW83"/>
      <c r="KGX83"/>
      <c r="KGY83"/>
      <c r="KGZ83"/>
      <c r="KHA83"/>
      <c r="KHB83"/>
      <c r="KHC83"/>
      <c r="KHD83"/>
      <c r="KHE83"/>
      <c r="KHF83"/>
      <c r="KHG83"/>
      <c r="KHH83"/>
      <c r="KHI83"/>
      <c r="KHJ83"/>
      <c r="KHK83"/>
      <c r="KHL83"/>
      <c r="KHM83"/>
      <c r="KHN83"/>
      <c r="KHO83"/>
      <c r="KHP83"/>
      <c r="KHQ83"/>
      <c r="KHR83"/>
      <c r="KHS83"/>
      <c r="KHT83"/>
      <c r="KHU83"/>
      <c r="KHV83"/>
      <c r="KHW83"/>
      <c r="KHX83"/>
      <c r="KHY83"/>
      <c r="KHZ83"/>
      <c r="KIA83"/>
      <c r="KIB83"/>
      <c r="KIC83"/>
      <c r="KID83"/>
      <c r="KIE83"/>
      <c r="KIF83"/>
      <c r="KIG83"/>
      <c r="KIH83"/>
      <c r="KII83"/>
      <c r="KIJ83"/>
      <c r="KIK83"/>
      <c r="KIL83"/>
      <c r="KIM83"/>
      <c r="KIN83"/>
      <c r="KIO83"/>
      <c r="KIP83"/>
      <c r="KIQ83"/>
      <c r="KIR83"/>
      <c r="KIS83"/>
      <c r="KIT83"/>
      <c r="KIU83"/>
      <c r="KIV83"/>
      <c r="KIW83"/>
      <c r="KIX83"/>
      <c r="KIY83"/>
      <c r="KIZ83"/>
      <c r="KJA83"/>
      <c r="KJB83"/>
      <c r="KJC83"/>
      <c r="KJD83"/>
      <c r="KJE83"/>
      <c r="KJF83"/>
      <c r="KJG83"/>
      <c r="KJH83"/>
      <c r="KJI83"/>
      <c r="KJJ83"/>
      <c r="KJK83"/>
      <c r="KJL83"/>
      <c r="KJM83"/>
      <c r="KJN83"/>
      <c r="KJO83"/>
      <c r="KJP83"/>
      <c r="KJQ83"/>
      <c r="KJR83"/>
      <c r="KJS83"/>
      <c r="KJT83"/>
      <c r="KJU83"/>
      <c r="KJV83"/>
      <c r="KJW83"/>
      <c r="KJX83"/>
      <c r="KJY83"/>
      <c r="KJZ83"/>
      <c r="KKA83"/>
      <c r="KKB83"/>
      <c r="KKC83"/>
      <c r="KKD83"/>
      <c r="KKE83"/>
      <c r="KKF83"/>
      <c r="KKG83"/>
      <c r="KKH83"/>
      <c r="KKI83"/>
      <c r="KKJ83"/>
      <c r="KKK83"/>
      <c r="KKL83"/>
      <c r="KKM83"/>
      <c r="KKN83"/>
      <c r="KKO83"/>
      <c r="KKP83"/>
      <c r="KKQ83"/>
      <c r="KKR83"/>
      <c r="KKS83"/>
      <c r="KKT83"/>
      <c r="KKU83"/>
      <c r="KKV83"/>
      <c r="KKW83"/>
      <c r="KKX83"/>
      <c r="KKY83"/>
      <c r="KKZ83"/>
      <c r="KLA83"/>
      <c r="KLB83"/>
      <c r="KLC83"/>
      <c r="KLD83"/>
      <c r="KLE83"/>
      <c r="KLF83"/>
      <c r="KLG83"/>
      <c r="KLH83"/>
      <c r="KLI83"/>
      <c r="KLJ83"/>
      <c r="KLK83"/>
      <c r="KLL83"/>
      <c r="KLM83"/>
      <c r="KLN83"/>
      <c r="KLO83"/>
      <c r="KLP83"/>
      <c r="KLQ83"/>
      <c r="KLR83"/>
      <c r="KLS83"/>
      <c r="KLT83"/>
      <c r="KLU83"/>
      <c r="KLV83"/>
      <c r="KLW83"/>
      <c r="KLX83"/>
      <c r="KLY83"/>
      <c r="KLZ83"/>
      <c r="KMA83"/>
      <c r="KMB83"/>
      <c r="KMC83"/>
      <c r="KMD83"/>
      <c r="KME83"/>
      <c r="KMF83"/>
      <c r="KMG83"/>
      <c r="KMH83"/>
      <c r="KMI83"/>
      <c r="KMJ83"/>
      <c r="KMK83"/>
      <c r="KML83"/>
      <c r="KMM83"/>
      <c r="KMN83"/>
      <c r="KMO83"/>
      <c r="KMP83"/>
      <c r="KMQ83"/>
      <c r="KMR83"/>
      <c r="KMS83"/>
      <c r="KMT83"/>
      <c r="KMU83"/>
      <c r="KMV83"/>
      <c r="KMW83"/>
      <c r="KMX83"/>
      <c r="KMY83"/>
      <c r="KMZ83"/>
      <c r="KNA83"/>
      <c r="KNB83"/>
      <c r="KNC83"/>
      <c r="KND83"/>
      <c r="KNE83"/>
      <c r="KNF83"/>
      <c r="KNG83"/>
      <c r="KNH83"/>
      <c r="KNI83"/>
      <c r="KNJ83"/>
      <c r="KNK83"/>
      <c r="KNL83"/>
      <c r="KNM83"/>
      <c r="KNN83"/>
      <c r="KNO83"/>
      <c r="KNP83"/>
      <c r="KNQ83"/>
      <c r="KNR83"/>
      <c r="KNS83"/>
      <c r="KNT83"/>
      <c r="KNU83"/>
      <c r="KNV83"/>
      <c r="KNW83"/>
      <c r="KNX83"/>
      <c r="KNY83"/>
      <c r="KNZ83"/>
      <c r="KOA83"/>
      <c r="KOB83"/>
      <c r="KOC83"/>
      <c r="KOD83"/>
      <c r="KOE83"/>
      <c r="KOF83"/>
      <c r="KOG83"/>
      <c r="KOH83"/>
      <c r="KOI83"/>
      <c r="KOJ83"/>
      <c r="KOK83"/>
      <c r="KOL83"/>
      <c r="KOM83"/>
      <c r="KON83"/>
      <c r="KOO83"/>
      <c r="KOP83"/>
      <c r="KOQ83"/>
      <c r="KOR83"/>
      <c r="KOS83"/>
      <c r="KOT83"/>
      <c r="KOU83"/>
      <c r="KOV83"/>
      <c r="KOW83"/>
      <c r="KOX83"/>
      <c r="KOY83"/>
      <c r="KOZ83"/>
      <c r="KPA83"/>
      <c r="KPB83"/>
      <c r="KPC83"/>
      <c r="KPD83"/>
      <c r="KPE83"/>
      <c r="KPF83"/>
      <c r="KPG83"/>
      <c r="KPH83"/>
      <c r="KPI83"/>
      <c r="KPJ83"/>
      <c r="KPK83"/>
      <c r="KPL83"/>
      <c r="KPM83"/>
      <c r="KPN83"/>
      <c r="KPO83"/>
      <c r="KPP83"/>
      <c r="KPQ83"/>
      <c r="KPR83"/>
      <c r="KPS83"/>
      <c r="KPT83"/>
      <c r="KPU83"/>
      <c r="KPV83"/>
      <c r="KPW83"/>
      <c r="KPX83"/>
      <c r="KPY83"/>
      <c r="KPZ83"/>
      <c r="KQA83"/>
      <c r="KQB83"/>
      <c r="KQC83"/>
      <c r="KQD83"/>
      <c r="KQE83"/>
      <c r="KQF83"/>
      <c r="KQG83"/>
      <c r="KQH83"/>
      <c r="KQI83"/>
      <c r="KQJ83"/>
      <c r="KQK83"/>
      <c r="KQL83"/>
      <c r="KQM83"/>
      <c r="KQN83"/>
      <c r="KQO83"/>
      <c r="KQP83"/>
      <c r="KQQ83"/>
      <c r="KQR83"/>
      <c r="KQS83"/>
      <c r="KQT83"/>
      <c r="KQU83"/>
      <c r="KQV83"/>
      <c r="KQW83"/>
      <c r="KQX83"/>
      <c r="KQY83"/>
      <c r="KQZ83"/>
      <c r="KRA83"/>
      <c r="KRB83"/>
      <c r="KRC83"/>
      <c r="KRD83"/>
      <c r="KRE83"/>
      <c r="KRF83"/>
      <c r="KRG83"/>
      <c r="KRH83"/>
      <c r="KRI83"/>
      <c r="KRJ83"/>
      <c r="KRK83"/>
      <c r="KRL83"/>
      <c r="KRM83"/>
      <c r="KRN83"/>
      <c r="KRO83"/>
      <c r="KRP83"/>
      <c r="KRQ83"/>
      <c r="KRR83"/>
      <c r="KRS83"/>
      <c r="KRT83"/>
      <c r="KRU83"/>
      <c r="KRV83"/>
      <c r="KRW83"/>
      <c r="KRX83"/>
      <c r="KRY83"/>
      <c r="KRZ83"/>
      <c r="KSA83"/>
      <c r="KSB83"/>
      <c r="KSC83"/>
      <c r="KSD83"/>
      <c r="KSE83"/>
      <c r="KSF83"/>
      <c r="KSG83"/>
      <c r="KSH83"/>
      <c r="KSI83"/>
      <c r="KSJ83"/>
      <c r="KSK83"/>
      <c r="KSL83"/>
      <c r="KSM83"/>
      <c r="KSN83"/>
      <c r="KSO83"/>
      <c r="KSP83"/>
      <c r="KSQ83"/>
      <c r="KSR83"/>
      <c r="KSS83"/>
      <c r="KST83"/>
      <c r="KSU83"/>
      <c r="KSV83"/>
      <c r="KSW83"/>
      <c r="KSX83"/>
      <c r="KSY83"/>
      <c r="KSZ83"/>
      <c r="KTA83"/>
      <c r="KTB83"/>
      <c r="KTC83"/>
      <c r="KTD83"/>
      <c r="KTE83"/>
      <c r="KTF83"/>
      <c r="KTG83"/>
      <c r="KTH83"/>
      <c r="KTI83"/>
      <c r="KTJ83"/>
      <c r="KTK83"/>
      <c r="KTL83"/>
      <c r="KTM83"/>
      <c r="KTN83"/>
      <c r="KTO83"/>
      <c r="KTP83"/>
      <c r="KTQ83"/>
      <c r="KTR83"/>
      <c r="KTS83"/>
      <c r="KTT83"/>
      <c r="KTU83"/>
      <c r="KTV83"/>
      <c r="KTW83"/>
      <c r="KTX83"/>
      <c r="KTY83"/>
      <c r="KTZ83"/>
      <c r="KUA83"/>
      <c r="KUB83"/>
      <c r="KUC83"/>
      <c r="KUD83"/>
      <c r="KUE83"/>
      <c r="KUF83"/>
      <c r="KUG83"/>
      <c r="KUH83"/>
      <c r="KUI83"/>
      <c r="KUJ83"/>
      <c r="KUK83"/>
      <c r="KUL83"/>
      <c r="KUM83"/>
      <c r="KUN83"/>
      <c r="KUO83"/>
      <c r="KUP83"/>
      <c r="KUQ83"/>
      <c r="KUR83"/>
      <c r="KUS83"/>
      <c r="KUT83"/>
      <c r="KUU83"/>
      <c r="KUV83"/>
      <c r="KUW83"/>
      <c r="KUX83"/>
      <c r="KUY83"/>
      <c r="KUZ83"/>
      <c r="KVA83"/>
      <c r="KVB83"/>
      <c r="KVC83"/>
      <c r="KVD83"/>
      <c r="KVE83"/>
      <c r="KVF83"/>
      <c r="KVG83"/>
      <c r="KVH83"/>
      <c r="KVI83"/>
      <c r="KVJ83"/>
      <c r="KVK83"/>
      <c r="KVL83"/>
      <c r="KVM83"/>
      <c r="KVN83"/>
      <c r="KVO83"/>
      <c r="KVP83"/>
      <c r="KVQ83"/>
      <c r="KVR83"/>
      <c r="KVS83"/>
      <c r="KVT83"/>
      <c r="KVU83"/>
      <c r="KVV83"/>
      <c r="KVW83"/>
      <c r="KVX83"/>
      <c r="KVY83"/>
      <c r="KVZ83"/>
      <c r="KWA83"/>
      <c r="KWB83"/>
      <c r="KWC83"/>
      <c r="KWD83"/>
      <c r="KWE83"/>
      <c r="KWF83"/>
      <c r="KWG83"/>
      <c r="KWH83"/>
      <c r="KWI83"/>
      <c r="KWJ83"/>
      <c r="KWK83"/>
      <c r="KWL83"/>
      <c r="KWM83"/>
      <c r="KWN83"/>
      <c r="KWO83"/>
      <c r="KWP83"/>
      <c r="KWQ83"/>
      <c r="KWR83"/>
      <c r="KWS83"/>
      <c r="KWT83"/>
      <c r="KWU83"/>
      <c r="KWV83"/>
      <c r="KWW83"/>
      <c r="KWX83"/>
      <c r="KWY83"/>
      <c r="KWZ83"/>
      <c r="KXA83"/>
      <c r="KXB83"/>
      <c r="KXC83"/>
      <c r="KXD83"/>
      <c r="KXE83"/>
      <c r="KXF83"/>
      <c r="KXG83"/>
      <c r="KXH83"/>
      <c r="KXI83"/>
      <c r="KXJ83"/>
      <c r="KXK83"/>
      <c r="KXL83"/>
      <c r="KXM83"/>
      <c r="KXN83"/>
      <c r="KXO83"/>
      <c r="KXP83"/>
      <c r="KXQ83"/>
      <c r="KXR83"/>
      <c r="KXS83"/>
      <c r="KXT83"/>
      <c r="KXU83"/>
      <c r="KXV83"/>
      <c r="KXW83"/>
      <c r="KXX83"/>
      <c r="KXY83"/>
      <c r="KXZ83"/>
      <c r="KYA83"/>
      <c r="KYB83"/>
      <c r="KYC83"/>
      <c r="KYD83"/>
      <c r="KYE83"/>
      <c r="KYF83"/>
      <c r="KYG83"/>
      <c r="KYH83"/>
      <c r="KYI83"/>
      <c r="KYJ83"/>
      <c r="KYK83"/>
      <c r="KYL83"/>
      <c r="KYM83"/>
      <c r="KYN83"/>
      <c r="KYO83"/>
      <c r="KYP83"/>
      <c r="KYQ83"/>
      <c r="KYR83"/>
      <c r="KYS83"/>
      <c r="KYT83"/>
      <c r="KYU83"/>
      <c r="KYV83"/>
      <c r="KYW83"/>
      <c r="KYX83"/>
      <c r="KYY83"/>
      <c r="KYZ83"/>
      <c r="KZA83"/>
      <c r="KZB83"/>
      <c r="KZC83"/>
      <c r="KZD83"/>
      <c r="KZE83"/>
      <c r="KZF83"/>
      <c r="KZG83"/>
      <c r="KZH83"/>
      <c r="KZI83"/>
      <c r="KZJ83"/>
      <c r="KZK83"/>
      <c r="KZL83"/>
      <c r="KZM83"/>
      <c r="KZN83"/>
      <c r="KZO83"/>
      <c r="KZP83"/>
      <c r="KZQ83"/>
      <c r="KZR83"/>
      <c r="KZS83"/>
      <c r="KZT83"/>
      <c r="KZU83"/>
      <c r="KZV83"/>
      <c r="KZW83"/>
      <c r="KZX83"/>
      <c r="KZY83"/>
      <c r="KZZ83"/>
      <c r="LAA83"/>
      <c r="LAB83"/>
      <c r="LAC83"/>
      <c r="LAD83"/>
      <c r="LAE83"/>
      <c r="LAF83"/>
      <c r="LAG83"/>
      <c r="LAH83"/>
      <c r="LAI83"/>
      <c r="LAJ83"/>
      <c r="LAK83"/>
      <c r="LAL83"/>
      <c r="LAM83"/>
      <c r="LAN83"/>
      <c r="LAO83"/>
      <c r="LAP83"/>
      <c r="LAQ83"/>
      <c r="LAR83"/>
      <c r="LAS83"/>
      <c r="LAT83"/>
      <c r="LAU83"/>
      <c r="LAV83"/>
      <c r="LAW83"/>
      <c r="LAX83"/>
      <c r="LAY83"/>
      <c r="LAZ83"/>
      <c r="LBA83"/>
      <c r="LBB83"/>
      <c r="LBC83"/>
      <c r="LBD83"/>
      <c r="LBE83"/>
      <c r="LBF83"/>
      <c r="LBG83"/>
      <c r="LBH83"/>
      <c r="LBI83"/>
      <c r="LBJ83"/>
      <c r="LBK83"/>
      <c r="LBL83"/>
      <c r="LBM83"/>
      <c r="LBN83"/>
      <c r="LBO83"/>
      <c r="LBP83"/>
      <c r="LBQ83"/>
      <c r="LBR83"/>
      <c r="LBS83"/>
      <c r="LBT83"/>
      <c r="LBU83"/>
      <c r="LBV83"/>
      <c r="LBW83"/>
      <c r="LBX83"/>
      <c r="LBY83"/>
      <c r="LBZ83"/>
      <c r="LCA83"/>
      <c r="LCB83"/>
      <c r="LCC83"/>
      <c r="LCD83"/>
      <c r="LCE83"/>
      <c r="LCF83"/>
      <c r="LCG83"/>
      <c r="LCH83"/>
      <c r="LCI83"/>
      <c r="LCJ83"/>
      <c r="LCK83"/>
      <c r="LCL83"/>
      <c r="LCM83"/>
      <c r="LCN83"/>
      <c r="LCO83"/>
      <c r="LCP83"/>
      <c r="LCQ83"/>
      <c r="LCR83"/>
      <c r="LCS83"/>
      <c r="LCT83"/>
      <c r="LCU83"/>
      <c r="LCV83"/>
      <c r="LCW83"/>
      <c r="LCX83"/>
      <c r="LCY83"/>
      <c r="LCZ83"/>
      <c r="LDA83"/>
      <c r="LDB83"/>
      <c r="LDC83"/>
      <c r="LDD83"/>
      <c r="LDE83"/>
      <c r="LDF83"/>
      <c r="LDG83"/>
      <c r="LDH83"/>
      <c r="LDI83"/>
      <c r="LDJ83"/>
      <c r="LDK83"/>
      <c r="LDL83"/>
      <c r="LDM83"/>
      <c r="LDN83"/>
      <c r="LDO83"/>
      <c r="LDP83"/>
      <c r="LDQ83"/>
      <c r="LDR83"/>
      <c r="LDS83"/>
      <c r="LDT83"/>
      <c r="LDU83"/>
      <c r="LDV83"/>
      <c r="LDW83"/>
      <c r="LDX83"/>
      <c r="LDY83"/>
      <c r="LDZ83"/>
      <c r="LEA83"/>
      <c r="LEB83"/>
      <c r="LEC83"/>
      <c r="LED83"/>
      <c r="LEE83"/>
      <c r="LEF83"/>
      <c r="LEG83"/>
      <c r="LEH83"/>
      <c r="LEI83"/>
      <c r="LEJ83"/>
      <c r="LEK83"/>
      <c r="LEL83"/>
      <c r="LEM83"/>
      <c r="LEN83"/>
      <c r="LEO83"/>
      <c r="LEP83"/>
      <c r="LEQ83"/>
      <c r="LER83"/>
      <c r="LES83"/>
      <c r="LET83"/>
      <c r="LEU83"/>
      <c r="LEV83"/>
      <c r="LEW83"/>
      <c r="LEX83"/>
      <c r="LEY83"/>
      <c r="LEZ83"/>
      <c r="LFA83"/>
      <c r="LFB83"/>
      <c r="LFC83"/>
      <c r="LFD83"/>
      <c r="LFE83"/>
      <c r="LFF83"/>
      <c r="LFG83"/>
      <c r="LFH83"/>
      <c r="LFI83"/>
      <c r="LFJ83"/>
      <c r="LFK83"/>
      <c r="LFL83"/>
      <c r="LFM83"/>
      <c r="LFN83"/>
      <c r="LFO83"/>
      <c r="LFP83"/>
      <c r="LFQ83"/>
      <c r="LFR83"/>
      <c r="LFS83"/>
      <c r="LFT83"/>
      <c r="LFU83"/>
      <c r="LFV83"/>
      <c r="LFW83"/>
      <c r="LFX83"/>
      <c r="LFY83"/>
      <c r="LFZ83"/>
      <c r="LGA83"/>
      <c r="LGB83"/>
      <c r="LGC83"/>
      <c r="LGD83"/>
      <c r="LGE83"/>
      <c r="LGF83"/>
      <c r="LGG83"/>
      <c r="LGH83"/>
      <c r="LGI83"/>
      <c r="LGJ83"/>
      <c r="LGK83"/>
      <c r="LGL83"/>
      <c r="LGM83"/>
      <c r="LGN83"/>
      <c r="LGO83"/>
      <c r="LGP83"/>
      <c r="LGQ83"/>
      <c r="LGR83"/>
      <c r="LGS83"/>
      <c r="LGT83"/>
      <c r="LGU83"/>
      <c r="LGV83"/>
      <c r="LGW83"/>
      <c r="LGX83"/>
      <c r="LGY83"/>
      <c r="LGZ83"/>
      <c r="LHA83"/>
      <c r="LHB83"/>
      <c r="LHC83"/>
      <c r="LHD83"/>
      <c r="LHE83"/>
      <c r="LHF83"/>
      <c r="LHG83"/>
      <c r="LHH83"/>
      <c r="LHI83"/>
      <c r="LHJ83"/>
      <c r="LHK83"/>
      <c r="LHL83"/>
      <c r="LHM83"/>
      <c r="LHN83"/>
      <c r="LHO83"/>
      <c r="LHP83"/>
      <c r="LHQ83"/>
      <c r="LHR83"/>
      <c r="LHS83"/>
      <c r="LHT83"/>
      <c r="LHU83"/>
      <c r="LHV83"/>
      <c r="LHW83"/>
      <c r="LHX83"/>
      <c r="LHY83"/>
      <c r="LHZ83"/>
      <c r="LIA83"/>
      <c r="LIB83"/>
      <c r="LIC83"/>
      <c r="LID83"/>
      <c r="LIE83"/>
      <c r="LIF83"/>
      <c r="LIG83"/>
      <c r="LIH83"/>
      <c r="LII83"/>
      <c r="LIJ83"/>
      <c r="LIK83"/>
      <c r="LIL83"/>
      <c r="LIM83"/>
      <c r="LIN83"/>
      <c r="LIO83"/>
      <c r="LIP83"/>
      <c r="LIQ83"/>
      <c r="LIR83"/>
      <c r="LIS83"/>
      <c r="LIT83"/>
      <c r="LIU83"/>
      <c r="LIV83"/>
      <c r="LIW83"/>
      <c r="LIX83"/>
      <c r="LIY83"/>
      <c r="LIZ83"/>
      <c r="LJA83"/>
      <c r="LJB83"/>
      <c r="LJC83"/>
      <c r="LJD83"/>
      <c r="LJE83"/>
      <c r="LJF83"/>
      <c r="LJG83"/>
      <c r="LJH83"/>
      <c r="LJI83"/>
      <c r="LJJ83"/>
      <c r="LJK83"/>
      <c r="LJL83"/>
      <c r="LJM83"/>
      <c r="LJN83"/>
      <c r="LJO83"/>
      <c r="LJP83"/>
      <c r="LJQ83"/>
      <c r="LJR83"/>
      <c r="LJS83"/>
      <c r="LJT83"/>
      <c r="LJU83"/>
      <c r="LJV83"/>
      <c r="LJW83"/>
      <c r="LJX83"/>
      <c r="LJY83"/>
      <c r="LJZ83"/>
      <c r="LKA83"/>
      <c r="LKB83"/>
      <c r="LKC83"/>
      <c r="LKD83"/>
      <c r="LKE83"/>
      <c r="LKF83"/>
      <c r="LKG83"/>
      <c r="LKH83"/>
      <c r="LKI83"/>
      <c r="LKJ83"/>
      <c r="LKK83"/>
      <c r="LKL83"/>
      <c r="LKM83"/>
      <c r="LKN83"/>
      <c r="LKO83"/>
      <c r="LKP83"/>
      <c r="LKQ83"/>
      <c r="LKR83"/>
      <c r="LKS83"/>
      <c r="LKT83"/>
      <c r="LKU83"/>
      <c r="LKV83"/>
      <c r="LKW83"/>
      <c r="LKX83"/>
      <c r="LKY83"/>
      <c r="LKZ83"/>
      <c r="LLA83"/>
      <c r="LLB83"/>
      <c r="LLC83"/>
      <c r="LLD83"/>
      <c r="LLE83"/>
      <c r="LLF83"/>
      <c r="LLG83"/>
      <c r="LLH83"/>
      <c r="LLI83"/>
      <c r="LLJ83"/>
      <c r="LLK83"/>
      <c r="LLL83"/>
      <c r="LLM83"/>
      <c r="LLN83"/>
      <c r="LLO83"/>
      <c r="LLP83"/>
      <c r="LLQ83"/>
      <c r="LLR83"/>
      <c r="LLS83"/>
      <c r="LLT83"/>
      <c r="LLU83"/>
      <c r="LLV83"/>
      <c r="LLW83"/>
      <c r="LLX83"/>
      <c r="LLY83"/>
      <c r="LLZ83"/>
      <c r="LMA83"/>
      <c r="LMB83"/>
      <c r="LMC83"/>
      <c r="LMD83"/>
      <c r="LME83"/>
      <c r="LMF83"/>
      <c r="LMG83"/>
      <c r="LMH83"/>
      <c r="LMI83"/>
      <c r="LMJ83"/>
      <c r="LMK83"/>
      <c r="LML83"/>
      <c r="LMM83"/>
      <c r="LMN83"/>
      <c r="LMO83"/>
      <c r="LMP83"/>
      <c r="LMQ83"/>
      <c r="LMR83"/>
      <c r="LMS83"/>
      <c r="LMT83"/>
      <c r="LMU83"/>
      <c r="LMV83"/>
      <c r="LMW83"/>
      <c r="LMX83"/>
      <c r="LMY83"/>
      <c r="LMZ83"/>
      <c r="LNA83"/>
      <c r="LNB83"/>
      <c r="LNC83"/>
      <c r="LND83"/>
      <c r="LNE83"/>
      <c r="LNF83"/>
      <c r="LNG83"/>
      <c r="LNH83"/>
      <c r="LNI83"/>
      <c r="LNJ83"/>
      <c r="LNK83"/>
      <c r="LNL83"/>
      <c r="LNM83"/>
      <c r="LNN83"/>
      <c r="LNO83"/>
      <c r="LNP83"/>
      <c r="LNQ83"/>
      <c r="LNR83"/>
      <c r="LNS83"/>
      <c r="LNT83"/>
      <c r="LNU83"/>
      <c r="LNV83"/>
      <c r="LNW83"/>
      <c r="LNX83"/>
      <c r="LNY83"/>
      <c r="LNZ83"/>
      <c r="LOA83"/>
      <c r="LOB83"/>
      <c r="LOC83"/>
      <c r="LOD83"/>
      <c r="LOE83"/>
      <c r="LOF83"/>
      <c r="LOG83"/>
      <c r="LOH83"/>
      <c r="LOI83"/>
      <c r="LOJ83"/>
      <c r="LOK83"/>
      <c r="LOL83"/>
      <c r="LOM83"/>
      <c r="LON83"/>
      <c r="LOO83"/>
      <c r="LOP83"/>
      <c r="LOQ83"/>
      <c r="LOR83"/>
      <c r="LOS83"/>
      <c r="LOT83"/>
      <c r="LOU83"/>
      <c r="LOV83"/>
      <c r="LOW83"/>
      <c r="LOX83"/>
      <c r="LOY83"/>
      <c r="LOZ83"/>
      <c r="LPA83"/>
      <c r="LPB83"/>
      <c r="LPC83"/>
      <c r="LPD83"/>
      <c r="LPE83"/>
      <c r="LPF83"/>
      <c r="LPG83"/>
      <c r="LPH83"/>
      <c r="LPI83"/>
      <c r="LPJ83"/>
      <c r="LPK83"/>
      <c r="LPL83"/>
      <c r="LPM83"/>
      <c r="LPN83"/>
      <c r="LPO83"/>
      <c r="LPP83"/>
      <c r="LPQ83"/>
      <c r="LPR83"/>
      <c r="LPS83"/>
      <c r="LPT83"/>
      <c r="LPU83"/>
      <c r="LPV83"/>
      <c r="LPW83"/>
      <c r="LPX83"/>
      <c r="LPY83"/>
      <c r="LPZ83"/>
      <c r="LQA83"/>
      <c r="LQB83"/>
      <c r="LQC83"/>
      <c r="LQD83"/>
      <c r="LQE83"/>
      <c r="LQF83"/>
      <c r="LQG83"/>
      <c r="LQH83"/>
      <c r="LQI83"/>
      <c r="LQJ83"/>
      <c r="LQK83"/>
      <c r="LQL83"/>
      <c r="LQM83"/>
      <c r="LQN83"/>
      <c r="LQO83"/>
      <c r="LQP83"/>
      <c r="LQQ83"/>
      <c r="LQR83"/>
      <c r="LQS83"/>
      <c r="LQT83"/>
      <c r="LQU83"/>
      <c r="LQV83"/>
      <c r="LQW83"/>
      <c r="LQX83"/>
      <c r="LQY83"/>
      <c r="LQZ83"/>
      <c r="LRA83"/>
      <c r="LRB83"/>
      <c r="LRC83"/>
      <c r="LRD83"/>
      <c r="LRE83"/>
      <c r="LRF83"/>
      <c r="LRG83"/>
      <c r="LRH83"/>
      <c r="LRI83"/>
      <c r="LRJ83"/>
      <c r="LRK83"/>
      <c r="LRL83"/>
      <c r="LRM83"/>
      <c r="LRN83"/>
      <c r="LRO83"/>
      <c r="LRP83"/>
      <c r="LRQ83"/>
      <c r="LRR83"/>
      <c r="LRS83"/>
      <c r="LRT83"/>
      <c r="LRU83"/>
      <c r="LRV83"/>
      <c r="LRW83"/>
      <c r="LRX83"/>
      <c r="LRY83"/>
      <c r="LRZ83"/>
      <c r="LSA83"/>
      <c r="LSB83"/>
      <c r="LSC83"/>
      <c r="LSD83"/>
      <c r="LSE83"/>
      <c r="LSF83"/>
      <c r="LSG83"/>
      <c r="LSH83"/>
      <c r="LSI83"/>
      <c r="LSJ83"/>
      <c r="LSK83"/>
      <c r="LSL83"/>
      <c r="LSM83"/>
      <c r="LSN83"/>
      <c r="LSO83"/>
      <c r="LSP83"/>
      <c r="LSQ83"/>
      <c r="LSR83"/>
      <c r="LSS83"/>
      <c r="LST83"/>
      <c r="LSU83"/>
      <c r="LSV83"/>
      <c r="LSW83"/>
      <c r="LSX83"/>
      <c r="LSY83"/>
      <c r="LSZ83"/>
      <c r="LTA83"/>
      <c r="LTB83"/>
      <c r="LTC83"/>
      <c r="LTD83"/>
      <c r="LTE83"/>
      <c r="LTF83"/>
      <c r="LTG83"/>
      <c r="LTH83"/>
      <c r="LTI83"/>
      <c r="LTJ83"/>
      <c r="LTK83"/>
      <c r="LTL83"/>
      <c r="LTM83"/>
      <c r="LTN83"/>
      <c r="LTO83"/>
      <c r="LTP83"/>
      <c r="LTQ83"/>
      <c r="LTR83"/>
      <c r="LTS83"/>
      <c r="LTT83"/>
      <c r="LTU83"/>
      <c r="LTV83"/>
      <c r="LTW83"/>
      <c r="LTX83"/>
      <c r="LTY83"/>
      <c r="LTZ83"/>
      <c r="LUA83"/>
      <c r="LUB83"/>
      <c r="LUC83"/>
      <c r="LUD83"/>
      <c r="LUE83"/>
      <c r="LUF83"/>
      <c r="LUG83"/>
      <c r="LUH83"/>
      <c r="LUI83"/>
      <c r="LUJ83"/>
      <c r="LUK83"/>
      <c r="LUL83"/>
      <c r="LUM83"/>
      <c r="LUN83"/>
      <c r="LUO83"/>
      <c r="LUP83"/>
      <c r="LUQ83"/>
      <c r="LUR83"/>
      <c r="LUS83"/>
      <c r="LUT83"/>
      <c r="LUU83"/>
      <c r="LUV83"/>
      <c r="LUW83"/>
      <c r="LUX83"/>
      <c r="LUY83"/>
      <c r="LUZ83"/>
      <c r="LVA83"/>
      <c r="LVB83"/>
      <c r="LVC83"/>
      <c r="LVD83"/>
      <c r="LVE83"/>
      <c r="LVF83"/>
      <c r="LVG83"/>
      <c r="LVH83"/>
      <c r="LVI83"/>
      <c r="LVJ83"/>
      <c r="LVK83"/>
      <c r="LVL83"/>
      <c r="LVM83"/>
      <c r="LVN83"/>
      <c r="LVO83"/>
      <c r="LVP83"/>
      <c r="LVQ83"/>
      <c r="LVR83"/>
      <c r="LVS83"/>
      <c r="LVT83"/>
      <c r="LVU83"/>
      <c r="LVV83"/>
      <c r="LVW83"/>
      <c r="LVX83"/>
      <c r="LVY83"/>
      <c r="LVZ83"/>
      <c r="LWA83"/>
      <c r="LWB83"/>
      <c r="LWC83"/>
      <c r="LWD83"/>
      <c r="LWE83"/>
      <c r="LWF83"/>
      <c r="LWG83"/>
      <c r="LWH83"/>
      <c r="LWI83"/>
      <c r="LWJ83"/>
      <c r="LWK83"/>
      <c r="LWL83"/>
      <c r="LWM83"/>
      <c r="LWN83"/>
      <c r="LWO83"/>
      <c r="LWP83"/>
      <c r="LWQ83"/>
      <c r="LWR83"/>
      <c r="LWS83"/>
      <c r="LWT83"/>
      <c r="LWU83"/>
      <c r="LWV83"/>
      <c r="LWW83"/>
      <c r="LWX83"/>
      <c r="LWY83"/>
      <c r="LWZ83"/>
      <c r="LXA83"/>
      <c r="LXB83"/>
      <c r="LXC83"/>
      <c r="LXD83"/>
      <c r="LXE83"/>
      <c r="LXF83"/>
      <c r="LXG83"/>
      <c r="LXH83"/>
      <c r="LXI83"/>
      <c r="LXJ83"/>
      <c r="LXK83"/>
      <c r="LXL83"/>
      <c r="LXM83"/>
      <c r="LXN83"/>
      <c r="LXO83"/>
      <c r="LXP83"/>
      <c r="LXQ83"/>
      <c r="LXR83"/>
      <c r="LXS83"/>
      <c r="LXT83"/>
      <c r="LXU83"/>
      <c r="LXV83"/>
      <c r="LXW83"/>
      <c r="LXX83"/>
      <c r="LXY83"/>
      <c r="LXZ83"/>
      <c r="LYA83"/>
      <c r="LYB83"/>
      <c r="LYC83"/>
      <c r="LYD83"/>
      <c r="LYE83"/>
      <c r="LYF83"/>
      <c r="LYG83"/>
      <c r="LYH83"/>
      <c r="LYI83"/>
      <c r="LYJ83"/>
      <c r="LYK83"/>
      <c r="LYL83"/>
      <c r="LYM83"/>
      <c r="LYN83"/>
      <c r="LYO83"/>
      <c r="LYP83"/>
      <c r="LYQ83"/>
      <c r="LYR83"/>
      <c r="LYS83"/>
      <c r="LYT83"/>
      <c r="LYU83"/>
      <c r="LYV83"/>
      <c r="LYW83"/>
      <c r="LYX83"/>
      <c r="LYY83"/>
      <c r="LYZ83"/>
      <c r="LZA83"/>
      <c r="LZB83"/>
      <c r="LZC83"/>
      <c r="LZD83"/>
      <c r="LZE83"/>
      <c r="LZF83"/>
      <c r="LZG83"/>
      <c r="LZH83"/>
      <c r="LZI83"/>
      <c r="LZJ83"/>
      <c r="LZK83"/>
      <c r="LZL83"/>
      <c r="LZM83"/>
      <c r="LZN83"/>
      <c r="LZO83"/>
      <c r="LZP83"/>
      <c r="LZQ83"/>
      <c r="LZR83"/>
      <c r="LZS83"/>
      <c r="LZT83"/>
      <c r="LZU83"/>
      <c r="LZV83"/>
      <c r="LZW83"/>
      <c r="LZX83"/>
      <c r="LZY83"/>
      <c r="LZZ83"/>
      <c r="MAA83"/>
      <c r="MAB83"/>
      <c r="MAC83"/>
      <c r="MAD83"/>
      <c r="MAE83"/>
      <c r="MAF83"/>
      <c r="MAG83"/>
      <c r="MAH83"/>
      <c r="MAI83"/>
      <c r="MAJ83"/>
      <c r="MAK83"/>
      <c r="MAL83"/>
      <c r="MAM83"/>
      <c r="MAN83"/>
      <c r="MAO83"/>
      <c r="MAP83"/>
      <c r="MAQ83"/>
      <c r="MAR83"/>
      <c r="MAS83"/>
      <c r="MAT83"/>
      <c r="MAU83"/>
      <c r="MAV83"/>
      <c r="MAW83"/>
      <c r="MAX83"/>
      <c r="MAY83"/>
      <c r="MAZ83"/>
      <c r="MBA83"/>
      <c r="MBB83"/>
      <c r="MBC83"/>
      <c r="MBD83"/>
      <c r="MBE83"/>
      <c r="MBF83"/>
      <c r="MBG83"/>
      <c r="MBH83"/>
      <c r="MBI83"/>
      <c r="MBJ83"/>
      <c r="MBK83"/>
      <c r="MBL83"/>
      <c r="MBM83"/>
      <c r="MBN83"/>
      <c r="MBO83"/>
      <c r="MBP83"/>
      <c r="MBQ83"/>
      <c r="MBR83"/>
      <c r="MBS83"/>
      <c r="MBT83"/>
      <c r="MBU83"/>
      <c r="MBV83"/>
      <c r="MBW83"/>
      <c r="MBX83"/>
      <c r="MBY83"/>
      <c r="MBZ83"/>
      <c r="MCA83"/>
      <c r="MCB83"/>
      <c r="MCC83"/>
      <c r="MCD83"/>
      <c r="MCE83"/>
      <c r="MCF83"/>
      <c r="MCG83"/>
      <c r="MCH83"/>
      <c r="MCI83"/>
      <c r="MCJ83"/>
      <c r="MCK83"/>
      <c r="MCL83"/>
      <c r="MCM83"/>
      <c r="MCN83"/>
      <c r="MCO83"/>
      <c r="MCP83"/>
      <c r="MCQ83"/>
      <c r="MCR83"/>
      <c r="MCS83"/>
      <c r="MCT83"/>
      <c r="MCU83"/>
      <c r="MCV83"/>
      <c r="MCW83"/>
      <c r="MCX83"/>
      <c r="MCY83"/>
      <c r="MCZ83"/>
      <c r="MDA83"/>
      <c r="MDB83"/>
      <c r="MDC83"/>
      <c r="MDD83"/>
      <c r="MDE83"/>
      <c r="MDF83"/>
      <c r="MDG83"/>
      <c r="MDH83"/>
      <c r="MDI83"/>
      <c r="MDJ83"/>
      <c r="MDK83"/>
      <c r="MDL83"/>
      <c r="MDM83"/>
      <c r="MDN83"/>
      <c r="MDO83"/>
      <c r="MDP83"/>
      <c r="MDQ83"/>
      <c r="MDR83"/>
      <c r="MDS83"/>
      <c r="MDT83"/>
      <c r="MDU83"/>
      <c r="MDV83"/>
      <c r="MDW83"/>
      <c r="MDX83"/>
      <c r="MDY83"/>
      <c r="MDZ83"/>
      <c r="MEA83"/>
      <c r="MEB83"/>
      <c r="MEC83"/>
      <c r="MED83"/>
      <c r="MEE83"/>
      <c r="MEF83"/>
      <c r="MEG83"/>
      <c r="MEH83"/>
      <c r="MEI83"/>
      <c r="MEJ83"/>
      <c r="MEK83"/>
      <c r="MEL83"/>
      <c r="MEM83"/>
      <c r="MEN83"/>
      <c r="MEO83"/>
      <c r="MEP83"/>
      <c r="MEQ83"/>
      <c r="MER83"/>
      <c r="MES83"/>
      <c r="MET83"/>
      <c r="MEU83"/>
      <c r="MEV83"/>
      <c r="MEW83"/>
      <c r="MEX83"/>
      <c r="MEY83"/>
      <c r="MEZ83"/>
      <c r="MFA83"/>
      <c r="MFB83"/>
      <c r="MFC83"/>
      <c r="MFD83"/>
      <c r="MFE83"/>
      <c r="MFF83"/>
      <c r="MFG83"/>
      <c r="MFH83"/>
      <c r="MFI83"/>
      <c r="MFJ83"/>
      <c r="MFK83"/>
      <c r="MFL83"/>
      <c r="MFM83"/>
      <c r="MFN83"/>
      <c r="MFO83"/>
      <c r="MFP83"/>
      <c r="MFQ83"/>
      <c r="MFR83"/>
      <c r="MFS83"/>
      <c r="MFT83"/>
      <c r="MFU83"/>
      <c r="MFV83"/>
      <c r="MFW83"/>
      <c r="MFX83"/>
      <c r="MFY83"/>
      <c r="MFZ83"/>
      <c r="MGA83"/>
      <c r="MGB83"/>
      <c r="MGC83"/>
      <c r="MGD83"/>
      <c r="MGE83"/>
      <c r="MGF83"/>
      <c r="MGG83"/>
      <c r="MGH83"/>
      <c r="MGI83"/>
      <c r="MGJ83"/>
      <c r="MGK83"/>
      <c r="MGL83"/>
      <c r="MGM83"/>
      <c r="MGN83"/>
      <c r="MGO83"/>
      <c r="MGP83"/>
      <c r="MGQ83"/>
      <c r="MGR83"/>
      <c r="MGS83"/>
      <c r="MGT83"/>
      <c r="MGU83"/>
      <c r="MGV83"/>
      <c r="MGW83"/>
      <c r="MGX83"/>
      <c r="MGY83"/>
      <c r="MGZ83"/>
      <c r="MHA83"/>
      <c r="MHB83"/>
      <c r="MHC83"/>
      <c r="MHD83"/>
      <c r="MHE83"/>
      <c r="MHF83"/>
      <c r="MHG83"/>
      <c r="MHH83"/>
      <c r="MHI83"/>
      <c r="MHJ83"/>
      <c r="MHK83"/>
      <c r="MHL83"/>
      <c r="MHM83"/>
      <c r="MHN83"/>
      <c r="MHO83"/>
      <c r="MHP83"/>
      <c r="MHQ83"/>
      <c r="MHR83"/>
      <c r="MHS83"/>
      <c r="MHT83"/>
      <c r="MHU83"/>
      <c r="MHV83"/>
      <c r="MHW83"/>
      <c r="MHX83"/>
      <c r="MHY83"/>
      <c r="MHZ83"/>
      <c r="MIA83"/>
      <c r="MIB83"/>
      <c r="MIC83"/>
      <c r="MID83"/>
      <c r="MIE83"/>
      <c r="MIF83"/>
      <c r="MIG83"/>
      <c r="MIH83"/>
      <c r="MII83"/>
      <c r="MIJ83"/>
      <c r="MIK83"/>
      <c r="MIL83"/>
      <c r="MIM83"/>
      <c r="MIN83"/>
      <c r="MIO83"/>
      <c r="MIP83"/>
      <c r="MIQ83"/>
      <c r="MIR83"/>
      <c r="MIS83"/>
      <c r="MIT83"/>
      <c r="MIU83"/>
      <c r="MIV83"/>
      <c r="MIW83"/>
      <c r="MIX83"/>
      <c r="MIY83"/>
      <c r="MIZ83"/>
      <c r="MJA83"/>
      <c r="MJB83"/>
      <c r="MJC83"/>
      <c r="MJD83"/>
      <c r="MJE83"/>
      <c r="MJF83"/>
      <c r="MJG83"/>
      <c r="MJH83"/>
      <c r="MJI83"/>
      <c r="MJJ83"/>
      <c r="MJK83"/>
      <c r="MJL83"/>
      <c r="MJM83"/>
      <c r="MJN83"/>
      <c r="MJO83"/>
      <c r="MJP83"/>
      <c r="MJQ83"/>
      <c r="MJR83"/>
      <c r="MJS83"/>
      <c r="MJT83"/>
      <c r="MJU83"/>
      <c r="MJV83"/>
      <c r="MJW83"/>
      <c r="MJX83"/>
      <c r="MJY83"/>
      <c r="MJZ83"/>
      <c r="MKA83"/>
      <c r="MKB83"/>
      <c r="MKC83"/>
      <c r="MKD83"/>
      <c r="MKE83"/>
      <c r="MKF83"/>
      <c r="MKG83"/>
      <c r="MKH83"/>
      <c r="MKI83"/>
      <c r="MKJ83"/>
      <c r="MKK83"/>
      <c r="MKL83"/>
      <c r="MKM83"/>
      <c r="MKN83"/>
      <c r="MKO83"/>
      <c r="MKP83"/>
      <c r="MKQ83"/>
      <c r="MKR83"/>
      <c r="MKS83"/>
      <c r="MKT83"/>
      <c r="MKU83"/>
      <c r="MKV83"/>
      <c r="MKW83"/>
      <c r="MKX83"/>
      <c r="MKY83"/>
      <c r="MKZ83"/>
      <c r="MLA83"/>
      <c r="MLB83"/>
      <c r="MLC83"/>
      <c r="MLD83"/>
      <c r="MLE83"/>
      <c r="MLF83"/>
      <c r="MLG83"/>
      <c r="MLH83"/>
      <c r="MLI83"/>
      <c r="MLJ83"/>
      <c r="MLK83"/>
      <c r="MLL83"/>
      <c r="MLM83"/>
      <c r="MLN83"/>
      <c r="MLO83"/>
      <c r="MLP83"/>
      <c r="MLQ83"/>
      <c r="MLR83"/>
      <c r="MLS83"/>
      <c r="MLT83"/>
      <c r="MLU83"/>
      <c r="MLV83"/>
      <c r="MLW83"/>
      <c r="MLX83"/>
      <c r="MLY83"/>
      <c r="MLZ83"/>
      <c r="MMA83"/>
      <c r="MMB83"/>
      <c r="MMC83"/>
      <c r="MMD83"/>
      <c r="MME83"/>
      <c r="MMF83"/>
      <c r="MMG83"/>
      <c r="MMH83"/>
      <c r="MMI83"/>
      <c r="MMJ83"/>
      <c r="MMK83"/>
      <c r="MML83"/>
      <c r="MMM83"/>
      <c r="MMN83"/>
      <c r="MMO83"/>
      <c r="MMP83"/>
      <c r="MMQ83"/>
      <c r="MMR83"/>
      <c r="MMS83"/>
      <c r="MMT83"/>
      <c r="MMU83"/>
      <c r="MMV83"/>
      <c r="MMW83"/>
      <c r="MMX83"/>
      <c r="MMY83"/>
      <c r="MMZ83"/>
      <c r="MNA83"/>
      <c r="MNB83"/>
      <c r="MNC83"/>
      <c r="MND83"/>
      <c r="MNE83"/>
      <c r="MNF83"/>
      <c r="MNG83"/>
      <c r="MNH83"/>
      <c r="MNI83"/>
      <c r="MNJ83"/>
      <c r="MNK83"/>
      <c r="MNL83"/>
      <c r="MNM83"/>
      <c r="MNN83"/>
      <c r="MNO83"/>
      <c r="MNP83"/>
      <c r="MNQ83"/>
      <c r="MNR83"/>
      <c r="MNS83"/>
      <c r="MNT83"/>
      <c r="MNU83"/>
      <c r="MNV83"/>
      <c r="MNW83"/>
      <c r="MNX83"/>
      <c r="MNY83"/>
      <c r="MNZ83"/>
      <c r="MOA83"/>
      <c r="MOB83"/>
      <c r="MOC83"/>
      <c r="MOD83"/>
      <c r="MOE83"/>
      <c r="MOF83"/>
      <c r="MOG83"/>
      <c r="MOH83"/>
      <c r="MOI83"/>
      <c r="MOJ83"/>
      <c r="MOK83"/>
      <c r="MOL83"/>
      <c r="MOM83"/>
      <c r="MON83"/>
      <c r="MOO83"/>
      <c r="MOP83"/>
      <c r="MOQ83"/>
      <c r="MOR83"/>
      <c r="MOS83"/>
      <c r="MOT83"/>
      <c r="MOU83"/>
      <c r="MOV83"/>
      <c r="MOW83"/>
      <c r="MOX83"/>
      <c r="MOY83"/>
      <c r="MOZ83"/>
      <c r="MPA83"/>
      <c r="MPB83"/>
      <c r="MPC83"/>
      <c r="MPD83"/>
      <c r="MPE83"/>
      <c r="MPF83"/>
      <c r="MPG83"/>
      <c r="MPH83"/>
      <c r="MPI83"/>
      <c r="MPJ83"/>
      <c r="MPK83"/>
      <c r="MPL83"/>
      <c r="MPM83"/>
      <c r="MPN83"/>
      <c r="MPO83"/>
      <c r="MPP83"/>
      <c r="MPQ83"/>
      <c r="MPR83"/>
      <c r="MPS83"/>
      <c r="MPT83"/>
      <c r="MPU83"/>
      <c r="MPV83"/>
      <c r="MPW83"/>
      <c r="MPX83"/>
      <c r="MPY83"/>
      <c r="MPZ83"/>
      <c r="MQA83"/>
      <c r="MQB83"/>
      <c r="MQC83"/>
      <c r="MQD83"/>
      <c r="MQE83"/>
      <c r="MQF83"/>
      <c r="MQG83"/>
      <c r="MQH83"/>
      <c r="MQI83"/>
      <c r="MQJ83"/>
      <c r="MQK83"/>
      <c r="MQL83"/>
      <c r="MQM83"/>
      <c r="MQN83"/>
      <c r="MQO83"/>
      <c r="MQP83"/>
      <c r="MQQ83"/>
      <c r="MQR83"/>
      <c r="MQS83"/>
      <c r="MQT83"/>
      <c r="MQU83"/>
      <c r="MQV83"/>
      <c r="MQW83"/>
      <c r="MQX83"/>
      <c r="MQY83"/>
      <c r="MQZ83"/>
      <c r="MRA83"/>
      <c r="MRB83"/>
      <c r="MRC83"/>
      <c r="MRD83"/>
      <c r="MRE83"/>
      <c r="MRF83"/>
      <c r="MRG83"/>
      <c r="MRH83"/>
      <c r="MRI83"/>
      <c r="MRJ83"/>
      <c r="MRK83"/>
      <c r="MRL83"/>
      <c r="MRM83"/>
      <c r="MRN83"/>
      <c r="MRO83"/>
      <c r="MRP83"/>
      <c r="MRQ83"/>
      <c r="MRR83"/>
      <c r="MRS83"/>
      <c r="MRT83"/>
      <c r="MRU83"/>
      <c r="MRV83"/>
      <c r="MRW83"/>
      <c r="MRX83"/>
      <c r="MRY83"/>
      <c r="MRZ83"/>
      <c r="MSA83"/>
      <c r="MSB83"/>
      <c r="MSC83"/>
      <c r="MSD83"/>
      <c r="MSE83"/>
      <c r="MSF83"/>
      <c r="MSG83"/>
      <c r="MSH83"/>
      <c r="MSI83"/>
      <c r="MSJ83"/>
      <c r="MSK83"/>
      <c r="MSL83"/>
      <c r="MSM83"/>
      <c r="MSN83"/>
      <c r="MSO83"/>
      <c r="MSP83"/>
      <c r="MSQ83"/>
      <c r="MSR83"/>
      <c r="MSS83"/>
      <c r="MST83"/>
      <c r="MSU83"/>
      <c r="MSV83"/>
      <c r="MSW83"/>
      <c r="MSX83"/>
      <c r="MSY83"/>
      <c r="MSZ83"/>
      <c r="MTA83"/>
      <c r="MTB83"/>
      <c r="MTC83"/>
      <c r="MTD83"/>
      <c r="MTE83"/>
      <c r="MTF83"/>
      <c r="MTG83"/>
      <c r="MTH83"/>
      <c r="MTI83"/>
      <c r="MTJ83"/>
      <c r="MTK83"/>
      <c r="MTL83"/>
      <c r="MTM83"/>
      <c r="MTN83"/>
      <c r="MTO83"/>
      <c r="MTP83"/>
      <c r="MTQ83"/>
      <c r="MTR83"/>
      <c r="MTS83"/>
      <c r="MTT83"/>
      <c r="MTU83"/>
      <c r="MTV83"/>
      <c r="MTW83"/>
      <c r="MTX83"/>
      <c r="MTY83"/>
      <c r="MTZ83"/>
      <c r="MUA83"/>
      <c r="MUB83"/>
      <c r="MUC83"/>
      <c r="MUD83"/>
      <c r="MUE83"/>
      <c r="MUF83"/>
      <c r="MUG83"/>
      <c r="MUH83"/>
      <c r="MUI83"/>
      <c r="MUJ83"/>
      <c r="MUK83"/>
      <c r="MUL83"/>
      <c r="MUM83"/>
      <c r="MUN83"/>
      <c r="MUO83"/>
      <c r="MUP83"/>
      <c r="MUQ83"/>
      <c r="MUR83"/>
      <c r="MUS83"/>
      <c r="MUT83"/>
      <c r="MUU83"/>
      <c r="MUV83"/>
      <c r="MUW83"/>
      <c r="MUX83"/>
      <c r="MUY83"/>
      <c r="MUZ83"/>
      <c r="MVA83"/>
      <c r="MVB83"/>
      <c r="MVC83"/>
      <c r="MVD83"/>
      <c r="MVE83"/>
      <c r="MVF83"/>
      <c r="MVG83"/>
      <c r="MVH83"/>
      <c r="MVI83"/>
      <c r="MVJ83"/>
      <c r="MVK83"/>
      <c r="MVL83"/>
      <c r="MVM83"/>
      <c r="MVN83"/>
      <c r="MVO83"/>
      <c r="MVP83"/>
      <c r="MVQ83"/>
      <c r="MVR83"/>
      <c r="MVS83"/>
      <c r="MVT83"/>
      <c r="MVU83"/>
      <c r="MVV83"/>
      <c r="MVW83"/>
      <c r="MVX83"/>
      <c r="MVY83"/>
      <c r="MVZ83"/>
      <c r="MWA83"/>
      <c r="MWB83"/>
      <c r="MWC83"/>
      <c r="MWD83"/>
      <c r="MWE83"/>
      <c r="MWF83"/>
      <c r="MWG83"/>
      <c r="MWH83"/>
      <c r="MWI83"/>
      <c r="MWJ83"/>
      <c r="MWK83"/>
      <c r="MWL83"/>
      <c r="MWM83"/>
      <c r="MWN83"/>
      <c r="MWO83"/>
      <c r="MWP83"/>
      <c r="MWQ83"/>
      <c r="MWR83"/>
      <c r="MWS83"/>
      <c r="MWT83"/>
      <c r="MWU83"/>
      <c r="MWV83"/>
      <c r="MWW83"/>
      <c r="MWX83"/>
      <c r="MWY83"/>
      <c r="MWZ83"/>
      <c r="MXA83"/>
      <c r="MXB83"/>
      <c r="MXC83"/>
      <c r="MXD83"/>
      <c r="MXE83"/>
      <c r="MXF83"/>
      <c r="MXG83"/>
      <c r="MXH83"/>
      <c r="MXI83"/>
      <c r="MXJ83"/>
      <c r="MXK83"/>
      <c r="MXL83"/>
      <c r="MXM83"/>
      <c r="MXN83"/>
      <c r="MXO83"/>
      <c r="MXP83"/>
      <c r="MXQ83"/>
      <c r="MXR83"/>
      <c r="MXS83"/>
      <c r="MXT83"/>
      <c r="MXU83"/>
      <c r="MXV83"/>
      <c r="MXW83"/>
      <c r="MXX83"/>
      <c r="MXY83"/>
      <c r="MXZ83"/>
      <c r="MYA83"/>
      <c r="MYB83"/>
      <c r="MYC83"/>
      <c r="MYD83"/>
      <c r="MYE83"/>
      <c r="MYF83"/>
      <c r="MYG83"/>
      <c r="MYH83"/>
      <c r="MYI83"/>
      <c r="MYJ83"/>
      <c r="MYK83"/>
      <c r="MYL83"/>
      <c r="MYM83"/>
      <c r="MYN83"/>
      <c r="MYO83"/>
      <c r="MYP83"/>
      <c r="MYQ83"/>
      <c r="MYR83"/>
      <c r="MYS83"/>
      <c r="MYT83"/>
      <c r="MYU83"/>
      <c r="MYV83"/>
      <c r="MYW83"/>
      <c r="MYX83"/>
      <c r="MYY83"/>
      <c r="MYZ83"/>
      <c r="MZA83"/>
      <c r="MZB83"/>
      <c r="MZC83"/>
      <c r="MZD83"/>
      <c r="MZE83"/>
      <c r="MZF83"/>
      <c r="MZG83"/>
      <c r="MZH83"/>
      <c r="MZI83"/>
      <c r="MZJ83"/>
      <c r="MZK83"/>
      <c r="MZL83"/>
      <c r="MZM83"/>
      <c r="MZN83"/>
      <c r="MZO83"/>
      <c r="MZP83"/>
      <c r="MZQ83"/>
      <c r="MZR83"/>
      <c r="MZS83"/>
      <c r="MZT83"/>
      <c r="MZU83"/>
      <c r="MZV83"/>
      <c r="MZW83"/>
      <c r="MZX83"/>
      <c r="MZY83"/>
      <c r="MZZ83"/>
      <c r="NAA83"/>
      <c r="NAB83"/>
      <c r="NAC83"/>
      <c r="NAD83"/>
      <c r="NAE83"/>
      <c r="NAF83"/>
      <c r="NAG83"/>
      <c r="NAH83"/>
      <c r="NAI83"/>
      <c r="NAJ83"/>
      <c r="NAK83"/>
      <c r="NAL83"/>
      <c r="NAM83"/>
      <c r="NAN83"/>
      <c r="NAO83"/>
      <c r="NAP83"/>
      <c r="NAQ83"/>
      <c r="NAR83"/>
      <c r="NAS83"/>
      <c r="NAT83"/>
      <c r="NAU83"/>
      <c r="NAV83"/>
      <c r="NAW83"/>
      <c r="NAX83"/>
      <c r="NAY83"/>
      <c r="NAZ83"/>
      <c r="NBA83"/>
      <c r="NBB83"/>
      <c r="NBC83"/>
      <c r="NBD83"/>
      <c r="NBE83"/>
      <c r="NBF83"/>
      <c r="NBG83"/>
      <c r="NBH83"/>
      <c r="NBI83"/>
      <c r="NBJ83"/>
      <c r="NBK83"/>
      <c r="NBL83"/>
      <c r="NBM83"/>
      <c r="NBN83"/>
      <c r="NBO83"/>
      <c r="NBP83"/>
      <c r="NBQ83"/>
      <c r="NBR83"/>
      <c r="NBS83"/>
      <c r="NBT83"/>
      <c r="NBU83"/>
      <c r="NBV83"/>
      <c r="NBW83"/>
      <c r="NBX83"/>
      <c r="NBY83"/>
      <c r="NBZ83"/>
      <c r="NCA83"/>
      <c r="NCB83"/>
      <c r="NCC83"/>
      <c r="NCD83"/>
      <c r="NCE83"/>
      <c r="NCF83"/>
      <c r="NCG83"/>
      <c r="NCH83"/>
      <c r="NCI83"/>
      <c r="NCJ83"/>
      <c r="NCK83"/>
      <c r="NCL83"/>
      <c r="NCM83"/>
      <c r="NCN83"/>
      <c r="NCO83"/>
      <c r="NCP83"/>
      <c r="NCQ83"/>
      <c r="NCR83"/>
      <c r="NCS83"/>
      <c r="NCT83"/>
      <c r="NCU83"/>
      <c r="NCV83"/>
      <c r="NCW83"/>
      <c r="NCX83"/>
      <c r="NCY83"/>
      <c r="NCZ83"/>
      <c r="NDA83"/>
      <c r="NDB83"/>
      <c r="NDC83"/>
      <c r="NDD83"/>
      <c r="NDE83"/>
      <c r="NDF83"/>
      <c r="NDG83"/>
      <c r="NDH83"/>
      <c r="NDI83"/>
      <c r="NDJ83"/>
      <c r="NDK83"/>
      <c r="NDL83"/>
      <c r="NDM83"/>
      <c r="NDN83"/>
      <c r="NDO83"/>
      <c r="NDP83"/>
      <c r="NDQ83"/>
      <c r="NDR83"/>
      <c r="NDS83"/>
      <c r="NDT83"/>
      <c r="NDU83"/>
      <c r="NDV83"/>
      <c r="NDW83"/>
      <c r="NDX83"/>
      <c r="NDY83"/>
      <c r="NDZ83"/>
      <c r="NEA83"/>
      <c r="NEB83"/>
      <c r="NEC83"/>
      <c r="NED83"/>
      <c r="NEE83"/>
      <c r="NEF83"/>
      <c r="NEG83"/>
      <c r="NEH83"/>
      <c r="NEI83"/>
      <c r="NEJ83"/>
      <c r="NEK83"/>
      <c r="NEL83"/>
      <c r="NEM83"/>
      <c r="NEN83"/>
      <c r="NEO83"/>
      <c r="NEP83"/>
      <c r="NEQ83"/>
      <c r="NER83"/>
      <c r="NES83"/>
      <c r="NET83"/>
      <c r="NEU83"/>
      <c r="NEV83"/>
      <c r="NEW83"/>
      <c r="NEX83"/>
      <c r="NEY83"/>
      <c r="NEZ83"/>
      <c r="NFA83"/>
      <c r="NFB83"/>
      <c r="NFC83"/>
      <c r="NFD83"/>
      <c r="NFE83"/>
      <c r="NFF83"/>
      <c r="NFG83"/>
      <c r="NFH83"/>
      <c r="NFI83"/>
      <c r="NFJ83"/>
      <c r="NFK83"/>
      <c r="NFL83"/>
      <c r="NFM83"/>
      <c r="NFN83"/>
      <c r="NFO83"/>
      <c r="NFP83"/>
      <c r="NFQ83"/>
      <c r="NFR83"/>
      <c r="NFS83"/>
      <c r="NFT83"/>
      <c r="NFU83"/>
      <c r="NFV83"/>
      <c r="NFW83"/>
      <c r="NFX83"/>
      <c r="NFY83"/>
      <c r="NFZ83"/>
      <c r="NGA83"/>
      <c r="NGB83"/>
      <c r="NGC83"/>
      <c r="NGD83"/>
      <c r="NGE83"/>
      <c r="NGF83"/>
      <c r="NGG83"/>
      <c r="NGH83"/>
      <c r="NGI83"/>
      <c r="NGJ83"/>
      <c r="NGK83"/>
      <c r="NGL83"/>
      <c r="NGM83"/>
      <c r="NGN83"/>
      <c r="NGO83"/>
      <c r="NGP83"/>
      <c r="NGQ83"/>
      <c r="NGR83"/>
      <c r="NGS83"/>
      <c r="NGT83"/>
      <c r="NGU83"/>
      <c r="NGV83"/>
      <c r="NGW83"/>
      <c r="NGX83"/>
      <c r="NGY83"/>
      <c r="NGZ83"/>
      <c r="NHA83"/>
      <c r="NHB83"/>
      <c r="NHC83"/>
      <c r="NHD83"/>
      <c r="NHE83"/>
      <c r="NHF83"/>
      <c r="NHG83"/>
      <c r="NHH83"/>
      <c r="NHI83"/>
      <c r="NHJ83"/>
      <c r="NHK83"/>
      <c r="NHL83"/>
      <c r="NHM83"/>
      <c r="NHN83"/>
      <c r="NHO83"/>
      <c r="NHP83"/>
      <c r="NHQ83"/>
      <c r="NHR83"/>
      <c r="NHS83"/>
      <c r="NHT83"/>
      <c r="NHU83"/>
      <c r="NHV83"/>
      <c r="NHW83"/>
      <c r="NHX83"/>
      <c r="NHY83"/>
      <c r="NHZ83"/>
      <c r="NIA83"/>
      <c r="NIB83"/>
      <c r="NIC83"/>
      <c r="NID83"/>
      <c r="NIE83"/>
      <c r="NIF83"/>
      <c r="NIG83"/>
      <c r="NIH83"/>
      <c r="NII83"/>
      <c r="NIJ83"/>
      <c r="NIK83"/>
      <c r="NIL83"/>
      <c r="NIM83"/>
      <c r="NIN83"/>
      <c r="NIO83"/>
      <c r="NIP83"/>
      <c r="NIQ83"/>
      <c r="NIR83"/>
      <c r="NIS83"/>
      <c r="NIT83"/>
      <c r="NIU83"/>
      <c r="NIV83"/>
      <c r="NIW83"/>
      <c r="NIX83"/>
      <c r="NIY83"/>
      <c r="NIZ83"/>
      <c r="NJA83"/>
      <c r="NJB83"/>
      <c r="NJC83"/>
      <c r="NJD83"/>
      <c r="NJE83"/>
      <c r="NJF83"/>
      <c r="NJG83"/>
      <c r="NJH83"/>
      <c r="NJI83"/>
      <c r="NJJ83"/>
      <c r="NJK83"/>
      <c r="NJL83"/>
      <c r="NJM83"/>
      <c r="NJN83"/>
      <c r="NJO83"/>
      <c r="NJP83"/>
      <c r="NJQ83"/>
      <c r="NJR83"/>
      <c r="NJS83"/>
      <c r="NJT83"/>
      <c r="NJU83"/>
      <c r="NJV83"/>
      <c r="NJW83"/>
      <c r="NJX83"/>
      <c r="NJY83"/>
      <c r="NJZ83"/>
      <c r="NKA83"/>
      <c r="NKB83"/>
      <c r="NKC83"/>
      <c r="NKD83"/>
      <c r="NKE83"/>
      <c r="NKF83"/>
      <c r="NKG83"/>
      <c r="NKH83"/>
      <c r="NKI83"/>
      <c r="NKJ83"/>
      <c r="NKK83"/>
      <c r="NKL83"/>
      <c r="NKM83"/>
      <c r="NKN83"/>
      <c r="NKO83"/>
      <c r="NKP83"/>
      <c r="NKQ83"/>
      <c r="NKR83"/>
      <c r="NKS83"/>
      <c r="NKT83"/>
      <c r="NKU83"/>
      <c r="NKV83"/>
      <c r="NKW83"/>
      <c r="NKX83"/>
      <c r="NKY83"/>
      <c r="NKZ83"/>
      <c r="NLA83"/>
      <c r="NLB83"/>
      <c r="NLC83"/>
      <c r="NLD83"/>
      <c r="NLE83"/>
      <c r="NLF83"/>
      <c r="NLG83"/>
      <c r="NLH83"/>
      <c r="NLI83"/>
      <c r="NLJ83"/>
      <c r="NLK83"/>
      <c r="NLL83"/>
      <c r="NLM83"/>
      <c r="NLN83"/>
      <c r="NLO83"/>
      <c r="NLP83"/>
      <c r="NLQ83"/>
      <c r="NLR83"/>
      <c r="NLS83"/>
      <c r="NLT83"/>
      <c r="NLU83"/>
      <c r="NLV83"/>
      <c r="NLW83"/>
      <c r="NLX83"/>
      <c r="NLY83"/>
      <c r="NLZ83"/>
      <c r="NMA83"/>
      <c r="NMB83"/>
      <c r="NMC83"/>
      <c r="NMD83"/>
      <c r="NME83"/>
      <c r="NMF83"/>
      <c r="NMG83"/>
      <c r="NMH83"/>
      <c r="NMI83"/>
      <c r="NMJ83"/>
      <c r="NMK83"/>
      <c r="NML83"/>
      <c r="NMM83"/>
      <c r="NMN83"/>
      <c r="NMO83"/>
      <c r="NMP83"/>
      <c r="NMQ83"/>
      <c r="NMR83"/>
      <c r="NMS83"/>
      <c r="NMT83"/>
      <c r="NMU83"/>
      <c r="NMV83"/>
      <c r="NMW83"/>
      <c r="NMX83"/>
      <c r="NMY83"/>
      <c r="NMZ83"/>
      <c r="NNA83"/>
      <c r="NNB83"/>
      <c r="NNC83"/>
      <c r="NND83"/>
      <c r="NNE83"/>
      <c r="NNF83"/>
      <c r="NNG83"/>
      <c r="NNH83"/>
      <c r="NNI83"/>
      <c r="NNJ83"/>
      <c r="NNK83"/>
      <c r="NNL83"/>
      <c r="NNM83"/>
      <c r="NNN83"/>
      <c r="NNO83"/>
      <c r="NNP83"/>
      <c r="NNQ83"/>
      <c r="NNR83"/>
      <c r="NNS83"/>
      <c r="NNT83"/>
      <c r="NNU83"/>
      <c r="NNV83"/>
      <c r="NNW83"/>
      <c r="NNX83"/>
      <c r="NNY83"/>
      <c r="NNZ83"/>
      <c r="NOA83"/>
      <c r="NOB83"/>
      <c r="NOC83"/>
      <c r="NOD83"/>
      <c r="NOE83"/>
      <c r="NOF83"/>
      <c r="NOG83"/>
      <c r="NOH83"/>
      <c r="NOI83"/>
      <c r="NOJ83"/>
      <c r="NOK83"/>
      <c r="NOL83"/>
      <c r="NOM83"/>
      <c r="NON83"/>
      <c r="NOO83"/>
      <c r="NOP83"/>
      <c r="NOQ83"/>
      <c r="NOR83"/>
      <c r="NOS83"/>
      <c r="NOT83"/>
      <c r="NOU83"/>
      <c r="NOV83"/>
      <c r="NOW83"/>
      <c r="NOX83"/>
      <c r="NOY83"/>
      <c r="NOZ83"/>
      <c r="NPA83"/>
      <c r="NPB83"/>
      <c r="NPC83"/>
      <c r="NPD83"/>
      <c r="NPE83"/>
      <c r="NPF83"/>
      <c r="NPG83"/>
      <c r="NPH83"/>
      <c r="NPI83"/>
      <c r="NPJ83"/>
      <c r="NPK83"/>
      <c r="NPL83"/>
      <c r="NPM83"/>
      <c r="NPN83"/>
      <c r="NPO83"/>
      <c r="NPP83"/>
      <c r="NPQ83"/>
      <c r="NPR83"/>
      <c r="NPS83"/>
      <c r="NPT83"/>
      <c r="NPU83"/>
      <c r="NPV83"/>
      <c r="NPW83"/>
      <c r="NPX83"/>
      <c r="NPY83"/>
      <c r="NPZ83"/>
      <c r="NQA83"/>
      <c r="NQB83"/>
      <c r="NQC83"/>
      <c r="NQD83"/>
      <c r="NQE83"/>
      <c r="NQF83"/>
      <c r="NQG83"/>
      <c r="NQH83"/>
      <c r="NQI83"/>
      <c r="NQJ83"/>
      <c r="NQK83"/>
      <c r="NQL83"/>
      <c r="NQM83"/>
      <c r="NQN83"/>
      <c r="NQO83"/>
      <c r="NQP83"/>
      <c r="NQQ83"/>
      <c r="NQR83"/>
      <c r="NQS83"/>
      <c r="NQT83"/>
      <c r="NQU83"/>
      <c r="NQV83"/>
      <c r="NQW83"/>
      <c r="NQX83"/>
      <c r="NQY83"/>
      <c r="NQZ83"/>
      <c r="NRA83"/>
      <c r="NRB83"/>
      <c r="NRC83"/>
      <c r="NRD83"/>
      <c r="NRE83"/>
      <c r="NRF83"/>
      <c r="NRG83"/>
      <c r="NRH83"/>
      <c r="NRI83"/>
      <c r="NRJ83"/>
      <c r="NRK83"/>
      <c r="NRL83"/>
      <c r="NRM83"/>
      <c r="NRN83"/>
      <c r="NRO83"/>
      <c r="NRP83"/>
      <c r="NRQ83"/>
      <c r="NRR83"/>
      <c r="NRS83"/>
      <c r="NRT83"/>
      <c r="NRU83"/>
      <c r="NRV83"/>
      <c r="NRW83"/>
      <c r="NRX83"/>
      <c r="NRY83"/>
      <c r="NRZ83"/>
      <c r="NSA83"/>
      <c r="NSB83"/>
      <c r="NSC83"/>
      <c r="NSD83"/>
      <c r="NSE83"/>
      <c r="NSF83"/>
      <c r="NSG83"/>
      <c r="NSH83"/>
      <c r="NSI83"/>
      <c r="NSJ83"/>
      <c r="NSK83"/>
      <c r="NSL83"/>
      <c r="NSM83"/>
      <c r="NSN83"/>
      <c r="NSO83"/>
      <c r="NSP83"/>
      <c r="NSQ83"/>
      <c r="NSR83"/>
      <c r="NSS83"/>
      <c r="NST83"/>
      <c r="NSU83"/>
      <c r="NSV83"/>
      <c r="NSW83"/>
      <c r="NSX83"/>
      <c r="NSY83"/>
      <c r="NSZ83"/>
      <c r="NTA83"/>
      <c r="NTB83"/>
      <c r="NTC83"/>
      <c r="NTD83"/>
      <c r="NTE83"/>
      <c r="NTF83"/>
      <c r="NTG83"/>
      <c r="NTH83"/>
      <c r="NTI83"/>
      <c r="NTJ83"/>
      <c r="NTK83"/>
      <c r="NTL83"/>
      <c r="NTM83"/>
      <c r="NTN83"/>
      <c r="NTO83"/>
      <c r="NTP83"/>
      <c r="NTQ83"/>
      <c r="NTR83"/>
      <c r="NTS83"/>
      <c r="NTT83"/>
      <c r="NTU83"/>
      <c r="NTV83"/>
      <c r="NTW83"/>
      <c r="NTX83"/>
      <c r="NTY83"/>
      <c r="NTZ83"/>
      <c r="NUA83"/>
      <c r="NUB83"/>
      <c r="NUC83"/>
      <c r="NUD83"/>
      <c r="NUE83"/>
      <c r="NUF83"/>
      <c r="NUG83"/>
      <c r="NUH83"/>
      <c r="NUI83"/>
      <c r="NUJ83"/>
      <c r="NUK83"/>
      <c r="NUL83"/>
      <c r="NUM83"/>
      <c r="NUN83"/>
      <c r="NUO83"/>
      <c r="NUP83"/>
      <c r="NUQ83"/>
      <c r="NUR83"/>
      <c r="NUS83"/>
      <c r="NUT83"/>
      <c r="NUU83"/>
      <c r="NUV83"/>
      <c r="NUW83"/>
      <c r="NUX83"/>
      <c r="NUY83"/>
      <c r="NUZ83"/>
      <c r="NVA83"/>
      <c r="NVB83"/>
      <c r="NVC83"/>
      <c r="NVD83"/>
      <c r="NVE83"/>
      <c r="NVF83"/>
      <c r="NVG83"/>
      <c r="NVH83"/>
      <c r="NVI83"/>
      <c r="NVJ83"/>
      <c r="NVK83"/>
      <c r="NVL83"/>
      <c r="NVM83"/>
      <c r="NVN83"/>
      <c r="NVO83"/>
      <c r="NVP83"/>
      <c r="NVQ83"/>
      <c r="NVR83"/>
      <c r="NVS83"/>
      <c r="NVT83"/>
      <c r="NVU83"/>
      <c r="NVV83"/>
      <c r="NVW83"/>
      <c r="NVX83"/>
      <c r="NVY83"/>
      <c r="NVZ83"/>
      <c r="NWA83"/>
      <c r="NWB83"/>
      <c r="NWC83"/>
      <c r="NWD83"/>
      <c r="NWE83"/>
      <c r="NWF83"/>
      <c r="NWG83"/>
      <c r="NWH83"/>
      <c r="NWI83"/>
      <c r="NWJ83"/>
      <c r="NWK83"/>
      <c r="NWL83"/>
      <c r="NWM83"/>
      <c r="NWN83"/>
      <c r="NWO83"/>
      <c r="NWP83"/>
      <c r="NWQ83"/>
      <c r="NWR83"/>
      <c r="NWS83"/>
      <c r="NWT83"/>
      <c r="NWU83"/>
      <c r="NWV83"/>
      <c r="NWW83"/>
      <c r="NWX83"/>
      <c r="NWY83"/>
      <c r="NWZ83"/>
      <c r="NXA83"/>
      <c r="NXB83"/>
      <c r="NXC83"/>
      <c r="NXD83"/>
      <c r="NXE83"/>
      <c r="NXF83"/>
      <c r="NXG83"/>
      <c r="NXH83"/>
      <c r="NXI83"/>
      <c r="NXJ83"/>
      <c r="NXK83"/>
      <c r="NXL83"/>
      <c r="NXM83"/>
      <c r="NXN83"/>
      <c r="NXO83"/>
      <c r="NXP83"/>
      <c r="NXQ83"/>
      <c r="NXR83"/>
      <c r="NXS83"/>
      <c r="NXT83"/>
      <c r="NXU83"/>
      <c r="NXV83"/>
      <c r="NXW83"/>
      <c r="NXX83"/>
      <c r="NXY83"/>
      <c r="NXZ83"/>
      <c r="NYA83"/>
      <c r="NYB83"/>
      <c r="NYC83"/>
      <c r="NYD83"/>
      <c r="NYE83"/>
      <c r="NYF83"/>
      <c r="NYG83"/>
      <c r="NYH83"/>
      <c r="NYI83"/>
      <c r="NYJ83"/>
      <c r="NYK83"/>
      <c r="NYL83"/>
      <c r="NYM83"/>
      <c r="NYN83"/>
      <c r="NYO83"/>
      <c r="NYP83"/>
      <c r="NYQ83"/>
      <c r="NYR83"/>
      <c r="NYS83"/>
      <c r="NYT83"/>
      <c r="NYU83"/>
      <c r="NYV83"/>
      <c r="NYW83"/>
      <c r="NYX83"/>
      <c r="NYY83"/>
      <c r="NYZ83"/>
      <c r="NZA83"/>
      <c r="NZB83"/>
      <c r="NZC83"/>
      <c r="NZD83"/>
      <c r="NZE83"/>
      <c r="NZF83"/>
      <c r="NZG83"/>
      <c r="NZH83"/>
      <c r="NZI83"/>
      <c r="NZJ83"/>
      <c r="NZK83"/>
      <c r="NZL83"/>
      <c r="NZM83"/>
      <c r="NZN83"/>
      <c r="NZO83"/>
      <c r="NZP83"/>
      <c r="NZQ83"/>
      <c r="NZR83"/>
      <c r="NZS83"/>
      <c r="NZT83"/>
      <c r="NZU83"/>
      <c r="NZV83"/>
      <c r="NZW83"/>
      <c r="NZX83"/>
      <c r="NZY83"/>
      <c r="NZZ83"/>
      <c r="OAA83"/>
      <c r="OAB83"/>
      <c r="OAC83"/>
      <c r="OAD83"/>
      <c r="OAE83"/>
      <c r="OAF83"/>
      <c r="OAG83"/>
      <c r="OAH83"/>
      <c r="OAI83"/>
      <c r="OAJ83"/>
      <c r="OAK83"/>
      <c r="OAL83"/>
      <c r="OAM83"/>
      <c r="OAN83"/>
      <c r="OAO83"/>
      <c r="OAP83"/>
      <c r="OAQ83"/>
      <c r="OAR83"/>
      <c r="OAS83"/>
      <c r="OAT83"/>
      <c r="OAU83"/>
      <c r="OAV83"/>
      <c r="OAW83"/>
      <c r="OAX83"/>
      <c r="OAY83"/>
      <c r="OAZ83"/>
      <c r="OBA83"/>
      <c r="OBB83"/>
      <c r="OBC83"/>
      <c r="OBD83"/>
      <c r="OBE83"/>
      <c r="OBF83"/>
      <c r="OBG83"/>
      <c r="OBH83"/>
      <c r="OBI83"/>
      <c r="OBJ83"/>
      <c r="OBK83"/>
      <c r="OBL83"/>
      <c r="OBM83"/>
      <c r="OBN83"/>
      <c r="OBO83"/>
      <c r="OBP83"/>
      <c r="OBQ83"/>
      <c r="OBR83"/>
      <c r="OBS83"/>
      <c r="OBT83"/>
      <c r="OBU83"/>
      <c r="OBV83"/>
      <c r="OBW83"/>
      <c r="OBX83"/>
      <c r="OBY83"/>
      <c r="OBZ83"/>
      <c r="OCA83"/>
      <c r="OCB83"/>
      <c r="OCC83"/>
      <c r="OCD83"/>
      <c r="OCE83"/>
      <c r="OCF83"/>
      <c r="OCG83"/>
      <c r="OCH83"/>
      <c r="OCI83"/>
      <c r="OCJ83"/>
      <c r="OCK83"/>
      <c r="OCL83"/>
      <c r="OCM83"/>
      <c r="OCN83"/>
      <c r="OCO83"/>
      <c r="OCP83"/>
      <c r="OCQ83"/>
      <c r="OCR83"/>
      <c r="OCS83"/>
      <c r="OCT83"/>
      <c r="OCU83"/>
      <c r="OCV83"/>
      <c r="OCW83"/>
      <c r="OCX83"/>
      <c r="OCY83"/>
      <c r="OCZ83"/>
      <c r="ODA83"/>
      <c r="ODB83"/>
      <c r="ODC83"/>
      <c r="ODD83"/>
      <c r="ODE83"/>
      <c r="ODF83"/>
      <c r="ODG83"/>
      <c r="ODH83"/>
      <c r="ODI83"/>
      <c r="ODJ83"/>
      <c r="ODK83"/>
      <c r="ODL83"/>
      <c r="ODM83"/>
      <c r="ODN83"/>
      <c r="ODO83"/>
      <c r="ODP83"/>
      <c r="ODQ83"/>
      <c r="ODR83"/>
      <c r="ODS83"/>
      <c r="ODT83"/>
      <c r="ODU83"/>
      <c r="ODV83"/>
      <c r="ODW83"/>
      <c r="ODX83"/>
      <c r="ODY83"/>
      <c r="ODZ83"/>
      <c r="OEA83"/>
      <c r="OEB83"/>
      <c r="OEC83"/>
      <c r="OED83"/>
      <c r="OEE83"/>
      <c r="OEF83"/>
      <c r="OEG83"/>
      <c r="OEH83"/>
      <c r="OEI83"/>
      <c r="OEJ83"/>
      <c r="OEK83"/>
      <c r="OEL83"/>
      <c r="OEM83"/>
      <c r="OEN83"/>
      <c r="OEO83"/>
      <c r="OEP83"/>
      <c r="OEQ83"/>
      <c r="OER83"/>
      <c r="OES83"/>
      <c r="OET83"/>
      <c r="OEU83"/>
      <c r="OEV83"/>
      <c r="OEW83"/>
      <c r="OEX83"/>
      <c r="OEY83"/>
      <c r="OEZ83"/>
      <c r="OFA83"/>
      <c r="OFB83"/>
      <c r="OFC83"/>
      <c r="OFD83"/>
      <c r="OFE83"/>
      <c r="OFF83"/>
      <c r="OFG83"/>
      <c r="OFH83"/>
      <c r="OFI83"/>
      <c r="OFJ83"/>
      <c r="OFK83"/>
      <c r="OFL83"/>
      <c r="OFM83"/>
      <c r="OFN83"/>
      <c r="OFO83"/>
      <c r="OFP83"/>
      <c r="OFQ83"/>
      <c r="OFR83"/>
      <c r="OFS83"/>
      <c r="OFT83"/>
      <c r="OFU83"/>
      <c r="OFV83"/>
      <c r="OFW83"/>
      <c r="OFX83"/>
      <c r="OFY83"/>
      <c r="OFZ83"/>
      <c r="OGA83"/>
      <c r="OGB83"/>
      <c r="OGC83"/>
      <c r="OGD83"/>
      <c r="OGE83"/>
      <c r="OGF83"/>
      <c r="OGG83"/>
      <c r="OGH83"/>
      <c r="OGI83"/>
      <c r="OGJ83"/>
      <c r="OGK83"/>
      <c r="OGL83"/>
      <c r="OGM83"/>
      <c r="OGN83"/>
      <c r="OGO83"/>
      <c r="OGP83"/>
      <c r="OGQ83"/>
      <c r="OGR83"/>
      <c r="OGS83"/>
      <c r="OGT83"/>
      <c r="OGU83"/>
      <c r="OGV83"/>
      <c r="OGW83"/>
      <c r="OGX83"/>
      <c r="OGY83"/>
      <c r="OGZ83"/>
      <c r="OHA83"/>
      <c r="OHB83"/>
      <c r="OHC83"/>
      <c r="OHD83"/>
      <c r="OHE83"/>
      <c r="OHF83"/>
      <c r="OHG83"/>
      <c r="OHH83"/>
      <c r="OHI83"/>
      <c r="OHJ83"/>
      <c r="OHK83"/>
      <c r="OHL83"/>
      <c r="OHM83"/>
      <c r="OHN83"/>
      <c r="OHO83"/>
      <c r="OHP83"/>
      <c r="OHQ83"/>
      <c r="OHR83"/>
      <c r="OHS83"/>
      <c r="OHT83"/>
      <c r="OHU83"/>
      <c r="OHV83"/>
      <c r="OHW83"/>
      <c r="OHX83"/>
      <c r="OHY83"/>
      <c r="OHZ83"/>
      <c r="OIA83"/>
      <c r="OIB83"/>
      <c r="OIC83"/>
      <c r="OID83"/>
      <c r="OIE83"/>
      <c r="OIF83"/>
      <c r="OIG83"/>
      <c r="OIH83"/>
      <c r="OII83"/>
      <c r="OIJ83"/>
      <c r="OIK83"/>
      <c r="OIL83"/>
      <c r="OIM83"/>
      <c r="OIN83"/>
      <c r="OIO83"/>
      <c r="OIP83"/>
      <c r="OIQ83"/>
      <c r="OIR83"/>
      <c r="OIS83"/>
      <c r="OIT83"/>
      <c r="OIU83"/>
      <c r="OIV83"/>
      <c r="OIW83"/>
      <c r="OIX83"/>
      <c r="OIY83"/>
      <c r="OIZ83"/>
      <c r="OJA83"/>
      <c r="OJB83"/>
      <c r="OJC83"/>
      <c r="OJD83"/>
      <c r="OJE83"/>
      <c r="OJF83"/>
      <c r="OJG83"/>
      <c r="OJH83"/>
      <c r="OJI83"/>
      <c r="OJJ83"/>
      <c r="OJK83"/>
      <c r="OJL83"/>
      <c r="OJM83"/>
      <c r="OJN83"/>
      <c r="OJO83"/>
      <c r="OJP83"/>
      <c r="OJQ83"/>
      <c r="OJR83"/>
      <c r="OJS83"/>
      <c r="OJT83"/>
      <c r="OJU83"/>
      <c r="OJV83"/>
      <c r="OJW83"/>
      <c r="OJX83"/>
      <c r="OJY83"/>
      <c r="OJZ83"/>
      <c r="OKA83"/>
      <c r="OKB83"/>
      <c r="OKC83"/>
      <c r="OKD83"/>
      <c r="OKE83"/>
      <c r="OKF83"/>
      <c r="OKG83"/>
      <c r="OKH83"/>
      <c r="OKI83"/>
      <c r="OKJ83"/>
      <c r="OKK83"/>
      <c r="OKL83"/>
      <c r="OKM83"/>
      <c r="OKN83"/>
      <c r="OKO83"/>
      <c r="OKP83"/>
      <c r="OKQ83"/>
      <c r="OKR83"/>
      <c r="OKS83"/>
      <c r="OKT83"/>
      <c r="OKU83"/>
      <c r="OKV83"/>
      <c r="OKW83"/>
      <c r="OKX83"/>
      <c r="OKY83"/>
      <c r="OKZ83"/>
      <c r="OLA83"/>
      <c r="OLB83"/>
      <c r="OLC83"/>
      <c r="OLD83"/>
      <c r="OLE83"/>
      <c r="OLF83"/>
      <c r="OLG83"/>
      <c r="OLH83"/>
      <c r="OLI83"/>
      <c r="OLJ83"/>
      <c r="OLK83"/>
      <c r="OLL83"/>
      <c r="OLM83"/>
      <c r="OLN83"/>
      <c r="OLO83"/>
      <c r="OLP83"/>
      <c r="OLQ83"/>
      <c r="OLR83"/>
      <c r="OLS83"/>
      <c r="OLT83"/>
      <c r="OLU83"/>
      <c r="OLV83"/>
      <c r="OLW83"/>
      <c r="OLX83"/>
      <c r="OLY83"/>
      <c r="OLZ83"/>
      <c r="OMA83"/>
      <c r="OMB83"/>
      <c r="OMC83"/>
      <c r="OMD83"/>
      <c r="OME83"/>
      <c r="OMF83"/>
      <c r="OMG83"/>
      <c r="OMH83"/>
      <c r="OMI83"/>
      <c r="OMJ83"/>
      <c r="OMK83"/>
      <c r="OML83"/>
      <c r="OMM83"/>
      <c r="OMN83"/>
      <c r="OMO83"/>
      <c r="OMP83"/>
      <c r="OMQ83"/>
      <c r="OMR83"/>
      <c r="OMS83"/>
      <c r="OMT83"/>
      <c r="OMU83"/>
      <c r="OMV83"/>
      <c r="OMW83"/>
      <c r="OMX83"/>
      <c r="OMY83"/>
      <c r="OMZ83"/>
      <c r="ONA83"/>
      <c r="ONB83"/>
      <c r="ONC83"/>
      <c r="OND83"/>
      <c r="ONE83"/>
      <c r="ONF83"/>
      <c r="ONG83"/>
      <c r="ONH83"/>
      <c r="ONI83"/>
      <c r="ONJ83"/>
      <c r="ONK83"/>
      <c r="ONL83"/>
      <c r="ONM83"/>
      <c r="ONN83"/>
      <c r="ONO83"/>
      <c r="ONP83"/>
      <c r="ONQ83"/>
      <c r="ONR83"/>
      <c r="ONS83"/>
      <c r="ONT83"/>
      <c r="ONU83"/>
      <c r="ONV83"/>
      <c r="ONW83"/>
      <c r="ONX83"/>
      <c r="ONY83"/>
      <c r="ONZ83"/>
      <c r="OOA83"/>
      <c r="OOB83"/>
      <c r="OOC83"/>
      <c r="OOD83"/>
      <c r="OOE83"/>
      <c r="OOF83"/>
      <c r="OOG83"/>
      <c r="OOH83"/>
      <c r="OOI83"/>
      <c r="OOJ83"/>
      <c r="OOK83"/>
      <c r="OOL83"/>
      <c r="OOM83"/>
      <c r="OON83"/>
      <c r="OOO83"/>
      <c r="OOP83"/>
      <c r="OOQ83"/>
      <c r="OOR83"/>
      <c r="OOS83"/>
      <c r="OOT83"/>
      <c r="OOU83"/>
      <c r="OOV83"/>
      <c r="OOW83"/>
      <c r="OOX83"/>
      <c r="OOY83"/>
      <c r="OOZ83"/>
      <c r="OPA83"/>
      <c r="OPB83"/>
      <c r="OPC83"/>
      <c r="OPD83"/>
      <c r="OPE83"/>
      <c r="OPF83"/>
      <c r="OPG83"/>
      <c r="OPH83"/>
      <c r="OPI83"/>
      <c r="OPJ83"/>
      <c r="OPK83"/>
      <c r="OPL83"/>
      <c r="OPM83"/>
      <c r="OPN83"/>
      <c r="OPO83"/>
      <c r="OPP83"/>
      <c r="OPQ83"/>
      <c r="OPR83"/>
      <c r="OPS83"/>
      <c r="OPT83"/>
      <c r="OPU83"/>
      <c r="OPV83"/>
      <c r="OPW83"/>
      <c r="OPX83"/>
      <c r="OPY83"/>
      <c r="OPZ83"/>
      <c r="OQA83"/>
      <c r="OQB83"/>
      <c r="OQC83"/>
      <c r="OQD83"/>
      <c r="OQE83"/>
      <c r="OQF83"/>
      <c r="OQG83"/>
      <c r="OQH83"/>
      <c r="OQI83"/>
      <c r="OQJ83"/>
      <c r="OQK83"/>
      <c r="OQL83"/>
      <c r="OQM83"/>
      <c r="OQN83"/>
      <c r="OQO83"/>
      <c r="OQP83"/>
      <c r="OQQ83"/>
      <c r="OQR83"/>
      <c r="OQS83"/>
      <c r="OQT83"/>
      <c r="OQU83"/>
      <c r="OQV83"/>
      <c r="OQW83"/>
      <c r="OQX83"/>
      <c r="OQY83"/>
      <c r="OQZ83"/>
      <c r="ORA83"/>
      <c r="ORB83"/>
      <c r="ORC83"/>
      <c r="ORD83"/>
      <c r="ORE83"/>
      <c r="ORF83"/>
      <c r="ORG83"/>
      <c r="ORH83"/>
      <c r="ORI83"/>
      <c r="ORJ83"/>
      <c r="ORK83"/>
      <c r="ORL83"/>
      <c r="ORM83"/>
      <c r="ORN83"/>
      <c r="ORO83"/>
      <c r="ORP83"/>
      <c r="ORQ83"/>
      <c r="ORR83"/>
      <c r="ORS83"/>
      <c r="ORT83"/>
      <c r="ORU83"/>
      <c r="ORV83"/>
      <c r="ORW83"/>
      <c r="ORX83"/>
      <c r="ORY83"/>
      <c r="ORZ83"/>
      <c r="OSA83"/>
      <c r="OSB83"/>
      <c r="OSC83"/>
      <c r="OSD83"/>
      <c r="OSE83"/>
      <c r="OSF83"/>
      <c r="OSG83"/>
      <c r="OSH83"/>
      <c r="OSI83"/>
      <c r="OSJ83"/>
      <c r="OSK83"/>
      <c r="OSL83"/>
      <c r="OSM83"/>
      <c r="OSN83"/>
      <c r="OSO83"/>
      <c r="OSP83"/>
      <c r="OSQ83"/>
      <c r="OSR83"/>
      <c r="OSS83"/>
      <c r="OST83"/>
      <c r="OSU83"/>
      <c r="OSV83"/>
      <c r="OSW83"/>
      <c r="OSX83"/>
      <c r="OSY83"/>
      <c r="OSZ83"/>
      <c r="OTA83"/>
      <c r="OTB83"/>
      <c r="OTC83"/>
      <c r="OTD83"/>
      <c r="OTE83"/>
      <c r="OTF83"/>
      <c r="OTG83"/>
      <c r="OTH83"/>
      <c r="OTI83"/>
      <c r="OTJ83"/>
      <c r="OTK83"/>
      <c r="OTL83"/>
      <c r="OTM83"/>
      <c r="OTN83"/>
      <c r="OTO83"/>
      <c r="OTP83"/>
      <c r="OTQ83"/>
      <c r="OTR83"/>
      <c r="OTS83"/>
      <c r="OTT83"/>
      <c r="OTU83"/>
      <c r="OTV83"/>
      <c r="OTW83"/>
      <c r="OTX83"/>
      <c r="OTY83"/>
      <c r="OTZ83"/>
      <c r="OUA83"/>
      <c r="OUB83"/>
      <c r="OUC83"/>
      <c r="OUD83"/>
      <c r="OUE83"/>
      <c r="OUF83"/>
      <c r="OUG83"/>
      <c r="OUH83"/>
      <c r="OUI83"/>
      <c r="OUJ83"/>
      <c r="OUK83"/>
      <c r="OUL83"/>
      <c r="OUM83"/>
      <c r="OUN83"/>
      <c r="OUO83"/>
      <c r="OUP83"/>
      <c r="OUQ83"/>
      <c r="OUR83"/>
      <c r="OUS83"/>
      <c r="OUT83"/>
      <c r="OUU83"/>
      <c r="OUV83"/>
      <c r="OUW83"/>
      <c r="OUX83"/>
      <c r="OUY83"/>
      <c r="OUZ83"/>
      <c r="OVA83"/>
      <c r="OVB83"/>
      <c r="OVC83"/>
      <c r="OVD83"/>
      <c r="OVE83"/>
      <c r="OVF83"/>
      <c r="OVG83"/>
      <c r="OVH83"/>
      <c r="OVI83"/>
      <c r="OVJ83"/>
      <c r="OVK83"/>
      <c r="OVL83"/>
      <c r="OVM83"/>
      <c r="OVN83"/>
      <c r="OVO83"/>
      <c r="OVP83"/>
      <c r="OVQ83"/>
      <c r="OVR83"/>
      <c r="OVS83"/>
      <c r="OVT83"/>
      <c r="OVU83"/>
      <c r="OVV83"/>
      <c r="OVW83"/>
      <c r="OVX83"/>
      <c r="OVY83"/>
      <c r="OVZ83"/>
      <c r="OWA83"/>
      <c r="OWB83"/>
      <c r="OWC83"/>
      <c r="OWD83"/>
      <c r="OWE83"/>
      <c r="OWF83"/>
      <c r="OWG83"/>
      <c r="OWH83"/>
      <c r="OWI83"/>
      <c r="OWJ83"/>
      <c r="OWK83"/>
      <c r="OWL83"/>
      <c r="OWM83"/>
      <c r="OWN83"/>
      <c r="OWO83"/>
      <c r="OWP83"/>
      <c r="OWQ83"/>
      <c r="OWR83"/>
      <c r="OWS83"/>
      <c r="OWT83"/>
      <c r="OWU83"/>
      <c r="OWV83"/>
      <c r="OWW83"/>
      <c r="OWX83"/>
      <c r="OWY83"/>
      <c r="OWZ83"/>
      <c r="OXA83"/>
      <c r="OXB83"/>
      <c r="OXC83"/>
      <c r="OXD83"/>
      <c r="OXE83"/>
      <c r="OXF83"/>
      <c r="OXG83"/>
      <c r="OXH83"/>
      <c r="OXI83"/>
      <c r="OXJ83"/>
      <c r="OXK83"/>
      <c r="OXL83"/>
      <c r="OXM83"/>
      <c r="OXN83"/>
      <c r="OXO83"/>
      <c r="OXP83"/>
      <c r="OXQ83"/>
      <c r="OXR83"/>
      <c r="OXS83"/>
      <c r="OXT83"/>
      <c r="OXU83"/>
      <c r="OXV83"/>
      <c r="OXW83"/>
      <c r="OXX83"/>
      <c r="OXY83"/>
      <c r="OXZ83"/>
      <c r="OYA83"/>
      <c r="OYB83"/>
      <c r="OYC83"/>
      <c r="OYD83"/>
      <c r="OYE83"/>
      <c r="OYF83"/>
      <c r="OYG83"/>
      <c r="OYH83"/>
      <c r="OYI83"/>
      <c r="OYJ83"/>
      <c r="OYK83"/>
      <c r="OYL83"/>
      <c r="OYM83"/>
      <c r="OYN83"/>
      <c r="OYO83"/>
      <c r="OYP83"/>
      <c r="OYQ83"/>
      <c r="OYR83"/>
      <c r="OYS83"/>
      <c r="OYT83"/>
      <c r="OYU83"/>
      <c r="OYV83"/>
      <c r="OYW83"/>
      <c r="OYX83"/>
      <c r="OYY83"/>
      <c r="OYZ83"/>
      <c r="OZA83"/>
      <c r="OZB83"/>
      <c r="OZC83"/>
      <c r="OZD83"/>
      <c r="OZE83"/>
      <c r="OZF83"/>
      <c r="OZG83"/>
      <c r="OZH83"/>
      <c r="OZI83"/>
      <c r="OZJ83"/>
      <c r="OZK83"/>
      <c r="OZL83"/>
      <c r="OZM83"/>
      <c r="OZN83"/>
      <c r="OZO83"/>
      <c r="OZP83"/>
      <c r="OZQ83"/>
      <c r="OZR83"/>
      <c r="OZS83"/>
      <c r="OZT83"/>
      <c r="OZU83"/>
      <c r="OZV83"/>
      <c r="OZW83"/>
      <c r="OZX83"/>
      <c r="OZY83"/>
      <c r="OZZ83"/>
      <c r="PAA83"/>
      <c r="PAB83"/>
      <c r="PAC83"/>
      <c r="PAD83"/>
      <c r="PAE83"/>
      <c r="PAF83"/>
      <c r="PAG83"/>
      <c r="PAH83"/>
      <c r="PAI83"/>
      <c r="PAJ83"/>
      <c r="PAK83"/>
      <c r="PAL83"/>
      <c r="PAM83"/>
      <c r="PAN83"/>
      <c r="PAO83"/>
      <c r="PAP83"/>
      <c r="PAQ83"/>
      <c r="PAR83"/>
      <c r="PAS83"/>
      <c r="PAT83"/>
      <c r="PAU83"/>
      <c r="PAV83"/>
      <c r="PAW83"/>
      <c r="PAX83"/>
      <c r="PAY83"/>
      <c r="PAZ83"/>
      <c r="PBA83"/>
      <c r="PBB83"/>
      <c r="PBC83"/>
      <c r="PBD83"/>
      <c r="PBE83"/>
      <c r="PBF83"/>
      <c r="PBG83"/>
      <c r="PBH83"/>
      <c r="PBI83"/>
      <c r="PBJ83"/>
      <c r="PBK83"/>
      <c r="PBL83"/>
      <c r="PBM83"/>
      <c r="PBN83"/>
      <c r="PBO83"/>
      <c r="PBP83"/>
      <c r="PBQ83"/>
      <c r="PBR83"/>
      <c r="PBS83"/>
      <c r="PBT83"/>
      <c r="PBU83"/>
      <c r="PBV83"/>
      <c r="PBW83"/>
      <c r="PBX83"/>
      <c r="PBY83"/>
      <c r="PBZ83"/>
      <c r="PCA83"/>
      <c r="PCB83"/>
      <c r="PCC83"/>
      <c r="PCD83"/>
      <c r="PCE83"/>
      <c r="PCF83"/>
      <c r="PCG83"/>
      <c r="PCH83"/>
      <c r="PCI83"/>
      <c r="PCJ83"/>
      <c r="PCK83"/>
      <c r="PCL83"/>
      <c r="PCM83"/>
      <c r="PCN83"/>
      <c r="PCO83"/>
      <c r="PCP83"/>
      <c r="PCQ83"/>
      <c r="PCR83"/>
      <c r="PCS83"/>
      <c r="PCT83"/>
      <c r="PCU83"/>
      <c r="PCV83"/>
      <c r="PCW83"/>
      <c r="PCX83"/>
      <c r="PCY83"/>
      <c r="PCZ83"/>
      <c r="PDA83"/>
      <c r="PDB83"/>
      <c r="PDC83"/>
      <c r="PDD83"/>
      <c r="PDE83"/>
      <c r="PDF83"/>
      <c r="PDG83"/>
      <c r="PDH83"/>
      <c r="PDI83"/>
      <c r="PDJ83"/>
      <c r="PDK83"/>
      <c r="PDL83"/>
      <c r="PDM83"/>
      <c r="PDN83"/>
      <c r="PDO83"/>
      <c r="PDP83"/>
      <c r="PDQ83"/>
      <c r="PDR83"/>
      <c r="PDS83"/>
      <c r="PDT83"/>
      <c r="PDU83"/>
      <c r="PDV83"/>
      <c r="PDW83"/>
      <c r="PDX83"/>
      <c r="PDY83"/>
      <c r="PDZ83"/>
      <c r="PEA83"/>
      <c r="PEB83"/>
      <c r="PEC83"/>
      <c r="PED83"/>
      <c r="PEE83"/>
      <c r="PEF83"/>
      <c r="PEG83"/>
      <c r="PEH83"/>
      <c r="PEI83"/>
      <c r="PEJ83"/>
      <c r="PEK83"/>
      <c r="PEL83"/>
      <c r="PEM83"/>
      <c r="PEN83"/>
      <c r="PEO83"/>
      <c r="PEP83"/>
      <c r="PEQ83"/>
      <c r="PER83"/>
      <c r="PES83"/>
      <c r="PET83"/>
      <c r="PEU83"/>
      <c r="PEV83"/>
      <c r="PEW83"/>
      <c r="PEX83"/>
      <c r="PEY83"/>
      <c r="PEZ83"/>
      <c r="PFA83"/>
      <c r="PFB83"/>
      <c r="PFC83"/>
      <c r="PFD83"/>
      <c r="PFE83"/>
      <c r="PFF83"/>
      <c r="PFG83"/>
      <c r="PFH83"/>
      <c r="PFI83"/>
      <c r="PFJ83"/>
      <c r="PFK83"/>
      <c r="PFL83"/>
      <c r="PFM83"/>
      <c r="PFN83"/>
      <c r="PFO83"/>
      <c r="PFP83"/>
      <c r="PFQ83"/>
      <c r="PFR83"/>
      <c r="PFS83"/>
      <c r="PFT83"/>
      <c r="PFU83"/>
      <c r="PFV83"/>
      <c r="PFW83"/>
      <c r="PFX83"/>
      <c r="PFY83"/>
      <c r="PFZ83"/>
      <c r="PGA83"/>
      <c r="PGB83"/>
      <c r="PGC83"/>
      <c r="PGD83"/>
      <c r="PGE83"/>
      <c r="PGF83"/>
      <c r="PGG83"/>
      <c r="PGH83"/>
      <c r="PGI83"/>
      <c r="PGJ83"/>
      <c r="PGK83"/>
      <c r="PGL83"/>
      <c r="PGM83"/>
      <c r="PGN83"/>
      <c r="PGO83"/>
      <c r="PGP83"/>
      <c r="PGQ83"/>
      <c r="PGR83"/>
      <c r="PGS83"/>
      <c r="PGT83"/>
      <c r="PGU83"/>
      <c r="PGV83"/>
      <c r="PGW83"/>
      <c r="PGX83"/>
      <c r="PGY83"/>
      <c r="PGZ83"/>
      <c r="PHA83"/>
      <c r="PHB83"/>
      <c r="PHC83"/>
      <c r="PHD83"/>
      <c r="PHE83"/>
      <c r="PHF83"/>
      <c r="PHG83"/>
      <c r="PHH83"/>
      <c r="PHI83"/>
      <c r="PHJ83"/>
      <c r="PHK83"/>
      <c r="PHL83"/>
      <c r="PHM83"/>
      <c r="PHN83"/>
      <c r="PHO83"/>
      <c r="PHP83"/>
      <c r="PHQ83"/>
      <c r="PHR83"/>
      <c r="PHS83"/>
      <c r="PHT83"/>
      <c r="PHU83"/>
      <c r="PHV83"/>
      <c r="PHW83"/>
      <c r="PHX83"/>
      <c r="PHY83"/>
      <c r="PHZ83"/>
      <c r="PIA83"/>
      <c r="PIB83"/>
      <c r="PIC83"/>
      <c r="PID83"/>
      <c r="PIE83"/>
      <c r="PIF83"/>
      <c r="PIG83"/>
      <c r="PIH83"/>
      <c r="PII83"/>
      <c r="PIJ83"/>
      <c r="PIK83"/>
      <c r="PIL83"/>
      <c r="PIM83"/>
      <c r="PIN83"/>
      <c r="PIO83"/>
      <c r="PIP83"/>
      <c r="PIQ83"/>
      <c r="PIR83"/>
      <c r="PIS83"/>
      <c r="PIT83"/>
      <c r="PIU83"/>
      <c r="PIV83"/>
      <c r="PIW83"/>
      <c r="PIX83"/>
      <c r="PIY83"/>
      <c r="PIZ83"/>
      <c r="PJA83"/>
      <c r="PJB83"/>
      <c r="PJC83"/>
      <c r="PJD83"/>
      <c r="PJE83"/>
      <c r="PJF83"/>
      <c r="PJG83"/>
      <c r="PJH83"/>
      <c r="PJI83"/>
      <c r="PJJ83"/>
      <c r="PJK83"/>
      <c r="PJL83"/>
      <c r="PJM83"/>
      <c r="PJN83"/>
      <c r="PJO83"/>
      <c r="PJP83"/>
      <c r="PJQ83"/>
      <c r="PJR83"/>
      <c r="PJS83"/>
      <c r="PJT83"/>
      <c r="PJU83"/>
      <c r="PJV83"/>
      <c r="PJW83"/>
      <c r="PJX83"/>
      <c r="PJY83"/>
      <c r="PJZ83"/>
      <c r="PKA83"/>
      <c r="PKB83"/>
      <c r="PKC83"/>
      <c r="PKD83"/>
      <c r="PKE83"/>
      <c r="PKF83"/>
      <c r="PKG83"/>
      <c r="PKH83"/>
      <c r="PKI83"/>
      <c r="PKJ83"/>
      <c r="PKK83"/>
      <c r="PKL83"/>
      <c r="PKM83"/>
      <c r="PKN83"/>
      <c r="PKO83"/>
      <c r="PKP83"/>
      <c r="PKQ83"/>
      <c r="PKR83"/>
      <c r="PKS83"/>
      <c r="PKT83"/>
      <c r="PKU83"/>
      <c r="PKV83"/>
      <c r="PKW83"/>
      <c r="PKX83"/>
      <c r="PKY83"/>
      <c r="PKZ83"/>
      <c r="PLA83"/>
      <c r="PLB83"/>
      <c r="PLC83"/>
      <c r="PLD83"/>
      <c r="PLE83"/>
      <c r="PLF83"/>
      <c r="PLG83"/>
      <c r="PLH83"/>
      <c r="PLI83"/>
      <c r="PLJ83"/>
      <c r="PLK83"/>
      <c r="PLL83"/>
      <c r="PLM83"/>
      <c r="PLN83"/>
      <c r="PLO83"/>
      <c r="PLP83"/>
      <c r="PLQ83"/>
      <c r="PLR83"/>
      <c r="PLS83"/>
      <c r="PLT83"/>
      <c r="PLU83"/>
      <c r="PLV83"/>
      <c r="PLW83"/>
      <c r="PLX83"/>
      <c r="PLY83"/>
      <c r="PLZ83"/>
      <c r="PMA83"/>
      <c r="PMB83"/>
      <c r="PMC83"/>
      <c r="PMD83"/>
      <c r="PME83"/>
      <c r="PMF83"/>
      <c r="PMG83"/>
      <c r="PMH83"/>
      <c r="PMI83"/>
      <c r="PMJ83"/>
      <c r="PMK83"/>
      <c r="PML83"/>
      <c r="PMM83"/>
      <c r="PMN83"/>
      <c r="PMO83"/>
      <c r="PMP83"/>
      <c r="PMQ83"/>
      <c r="PMR83"/>
      <c r="PMS83"/>
      <c r="PMT83"/>
      <c r="PMU83"/>
      <c r="PMV83"/>
      <c r="PMW83"/>
      <c r="PMX83"/>
      <c r="PMY83"/>
      <c r="PMZ83"/>
      <c r="PNA83"/>
      <c r="PNB83"/>
      <c r="PNC83"/>
      <c r="PND83"/>
      <c r="PNE83"/>
      <c r="PNF83"/>
      <c r="PNG83"/>
      <c r="PNH83"/>
      <c r="PNI83"/>
      <c r="PNJ83"/>
      <c r="PNK83"/>
      <c r="PNL83"/>
      <c r="PNM83"/>
      <c r="PNN83"/>
      <c r="PNO83"/>
      <c r="PNP83"/>
      <c r="PNQ83"/>
      <c r="PNR83"/>
      <c r="PNS83"/>
      <c r="PNT83"/>
      <c r="PNU83"/>
      <c r="PNV83"/>
      <c r="PNW83"/>
      <c r="PNX83"/>
      <c r="PNY83"/>
      <c r="PNZ83"/>
      <c r="POA83"/>
      <c r="POB83"/>
      <c r="POC83"/>
      <c r="POD83"/>
      <c r="POE83"/>
      <c r="POF83"/>
      <c r="POG83"/>
      <c r="POH83"/>
      <c r="POI83"/>
      <c r="POJ83"/>
      <c r="POK83"/>
      <c r="POL83"/>
      <c r="POM83"/>
      <c r="PON83"/>
      <c r="POO83"/>
      <c r="POP83"/>
      <c r="POQ83"/>
      <c r="POR83"/>
      <c r="POS83"/>
      <c r="POT83"/>
      <c r="POU83"/>
      <c r="POV83"/>
      <c r="POW83"/>
      <c r="POX83"/>
      <c r="POY83"/>
      <c r="POZ83"/>
      <c r="PPA83"/>
      <c r="PPB83"/>
      <c r="PPC83"/>
      <c r="PPD83"/>
      <c r="PPE83"/>
      <c r="PPF83"/>
      <c r="PPG83"/>
      <c r="PPH83"/>
      <c r="PPI83"/>
      <c r="PPJ83"/>
      <c r="PPK83"/>
      <c r="PPL83"/>
      <c r="PPM83"/>
      <c r="PPN83"/>
      <c r="PPO83"/>
      <c r="PPP83"/>
      <c r="PPQ83"/>
      <c r="PPR83"/>
      <c r="PPS83"/>
      <c r="PPT83"/>
      <c r="PPU83"/>
      <c r="PPV83"/>
      <c r="PPW83"/>
      <c r="PPX83"/>
      <c r="PPY83"/>
      <c r="PPZ83"/>
      <c r="PQA83"/>
      <c r="PQB83"/>
      <c r="PQC83"/>
      <c r="PQD83"/>
      <c r="PQE83"/>
      <c r="PQF83"/>
      <c r="PQG83"/>
      <c r="PQH83"/>
      <c r="PQI83"/>
      <c r="PQJ83"/>
      <c r="PQK83"/>
      <c r="PQL83"/>
      <c r="PQM83"/>
      <c r="PQN83"/>
      <c r="PQO83"/>
      <c r="PQP83"/>
      <c r="PQQ83"/>
      <c r="PQR83"/>
      <c r="PQS83"/>
      <c r="PQT83"/>
      <c r="PQU83"/>
      <c r="PQV83"/>
      <c r="PQW83"/>
      <c r="PQX83"/>
      <c r="PQY83"/>
      <c r="PQZ83"/>
      <c r="PRA83"/>
      <c r="PRB83"/>
      <c r="PRC83"/>
      <c r="PRD83"/>
      <c r="PRE83"/>
      <c r="PRF83"/>
      <c r="PRG83"/>
      <c r="PRH83"/>
      <c r="PRI83"/>
      <c r="PRJ83"/>
      <c r="PRK83"/>
      <c r="PRL83"/>
      <c r="PRM83"/>
      <c r="PRN83"/>
      <c r="PRO83"/>
      <c r="PRP83"/>
      <c r="PRQ83"/>
      <c r="PRR83"/>
      <c r="PRS83"/>
      <c r="PRT83"/>
      <c r="PRU83"/>
      <c r="PRV83"/>
      <c r="PRW83"/>
      <c r="PRX83"/>
      <c r="PRY83"/>
      <c r="PRZ83"/>
      <c r="PSA83"/>
      <c r="PSB83"/>
      <c r="PSC83"/>
      <c r="PSD83"/>
      <c r="PSE83"/>
      <c r="PSF83"/>
      <c r="PSG83"/>
      <c r="PSH83"/>
      <c r="PSI83"/>
      <c r="PSJ83"/>
      <c r="PSK83"/>
      <c r="PSL83"/>
      <c r="PSM83"/>
      <c r="PSN83"/>
      <c r="PSO83"/>
      <c r="PSP83"/>
      <c r="PSQ83"/>
      <c r="PSR83"/>
      <c r="PSS83"/>
      <c r="PST83"/>
      <c r="PSU83"/>
      <c r="PSV83"/>
      <c r="PSW83"/>
      <c r="PSX83"/>
      <c r="PSY83"/>
      <c r="PSZ83"/>
      <c r="PTA83"/>
      <c r="PTB83"/>
      <c r="PTC83"/>
      <c r="PTD83"/>
      <c r="PTE83"/>
      <c r="PTF83"/>
      <c r="PTG83"/>
      <c r="PTH83"/>
      <c r="PTI83"/>
      <c r="PTJ83"/>
      <c r="PTK83"/>
      <c r="PTL83"/>
      <c r="PTM83"/>
      <c r="PTN83"/>
      <c r="PTO83"/>
      <c r="PTP83"/>
      <c r="PTQ83"/>
      <c r="PTR83"/>
      <c r="PTS83"/>
      <c r="PTT83"/>
      <c r="PTU83"/>
      <c r="PTV83"/>
      <c r="PTW83"/>
      <c r="PTX83"/>
      <c r="PTY83"/>
      <c r="PTZ83"/>
      <c r="PUA83"/>
      <c r="PUB83"/>
      <c r="PUC83"/>
      <c r="PUD83"/>
      <c r="PUE83"/>
      <c r="PUF83"/>
      <c r="PUG83"/>
      <c r="PUH83"/>
      <c r="PUI83"/>
      <c r="PUJ83"/>
      <c r="PUK83"/>
      <c r="PUL83"/>
      <c r="PUM83"/>
      <c r="PUN83"/>
      <c r="PUO83"/>
      <c r="PUP83"/>
      <c r="PUQ83"/>
      <c r="PUR83"/>
      <c r="PUS83"/>
      <c r="PUT83"/>
      <c r="PUU83"/>
      <c r="PUV83"/>
      <c r="PUW83"/>
      <c r="PUX83"/>
      <c r="PUY83"/>
      <c r="PUZ83"/>
      <c r="PVA83"/>
      <c r="PVB83"/>
      <c r="PVC83"/>
      <c r="PVD83"/>
      <c r="PVE83"/>
      <c r="PVF83"/>
      <c r="PVG83"/>
      <c r="PVH83"/>
      <c r="PVI83"/>
      <c r="PVJ83"/>
      <c r="PVK83"/>
      <c r="PVL83"/>
      <c r="PVM83"/>
      <c r="PVN83"/>
      <c r="PVO83"/>
      <c r="PVP83"/>
      <c r="PVQ83"/>
      <c r="PVR83"/>
      <c r="PVS83"/>
      <c r="PVT83"/>
      <c r="PVU83"/>
      <c r="PVV83"/>
      <c r="PVW83"/>
      <c r="PVX83"/>
      <c r="PVY83"/>
      <c r="PVZ83"/>
      <c r="PWA83"/>
      <c r="PWB83"/>
      <c r="PWC83"/>
      <c r="PWD83"/>
      <c r="PWE83"/>
      <c r="PWF83"/>
      <c r="PWG83"/>
      <c r="PWH83"/>
      <c r="PWI83"/>
      <c r="PWJ83"/>
      <c r="PWK83"/>
      <c r="PWL83"/>
      <c r="PWM83"/>
      <c r="PWN83"/>
      <c r="PWO83"/>
      <c r="PWP83"/>
      <c r="PWQ83"/>
      <c r="PWR83"/>
      <c r="PWS83"/>
      <c r="PWT83"/>
      <c r="PWU83"/>
      <c r="PWV83"/>
      <c r="PWW83"/>
      <c r="PWX83"/>
      <c r="PWY83"/>
      <c r="PWZ83"/>
      <c r="PXA83"/>
      <c r="PXB83"/>
      <c r="PXC83"/>
      <c r="PXD83"/>
      <c r="PXE83"/>
      <c r="PXF83"/>
      <c r="PXG83"/>
      <c r="PXH83"/>
      <c r="PXI83"/>
      <c r="PXJ83"/>
      <c r="PXK83"/>
      <c r="PXL83"/>
      <c r="PXM83"/>
      <c r="PXN83"/>
      <c r="PXO83"/>
      <c r="PXP83"/>
      <c r="PXQ83"/>
      <c r="PXR83"/>
      <c r="PXS83"/>
      <c r="PXT83"/>
      <c r="PXU83"/>
      <c r="PXV83"/>
      <c r="PXW83"/>
      <c r="PXX83"/>
      <c r="PXY83"/>
      <c r="PXZ83"/>
      <c r="PYA83"/>
      <c r="PYB83"/>
      <c r="PYC83"/>
      <c r="PYD83"/>
      <c r="PYE83"/>
      <c r="PYF83"/>
      <c r="PYG83"/>
      <c r="PYH83"/>
      <c r="PYI83"/>
      <c r="PYJ83"/>
      <c r="PYK83"/>
      <c r="PYL83"/>
      <c r="PYM83"/>
      <c r="PYN83"/>
      <c r="PYO83"/>
      <c r="PYP83"/>
      <c r="PYQ83"/>
      <c r="PYR83"/>
      <c r="PYS83"/>
      <c r="PYT83"/>
      <c r="PYU83"/>
      <c r="PYV83"/>
      <c r="PYW83"/>
      <c r="PYX83"/>
      <c r="PYY83"/>
      <c r="PYZ83"/>
      <c r="PZA83"/>
      <c r="PZB83"/>
      <c r="PZC83"/>
      <c r="PZD83"/>
      <c r="PZE83"/>
      <c r="PZF83"/>
      <c r="PZG83"/>
      <c r="PZH83"/>
      <c r="PZI83"/>
      <c r="PZJ83"/>
      <c r="PZK83"/>
      <c r="PZL83"/>
      <c r="PZM83"/>
      <c r="PZN83"/>
      <c r="PZO83"/>
      <c r="PZP83"/>
      <c r="PZQ83"/>
      <c r="PZR83"/>
      <c r="PZS83"/>
      <c r="PZT83"/>
      <c r="PZU83"/>
      <c r="PZV83"/>
      <c r="PZW83"/>
      <c r="PZX83"/>
      <c r="PZY83"/>
      <c r="PZZ83"/>
      <c r="QAA83"/>
      <c r="QAB83"/>
      <c r="QAC83"/>
      <c r="QAD83"/>
      <c r="QAE83"/>
      <c r="QAF83"/>
      <c r="QAG83"/>
      <c r="QAH83"/>
      <c r="QAI83"/>
      <c r="QAJ83"/>
      <c r="QAK83"/>
      <c r="QAL83"/>
      <c r="QAM83"/>
      <c r="QAN83"/>
      <c r="QAO83"/>
      <c r="QAP83"/>
      <c r="QAQ83"/>
      <c r="QAR83"/>
      <c r="QAS83"/>
      <c r="QAT83"/>
      <c r="QAU83"/>
      <c r="QAV83"/>
      <c r="QAW83"/>
      <c r="QAX83"/>
      <c r="QAY83"/>
      <c r="QAZ83"/>
      <c r="QBA83"/>
      <c r="QBB83"/>
      <c r="QBC83"/>
      <c r="QBD83"/>
      <c r="QBE83"/>
      <c r="QBF83"/>
      <c r="QBG83"/>
      <c r="QBH83"/>
      <c r="QBI83"/>
      <c r="QBJ83"/>
      <c r="QBK83"/>
      <c r="QBL83"/>
      <c r="QBM83"/>
      <c r="QBN83"/>
      <c r="QBO83"/>
      <c r="QBP83"/>
      <c r="QBQ83"/>
      <c r="QBR83"/>
      <c r="QBS83"/>
      <c r="QBT83"/>
      <c r="QBU83"/>
      <c r="QBV83"/>
      <c r="QBW83"/>
      <c r="QBX83"/>
      <c r="QBY83"/>
      <c r="QBZ83"/>
      <c r="QCA83"/>
      <c r="QCB83"/>
      <c r="QCC83"/>
      <c r="QCD83"/>
      <c r="QCE83"/>
      <c r="QCF83"/>
      <c r="QCG83"/>
      <c r="QCH83"/>
      <c r="QCI83"/>
      <c r="QCJ83"/>
      <c r="QCK83"/>
      <c r="QCL83"/>
      <c r="QCM83"/>
      <c r="QCN83"/>
      <c r="QCO83"/>
      <c r="QCP83"/>
      <c r="QCQ83"/>
      <c r="QCR83"/>
      <c r="QCS83"/>
      <c r="QCT83"/>
      <c r="QCU83"/>
      <c r="QCV83"/>
      <c r="QCW83"/>
      <c r="QCX83"/>
      <c r="QCY83"/>
      <c r="QCZ83"/>
      <c r="QDA83"/>
      <c r="QDB83"/>
      <c r="QDC83"/>
      <c r="QDD83"/>
      <c r="QDE83"/>
      <c r="QDF83"/>
      <c r="QDG83"/>
      <c r="QDH83"/>
      <c r="QDI83"/>
      <c r="QDJ83"/>
      <c r="QDK83"/>
      <c r="QDL83"/>
      <c r="QDM83"/>
      <c r="QDN83"/>
      <c r="QDO83"/>
      <c r="QDP83"/>
      <c r="QDQ83"/>
      <c r="QDR83"/>
      <c r="QDS83"/>
      <c r="QDT83"/>
      <c r="QDU83"/>
      <c r="QDV83"/>
      <c r="QDW83"/>
      <c r="QDX83"/>
      <c r="QDY83"/>
      <c r="QDZ83"/>
      <c r="QEA83"/>
      <c r="QEB83"/>
      <c r="QEC83"/>
      <c r="QED83"/>
      <c r="QEE83"/>
      <c r="QEF83"/>
      <c r="QEG83"/>
      <c r="QEH83"/>
      <c r="QEI83"/>
      <c r="QEJ83"/>
      <c r="QEK83"/>
      <c r="QEL83"/>
      <c r="QEM83"/>
      <c r="QEN83"/>
      <c r="QEO83"/>
      <c r="QEP83"/>
      <c r="QEQ83"/>
      <c r="QER83"/>
      <c r="QES83"/>
      <c r="QET83"/>
      <c r="QEU83"/>
      <c r="QEV83"/>
      <c r="QEW83"/>
      <c r="QEX83"/>
      <c r="QEY83"/>
      <c r="QEZ83"/>
      <c r="QFA83"/>
      <c r="QFB83"/>
      <c r="QFC83"/>
      <c r="QFD83"/>
      <c r="QFE83"/>
      <c r="QFF83"/>
      <c r="QFG83"/>
      <c r="QFH83"/>
      <c r="QFI83"/>
      <c r="QFJ83"/>
      <c r="QFK83"/>
      <c r="QFL83"/>
      <c r="QFM83"/>
      <c r="QFN83"/>
      <c r="QFO83"/>
      <c r="QFP83"/>
      <c r="QFQ83"/>
      <c r="QFR83"/>
      <c r="QFS83"/>
      <c r="QFT83"/>
      <c r="QFU83"/>
      <c r="QFV83"/>
      <c r="QFW83"/>
      <c r="QFX83"/>
      <c r="QFY83"/>
      <c r="QFZ83"/>
      <c r="QGA83"/>
      <c r="QGB83"/>
      <c r="QGC83"/>
      <c r="QGD83"/>
      <c r="QGE83"/>
      <c r="QGF83"/>
      <c r="QGG83"/>
      <c r="QGH83"/>
      <c r="QGI83"/>
      <c r="QGJ83"/>
      <c r="QGK83"/>
      <c r="QGL83"/>
      <c r="QGM83"/>
      <c r="QGN83"/>
      <c r="QGO83"/>
      <c r="QGP83"/>
      <c r="QGQ83"/>
      <c r="QGR83"/>
      <c r="QGS83"/>
      <c r="QGT83"/>
      <c r="QGU83"/>
      <c r="QGV83"/>
      <c r="QGW83"/>
      <c r="QGX83"/>
      <c r="QGY83"/>
      <c r="QGZ83"/>
      <c r="QHA83"/>
      <c r="QHB83"/>
      <c r="QHC83"/>
      <c r="QHD83"/>
      <c r="QHE83"/>
      <c r="QHF83"/>
      <c r="QHG83"/>
      <c r="QHH83"/>
      <c r="QHI83"/>
      <c r="QHJ83"/>
      <c r="QHK83"/>
      <c r="QHL83"/>
      <c r="QHM83"/>
      <c r="QHN83"/>
      <c r="QHO83"/>
      <c r="QHP83"/>
      <c r="QHQ83"/>
      <c r="QHR83"/>
      <c r="QHS83"/>
      <c r="QHT83"/>
      <c r="QHU83"/>
      <c r="QHV83"/>
      <c r="QHW83"/>
      <c r="QHX83"/>
      <c r="QHY83"/>
      <c r="QHZ83"/>
      <c r="QIA83"/>
      <c r="QIB83"/>
      <c r="QIC83"/>
      <c r="QID83"/>
      <c r="QIE83"/>
      <c r="QIF83"/>
      <c r="QIG83"/>
      <c r="QIH83"/>
      <c r="QII83"/>
      <c r="QIJ83"/>
      <c r="QIK83"/>
      <c r="QIL83"/>
      <c r="QIM83"/>
      <c r="QIN83"/>
      <c r="QIO83"/>
      <c r="QIP83"/>
      <c r="QIQ83"/>
      <c r="QIR83"/>
      <c r="QIS83"/>
      <c r="QIT83"/>
      <c r="QIU83"/>
      <c r="QIV83"/>
      <c r="QIW83"/>
      <c r="QIX83"/>
      <c r="QIY83"/>
      <c r="QIZ83"/>
      <c r="QJA83"/>
      <c r="QJB83"/>
      <c r="QJC83"/>
      <c r="QJD83"/>
      <c r="QJE83"/>
      <c r="QJF83"/>
      <c r="QJG83"/>
      <c r="QJH83"/>
      <c r="QJI83"/>
      <c r="QJJ83"/>
      <c r="QJK83"/>
      <c r="QJL83"/>
      <c r="QJM83"/>
      <c r="QJN83"/>
      <c r="QJO83"/>
      <c r="QJP83"/>
      <c r="QJQ83"/>
      <c r="QJR83"/>
      <c r="QJS83"/>
      <c r="QJT83"/>
      <c r="QJU83"/>
      <c r="QJV83"/>
      <c r="QJW83"/>
      <c r="QJX83"/>
      <c r="QJY83"/>
      <c r="QJZ83"/>
      <c r="QKA83"/>
      <c r="QKB83"/>
      <c r="QKC83"/>
      <c r="QKD83"/>
      <c r="QKE83"/>
      <c r="QKF83"/>
      <c r="QKG83"/>
      <c r="QKH83"/>
      <c r="QKI83"/>
      <c r="QKJ83"/>
      <c r="QKK83"/>
      <c r="QKL83"/>
      <c r="QKM83"/>
      <c r="QKN83"/>
      <c r="QKO83"/>
      <c r="QKP83"/>
      <c r="QKQ83"/>
      <c r="QKR83"/>
      <c r="QKS83"/>
      <c r="QKT83"/>
      <c r="QKU83"/>
      <c r="QKV83"/>
      <c r="QKW83"/>
      <c r="QKX83"/>
      <c r="QKY83"/>
      <c r="QKZ83"/>
      <c r="QLA83"/>
      <c r="QLB83"/>
      <c r="QLC83"/>
      <c r="QLD83"/>
      <c r="QLE83"/>
      <c r="QLF83"/>
      <c r="QLG83"/>
      <c r="QLH83"/>
      <c r="QLI83"/>
      <c r="QLJ83"/>
      <c r="QLK83"/>
      <c r="QLL83"/>
      <c r="QLM83"/>
      <c r="QLN83"/>
      <c r="QLO83"/>
      <c r="QLP83"/>
      <c r="QLQ83"/>
      <c r="QLR83"/>
      <c r="QLS83"/>
      <c r="QLT83"/>
      <c r="QLU83"/>
      <c r="QLV83"/>
      <c r="QLW83"/>
      <c r="QLX83"/>
      <c r="QLY83"/>
      <c r="QLZ83"/>
      <c r="QMA83"/>
      <c r="QMB83"/>
      <c r="QMC83"/>
      <c r="QMD83"/>
      <c r="QME83"/>
      <c r="QMF83"/>
      <c r="QMG83"/>
      <c r="QMH83"/>
      <c r="QMI83"/>
      <c r="QMJ83"/>
      <c r="QMK83"/>
      <c r="QML83"/>
      <c r="QMM83"/>
      <c r="QMN83"/>
      <c r="QMO83"/>
      <c r="QMP83"/>
      <c r="QMQ83"/>
      <c r="QMR83"/>
      <c r="QMS83"/>
      <c r="QMT83"/>
      <c r="QMU83"/>
      <c r="QMV83"/>
      <c r="QMW83"/>
      <c r="QMX83"/>
      <c r="QMY83"/>
      <c r="QMZ83"/>
      <c r="QNA83"/>
      <c r="QNB83"/>
      <c r="QNC83"/>
      <c r="QND83"/>
      <c r="QNE83"/>
      <c r="QNF83"/>
      <c r="QNG83"/>
      <c r="QNH83"/>
      <c r="QNI83"/>
      <c r="QNJ83"/>
      <c r="QNK83"/>
      <c r="QNL83"/>
      <c r="QNM83"/>
      <c r="QNN83"/>
      <c r="QNO83"/>
      <c r="QNP83"/>
      <c r="QNQ83"/>
      <c r="QNR83"/>
      <c r="QNS83"/>
      <c r="QNT83"/>
      <c r="QNU83"/>
      <c r="QNV83"/>
      <c r="QNW83"/>
      <c r="QNX83"/>
      <c r="QNY83"/>
      <c r="QNZ83"/>
      <c r="QOA83"/>
      <c r="QOB83"/>
      <c r="QOC83"/>
      <c r="QOD83"/>
      <c r="QOE83"/>
      <c r="QOF83"/>
      <c r="QOG83"/>
      <c r="QOH83"/>
      <c r="QOI83"/>
      <c r="QOJ83"/>
      <c r="QOK83"/>
      <c r="QOL83"/>
      <c r="QOM83"/>
      <c r="QON83"/>
      <c r="QOO83"/>
      <c r="QOP83"/>
      <c r="QOQ83"/>
      <c r="QOR83"/>
      <c r="QOS83"/>
      <c r="QOT83"/>
      <c r="QOU83"/>
      <c r="QOV83"/>
      <c r="QOW83"/>
      <c r="QOX83"/>
      <c r="QOY83"/>
      <c r="QOZ83"/>
      <c r="QPA83"/>
      <c r="QPB83"/>
      <c r="QPC83"/>
      <c r="QPD83"/>
      <c r="QPE83"/>
      <c r="QPF83"/>
      <c r="QPG83"/>
      <c r="QPH83"/>
      <c r="QPI83"/>
      <c r="QPJ83"/>
      <c r="QPK83"/>
      <c r="QPL83"/>
      <c r="QPM83"/>
      <c r="QPN83"/>
      <c r="QPO83"/>
      <c r="QPP83"/>
      <c r="QPQ83"/>
      <c r="QPR83"/>
      <c r="QPS83"/>
      <c r="QPT83"/>
      <c r="QPU83"/>
      <c r="QPV83"/>
      <c r="QPW83"/>
      <c r="QPX83"/>
      <c r="QPY83"/>
      <c r="QPZ83"/>
      <c r="QQA83"/>
      <c r="QQB83"/>
      <c r="QQC83"/>
      <c r="QQD83"/>
      <c r="QQE83"/>
      <c r="QQF83"/>
      <c r="QQG83"/>
      <c r="QQH83"/>
      <c r="QQI83"/>
      <c r="QQJ83"/>
      <c r="QQK83"/>
      <c r="QQL83"/>
      <c r="QQM83"/>
      <c r="QQN83"/>
      <c r="QQO83"/>
      <c r="QQP83"/>
      <c r="QQQ83"/>
      <c r="QQR83"/>
      <c r="QQS83"/>
      <c r="QQT83"/>
      <c r="QQU83"/>
      <c r="QQV83"/>
      <c r="QQW83"/>
      <c r="QQX83"/>
      <c r="QQY83"/>
      <c r="QQZ83"/>
      <c r="QRA83"/>
      <c r="QRB83"/>
      <c r="QRC83"/>
      <c r="QRD83"/>
      <c r="QRE83"/>
      <c r="QRF83"/>
      <c r="QRG83"/>
      <c r="QRH83"/>
      <c r="QRI83"/>
      <c r="QRJ83"/>
      <c r="QRK83"/>
      <c r="QRL83"/>
      <c r="QRM83"/>
      <c r="QRN83"/>
      <c r="QRO83"/>
      <c r="QRP83"/>
      <c r="QRQ83"/>
      <c r="QRR83"/>
      <c r="QRS83"/>
      <c r="QRT83"/>
      <c r="QRU83"/>
      <c r="QRV83"/>
      <c r="QRW83"/>
      <c r="QRX83"/>
      <c r="QRY83"/>
      <c r="QRZ83"/>
      <c r="QSA83"/>
      <c r="QSB83"/>
      <c r="QSC83"/>
      <c r="QSD83"/>
      <c r="QSE83"/>
      <c r="QSF83"/>
      <c r="QSG83"/>
      <c r="QSH83"/>
      <c r="QSI83"/>
      <c r="QSJ83"/>
      <c r="QSK83"/>
      <c r="QSL83"/>
      <c r="QSM83"/>
      <c r="QSN83"/>
      <c r="QSO83"/>
      <c r="QSP83"/>
      <c r="QSQ83"/>
      <c r="QSR83"/>
      <c r="QSS83"/>
      <c r="QST83"/>
      <c r="QSU83"/>
      <c r="QSV83"/>
      <c r="QSW83"/>
      <c r="QSX83"/>
      <c r="QSY83"/>
      <c r="QSZ83"/>
      <c r="QTA83"/>
      <c r="QTB83"/>
      <c r="QTC83"/>
      <c r="QTD83"/>
      <c r="QTE83"/>
      <c r="QTF83"/>
      <c r="QTG83"/>
      <c r="QTH83"/>
      <c r="QTI83"/>
      <c r="QTJ83"/>
      <c r="QTK83"/>
      <c r="QTL83"/>
      <c r="QTM83"/>
      <c r="QTN83"/>
      <c r="QTO83"/>
      <c r="QTP83"/>
      <c r="QTQ83"/>
      <c r="QTR83"/>
      <c r="QTS83"/>
      <c r="QTT83"/>
      <c r="QTU83"/>
      <c r="QTV83"/>
      <c r="QTW83"/>
      <c r="QTX83"/>
      <c r="QTY83"/>
      <c r="QTZ83"/>
      <c r="QUA83"/>
      <c r="QUB83"/>
      <c r="QUC83"/>
      <c r="QUD83"/>
      <c r="QUE83"/>
      <c r="QUF83"/>
      <c r="QUG83"/>
      <c r="QUH83"/>
      <c r="QUI83"/>
      <c r="QUJ83"/>
      <c r="QUK83"/>
      <c r="QUL83"/>
      <c r="QUM83"/>
      <c r="QUN83"/>
      <c r="QUO83"/>
      <c r="QUP83"/>
      <c r="QUQ83"/>
      <c r="QUR83"/>
      <c r="QUS83"/>
      <c r="QUT83"/>
      <c r="QUU83"/>
      <c r="QUV83"/>
      <c r="QUW83"/>
      <c r="QUX83"/>
      <c r="QUY83"/>
      <c r="QUZ83"/>
      <c r="QVA83"/>
      <c r="QVB83"/>
      <c r="QVC83"/>
      <c r="QVD83"/>
      <c r="QVE83"/>
      <c r="QVF83"/>
      <c r="QVG83"/>
      <c r="QVH83"/>
      <c r="QVI83"/>
      <c r="QVJ83"/>
      <c r="QVK83"/>
      <c r="QVL83"/>
      <c r="QVM83"/>
      <c r="QVN83"/>
      <c r="QVO83"/>
      <c r="QVP83"/>
      <c r="QVQ83"/>
      <c r="QVR83"/>
      <c r="QVS83"/>
      <c r="QVT83"/>
      <c r="QVU83"/>
      <c r="QVV83"/>
      <c r="QVW83"/>
      <c r="QVX83"/>
      <c r="QVY83"/>
      <c r="QVZ83"/>
      <c r="QWA83"/>
      <c r="QWB83"/>
      <c r="QWC83"/>
      <c r="QWD83"/>
      <c r="QWE83"/>
      <c r="QWF83"/>
      <c r="QWG83"/>
      <c r="QWH83"/>
      <c r="QWI83"/>
      <c r="QWJ83"/>
      <c r="QWK83"/>
      <c r="QWL83"/>
      <c r="QWM83"/>
      <c r="QWN83"/>
      <c r="QWO83"/>
      <c r="QWP83"/>
      <c r="QWQ83"/>
      <c r="QWR83"/>
      <c r="QWS83"/>
      <c r="QWT83"/>
      <c r="QWU83"/>
      <c r="QWV83"/>
      <c r="QWW83"/>
      <c r="QWX83"/>
      <c r="QWY83"/>
      <c r="QWZ83"/>
      <c r="QXA83"/>
      <c r="QXB83"/>
      <c r="QXC83"/>
      <c r="QXD83"/>
      <c r="QXE83"/>
      <c r="QXF83"/>
      <c r="QXG83"/>
      <c r="QXH83"/>
      <c r="QXI83"/>
      <c r="QXJ83"/>
      <c r="QXK83"/>
      <c r="QXL83"/>
      <c r="QXM83"/>
      <c r="QXN83"/>
      <c r="QXO83"/>
      <c r="QXP83"/>
      <c r="QXQ83"/>
      <c r="QXR83"/>
      <c r="QXS83"/>
      <c r="QXT83"/>
      <c r="QXU83"/>
      <c r="QXV83"/>
      <c r="QXW83"/>
      <c r="QXX83"/>
      <c r="QXY83"/>
      <c r="QXZ83"/>
      <c r="QYA83"/>
      <c r="QYB83"/>
      <c r="QYC83"/>
      <c r="QYD83"/>
      <c r="QYE83"/>
      <c r="QYF83"/>
      <c r="QYG83"/>
      <c r="QYH83"/>
      <c r="QYI83"/>
      <c r="QYJ83"/>
      <c r="QYK83"/>
      <c r="QYL83"/>
      <c r="QYM83"/>
      <c r="QYN83"/>
      <c r="QYO83"/>
      <c r="QYP83"/>
      <c r="QYQ83"/>
      <c r="QYR83"/>
      <c r="QYS83"/>
      <c r="QYT83"/>
      <c r="QYU83"/>
      <c r="QYV83"/>
      <c r="QYW83"/>
      <c r="QYX83"/>
      <c r="QYY83"/>
      <c r="QYZ83"/>
      <c r="QZA83"/>
      <c r="QZB83"/>
      <c r="QZC83"/>
      <c r="QZD83"/>
      <c r="QZE83"/>
      <c r="QZF83"/>
      <c r="QZG83"/>
      <c r="QZH83"/>
      <c r="QZI83"/>
      <c r="QZJ83"/>
      <c r="QZK83"/>
      <c r="QZL83"/>
      <c r="QZM83"/>
      <c r="QZN83"/>
      <c r="QZO83"/>
      <c r="QZP83"/>
      <c r="QZQ83"/>
      <c r="QZR83"/>
      <c r="QZS83"/>
      <c r="QZT83"/>
      <c r="QZU83"/>
      <c r="QZV83"/>
      <c r="QZW83"/>
      <c r="QZX83"/>
      <c r="QZY83"/>
      <c r="QZZ83"/>
      <c r="RAA83"/>
      <c r="RAB83"/>
      <c r="RAC83"/>
      <c r="RAD83"/>
      <c r="RAE83"/>
      <c r="RAF83"/>
      <c r="RAG83"/>
      <c r="RAH83"/>
      <c r="RAI83"/>
      <c r="RAJ83"/>
      <c r="RAK83"/>
      <c r="RAL83"/>
      <c r="RAM83"/>
      <c r="RAN83"/>
      <c r="RAO83"/>
      <c r="RAP83"/>
      <c r="RAQ83"/>
      <c r="RAR83"/>
      <c r="RAS83"/>
      <c r="RAT83"/>
      <c r="RAU83"/>
      <c r="RAV83"/>
      <c r="RAW83"/>
      <c r="RAX83"/>
      <c r="RAY83"/>
      <c r="RAZ83"/>
      <c r="RBA83"/>
      <c r="RBB83"/>
      <c r="RBC83"/>
      <c r="RBD83"/>
      <c r="RBE83"/>
      <c r="RBF83"/>
      <c r="RBG83"/>
      <c r="RBH83"/>
      <c r="RBI83"/>
      <c r="RBJ83"/>
      <c r="RBK83"/>
      <c r="RBL83"/>
      <c r="RBM83"/>
      <c r="RBN83"/>
      <c r="RBO83"/>
      <c r="RBP83"/>
      <c r="RBQ83"/>
      <c r="RBR83"/>
      <c r="RBS83"/>
      <c r="RBT83"/>
      <c r="RBU83"/>
      <c r="RBV83"/>
      <c r="RBW83"/>
      <c r="RBX83"/>
      <c r="RBY83"/>
      <c r="RBZ83"/>
      <c r="RCA83"/>
      <c r="RCB83"/>
      <c r="RCC83"/>
      <c r="RCD83"/>
      <c r="RCE83"/>
      <c r="RCF83"/>
      <c r="RCG83"/>
      <c r="RCH83"/>
      <c r="RCI83"/>
      <c r="RCJ83"/>
      <c r="RCK83"/>
      <c r="RCL83"/>
      <c r="RCM83"/>
      <c r="RCN83"/>
      <c r="RCO83"/>
      <c r="RCP83"/>
      <c r="RCQ83"/>
      <c r="RCR83"/>
      <c r="RCS83"/>
      <c r="RCT83"/>
      <c r="RCU83"/>
      <c r="RCV83"/>
      <c r="RCW83"/>
      <c r="RCX83"/>
      <c r="RCY83"/>
      <c r="RCZ83"/>
      <c r="RDA83"/>
      <c r="RDB83"/>
      <c r="RDC83"/>
      <c r="RDD83"/>
      <c r="RDE83"/>
      <c r="RDF83"/>
      <c r="RDG83"/>
      <c r="RDH83"/>
      <c r="RDI83"/>
      <c r="RDJ83"/>
      <c r="RDK83"/>
      <c r="RDL83"/>
      <c r="RDM83"/>
      <c r="RDN83"/>
      <c r="RDO83"/>
      <c r="RDP83"/>
      <c r="RDQ83"/>
      <c r="RDR83"/>
      <c r="RDS83"/>
      <c r="RDT83"/>
      <c r="RDU83"/>
      <c r="RDV83"/>
      <c r="RDW83"/>
      <c r="RDX83"/>
      <c r="RDY83"/>
      <c r="RDZ83"/>
      <c r="REA83"/>
      <c r="REB83"/>
      <c r="REC83"/>
      <c r="RED83"/>
      <c r="REE83"/>
      <c r="REF83"/>
      <c r="REG83"/>
      <c r="REH83"/>
      <c r="REI83"/>
      <c r="REJ83"/>
      <c r="REK83"/>
      <c r="REL83"/>
      <c r="REM83"/>
      <c r="REN83"/>
      <c r="REO83"/>
      <c r="REP83"/>
      <c r="REQ83"/>
      <c r="RER83"/>
      <c r="RES83"/>
      <c r="RET83"/>
      <c r="REU83"/>
      <c r="REV83"/>
      <c r="REW83"/>
      <c r="REX83"/>
      <c r="REY83"/>
      <c r="REZ83"/>
      <c r="RFA83"/>
      <c r="RFB83"/>
      <c r="RFC83"/>
      <c r="RFD83"/>
      <c r="RFE83"/>
      <c r="RFF83"/>
      <c r="RFG83"/>
      <c r="RFH83"/>
      <c r="RFI83"/>
      <c r="RFJ83"/>
      <c r="RFK83"/>
      <c r="RFL83"/>
      <c r="RFM83"/>
      <c r="RFN83"/>
      <c r="RFO83"/>
      <c r="RFP83"/>
      <c r="RFQ83"/>
      <c r="RFR83"/>
      <c r="RFS83"/>
      <c r="RFT83"/>
      <c r="RFU83"/>
      <c r="RFV83"/>
      <c r="RFW83"/>
      <c r="RFX83"/>
      <c r="RFY83"/>
      <c r="RFZ83"/>
      <c r="RGA83"/>
      <c r="RGB83"/>
      <c r="RGC83"/>
      <c r="RGD83"/>
      <c r="RGE83"/>
      <c r="RGF83"/>
      <c r="RGG83"/>
      <c r="RGH83"/>
      <c r="RGI83"/>
      <c r="RGJ83"/>
      <c r="RGK83"/>
      <c r="RGL83"/>
      <c r="RGM83"/>
      <c r="RGN83"/>
      <c r="RGO83"/>
      <c r="RGP83"/>
      <c r="RGQ83"/>
      <c r="RGR83"/>
      <c r="RGS83"/>
      <c r="RGT83"/>
      <c r="RGU83"/>
      <c r="RGV83"/>
      <c r="RGW83"/>
      <c r="RGX83"/>
      <c r="RGY83"/>
      <c r="RGZ83"/>
      <c r="RHA83"/>
      <c r="RHB83"/>
      <c r="RHC83"/>
      <c r="RHD83"/>
      <c r="RHE83"/>
      <c r="RHF83"/>
      <c r="RHG83"/>
      <c r="RHH83"/>
      <c r="RHI83"/>
      <c r="RHJ83"/>
      <c r="RHK83"/>
      <c r="RHL83"/>
      <c r="RHM83"/>
      <c r="RHN83"/>
      <c r="RHO83"/>
      <c r="RHP83"/>
      <c r="RHQ83"/>
      <c r="RHR83"/>
      <c r="RHS83"/>
      <c r="RHT83"/>
      <c r="RHU83"/>
      <c r="RHV83"/>
      <c r="RHW83"/>
      <c r="RHX83"/>
      <c r="RHY83"/>
      <c r="RHZ83"/>
      <c r="RIA83"/>
      <c r="RIB83"/>
      <c r="RIC83"/>
      <c r="RID83"/>
      <c r="RIE83"/>
      <c r="RIF83"/>
      <c r="RIG83"/>
      <c r="RIH83"/>
      <c r="RII83"/>
      <c r="RIJ83"/>
      <c r="RIK83"/>
      <c r="RIL83"/>
      <c r="RIM83"/>
      <c r="RIN83"/>
      <c r="RIO83"/>
      <c r="RIP83"/>
      <c r="RIQ83"/>
      <c r="RIR83"/>
      <c r="RIS83"/>
      <c r="RIT83"/>
      <c r="RIU83"/>
      <c r="RIV83"/>
      <c r="RIW83"/>
      <c r="RIX83"/>
      <c r="RIY83"/>
      <c r="RIZ83"/>
      <c r="RJA83"/>
      <c r="RJB83"/>
      <c r="RJC83"/>
      <c r="RJD83"/>
      <c r="RJE83"/>
      <c r="RJF83"/>
      <c r="RJG83"/>
      <c r="RJH83"/>
      <c r="RJI83"/>
      <c r="RJJ83"/>
      <c r="RJK83"/>
      <c r="RJL83"/>
      <c r="RJM83"/>
      <c r="RJN83"/>
      <c r="RJO83"/>
      <c r="RJP83"/>
      <c r="RJQ83"/>
      <c r="RJR83"/>
      <c r="RJS83"/>
      <c r="RJT83"/>
      <c r="RJU83"/>
      <c r="RJV83"/>
      <c r="RJW83"/>
      <c r="RJX83"/>
      <c r="RJY83"/>
      <c r="RJZ83"/>
      <c r="RKA83"/>
      <c r="RKB83"/>
      <c r="RKC83"/>
      <c r="RKD83"/>
      <c r="RKE83"/>
      <c r="RKF83"/>
      <c r="RKG83"/>
      <c r="RKH83"/>
      <c r="RKI83"/>
      <c r="RKJ83"/>
      <c r="RKK83"/>
      <c r="RKL83"/>
      <c r="RKM83"/>
      <c r="RKN83"/>
      <c r="RKO83"/>
      <c r="RKP83"/>
      <c r="RKQ83"/>
      <c r="RKR83"/>
      <c r="RKS83"/>
      <c r="RKT83"/>
      <c r="RKU83"/>
      <c r="RKV83"/>
      <c r="RKW83"/>
      <c r="RKX83"/>
      <c r="RKY83"/>
      <c r="RKZ83"/>
      <c r="RLA83"/>
      <c r="RLB83"/>
      <c r="RLC83"/>
      <c r="RLD83"/>
      <c r="RLE83"/>
      <c r="RLF83"/>
      <c r="RLG83"/>
      <c r="RLH83"/>
      <c r="RLI83"/>
      <c r="RLJ83"/>
      <c r="RLK83"/>
      <c r="RLL83"/>
      <c r="RLM83"/>
      <c r="RLN83"/>
      <c r="RLO83"/>
      <c r="RLP83"/>
      <c r="RLQ83"/>
      <c r="RLR83"/>
      <c r="RLS83"/>
      <c r="RLT83"/>
      <c r="RLU83"/>
      <c r="RLV83"/>
      <c r="RLW83"/>
      <c r="RLX83"/>
      <c r="RLY83"/>
      <c r="RLZ83"/>
      <c r="RMA83"/>
      <c r="RMB83"/>
      <c r="RMC83"/>
      <c r="RMD83"/>
      <c r="RME83"/>
      <c r="RMF83"/>
      <c r="RMG83"/>
      <c r="RMH83"/>
      <c r="RMI83"/>
      <c r="RMJ83"/>
      <c r="RMK83"/>
      <c r="RML83"/>
      <c r="RMM83"/>
      <c r="RMN83"/>
      <c r="RMO83"/>
      <c r="RMP83"/>
      <c r="RMQ83"/>
      <c r="RMR83"/>
      <c r="RMS83"/>
      <c r="RMT83"/>
      <c r="RMU83"/>
      <c r="RMV83"/>
      <c r="RMW83"/>
      <c r="RMX83"/>
      <c r="RMY83"/>
      <c r="RMZ83"/>
      <c r="RNA83"/>
      <c r="RNB83"/>
      <c r="RNC83"/>
      <c r="RND83"/>
      <c r="RNE83"/>
      <c r="RNF83"/>
      <c r="RNG83"/>
      <c r="RNH83"/>
      <c r="RNI83"/>
      <c r="RNJ83"/>
      <c r="RNK83"/>
      <c r="RNL83"/>
      <c r="RNM83"/>
      <c r="RNN83"/>
      <c r="RNO83"/>
      <c r="RNP83"/>
      <c r="RNQ83"/>
      <c r="RNR83"/>
      <c r="RNS83"/>
      <c r="RNT83"/>
      <c r="RNU83"/>
      <c r="RNV83"/>
      <c r="RNW83"/>
      <c r="RNX83"/>
      <c r="RNY83"/>
      <c r="RNZ83"/>
      <c r="ROA83"/>
      <c r="ROB83"/>
      <c r="ROC83"/>
      <c r="ROD83"/>
      <c r="ROE83"/>
      <c r="ROF83"/>
      <c r="ROG83"/>
      <c r="ROH83"/>
      <c r="ROI83"/>
      <c r="ROJ83"/>
      <c r="ROK83"/>
      <c r="ROL83"/>
      <c r="ROM83"/>
      <c r="RON83"/>
      <c r="ROO83"/>
      <c r="ROP83"/>
      <c r="ROQ83"/>
      <c r="ROR83"/>
      <c r="ROS83"/>
      <c r="ROT83"/>
      <c r="ROU83"/>
      <c r="ROV83"/>
      <c r="ROW83"/>
      <c r="ROX83"/>
      <c r="ROY83"/>
      <c r="ROZ83"/>
      <c r="RPA83"/>
      <c r="RPB83"/>
      <c r="RPC83"/>
      <c r="RPD83"/>
      <c r="RPE83"/>
      <c r="RPF83"/>
      <c r="RPG83"/>
      <c r="RPH83"/>
      <c r="RPI83"/>
      <c r="RPJ83"/>
      <c r="RPK83"/>
      <c r="RPL83"/>
      <c r="RPM83"/>
      <c r="RPN83"/>
      <c r="RPO83"/>
      <c r="RPP83"/>
      <c r="RPQ83"/>
      <c r="RPR83"/>
      <c r="RPS83"/>
      <c r="RPT83"/>
      <c r="RPU83"/>
      <c r="RPV83"/>
      <c r="RPW83"/>
      <c r="RPX83"/>
      <c r="RPY83"/>
      <c r="RPZ83"/>
      <c r="RQA83"/>
      <c r="RQB83"/>
      <c r="RQC83"/>
      <c r="RQD83"/>
      <c r="RQE83"/>
      <c r="RQF83"/>
      <c r="RQG83"/>
      <c r="RQH83"/>
      <c r="RQI83"/>
      <c r="RQJ83"/>
      <c r="RQK83"/>
      <c r="RQL83"/>
      <c r="RQM83"/>
      <c r="RQN83"/>
      <c r="RQO83"/>
      <c r="RQP83"/>
      <c r="RQQ83"/>
      <c r="RQR83"/>
      <c r="RQS83"/>
      <c r="RQT83"/>
      <c r="RQU83"/>
      <c r="RQV83"/>
      <c r="RQW83"/>
      <c r="RQX83"/>
      <c r="RQY83"/>
      <c r="RQZ83"/>
      <c r="RRA83"/>
      <c r="RRB83"/>
      <c r="RRC83"/>
      <c r="RRD83"/>
      <c r="RRE83"/>
      <c r="RRF83"/>
      <c r="RRG83"/>
      <c r="RRH83"/>
      <c r="RRI83"/>
      <c r="RRJ83"/>
      <c r="RRK83"/>
      <c r="RRL83"/>
      <c r="RRM83"/>
      <c r="RRN83"/>
      <c r="RRO83"/>
      <c r="RRP83"/>
      <c r="RRQ83"/>
      <c r="RRR83"/>
      <c r="RRS83"/>
      <c r="RRT83"/>
      <c r="RRU83"/>
      <c r="RRV83"/>
      <c r="RRW83"/>
      <c r="RRX83"/>
      <c r="RRY83"/>
      <c r="RRZ83"/>
      <c r="RSA83"/>
      <c r="RSB83"/>
      <c r="RSC83"/>
      <c r="RSD83"/>
      <c r="RSE83"/>
      <c r="RSF83"/>
      <c r="RSG83"/>
      <c r="RSH83"/>
      <c r="RSI83"/>
      <c r="RSJ83"/>
      <c r="RSK83"/>
      <c r="RSL83"/>
      <c r="RSM83"/>
      <c r="RSN83"/>
      <c r="RSO83"/>
      <c r="RSP83"/>
      <c r="RSQ83"/>
      <c r="RSR83"/>
      <c r="RSS83"/>
      <c r="RST83"/>
      <c r="RSU83"/>
      <c r="RSV83"/>
      <c r="RSW83"/>
      <c r="RSX83"/>
      <c r="RSY83"/>
      <c r="RSZ83"/>
      <c r="RTA83"/>
      <c r="RTB83"/>
      <c r="RTC83"/>
      <c r="RTD83"/>
      <c r="RTE83"/>
      <c r="RTF83"/>
      <c r="RTG83"/>
      <c r="RTH83"/>
      <c r="RTI83"/>
      <c r="RTJ83"/>
      <c r="RTK83"/>
      <c r="RTL83"/>
      <c r="RTM83"/>
      <c r="RTN83"/>
      <c r="RTO83"/>
      <c r="RTP83"/>
      <c r="RTQ83"/>
      <c r="RTR83"/>
      <c r="RTS83"/>
      <c r="RTT83"/>
      <c r="RTU83"/>
      <c r="RTV83"/>
      <c r="RTW83"/>
      <c r="RTX83"/>
      <c r="RTY83"/>
      <c r="RTZ83"/>
      <c r="RUA83"/>
      <c r="RUB83"/>
      <c r="RUC83"/>
      <c r="RUD83"/>
      <c r="RUE83"/>
      <c r="RUF83"/>
      <c r="RUG83"/>
      <c r="RUH83"/>
      <c r="RUI83"/>
      <c r="RUJ83"/>
      <c r="RUK83"/>
      <c r="RUL83"/>
      <c r="RUM83"/>
      <c r="RUN83"/>
      <c r="RUO83"/>
      <c r="RUP83"/>
      <c r="RUQ83"/>
      <c r="RUR83"/>
      <c r="RUS83"/>
      <c r="RUT83"/>
      <c r="RUU83"/>
      <c r="RUV83"/>
      <c r="RUW83"/>
      <c r="RUX83"/>
      <c r="RUY83"/>
      <c r="RUZ83"/>
      <c r="RVA83"/>
      <c r="RVB83"/>
      <c r="RVC83"/>
      <c r="RVD83"/>
      <c r="RVE83"/>
      <c r="RVF83"/>
      <c r="RVG83"/>
      <c r="RVH83"/>
      <c r="RVI83"/>
      <c r="RVJ83"/>
      <c r="RVK83"/>
      <c r="RVL83"/>
      <c r="RVM83"/>
      <c r="RVN83"/>
      <c r="RVO83"/>
      <c r="RVP83"/>
      <c r="RVQ83"/>
      <c r="RVR83"/>
      <c r="RVS83"/>
      <c r="RVT83"/>
      <c r="RVU83"/>
      <c r="RVV83"/>
      <c r="RVW83"/>
      <c r="RVX83"/>
      <c r="RVY83"/>
      <c r="RVZ83"/>
      <c r="RWA83"/>
      <c r="RWB83"/>
      <c r="RWC83"/>
      <c r="RWD83"/>
      <c r="RWE83"/>
      <c r="RWF83"/>
      <c r="RWG83"/>
      <c r="RWH83"/>
      <c r="RWI83"/>
      <c r="RWJ83"/>
      <c r="RWK83"/>
      <c r="RWL83"/>
      <c r="RWM83"/>
      <c r="RWN83"/>
      <c r="RWO83"/>
      <c r="RWP83"/>
      <c r="RWQ83"/>
      <c r="RWR83"/>
      <c r="RWS83"/>
      <c r="RWT83"/>
      <c r="RWU83"/>
      <c r="RWV83"/>
      <c r="RWW83"/>
      <c r="RWX83"/>
      <c r="RWY83"/>
      <c r="RWZ83"/>
      <c r="RXA83"/>
      <c r="RXB83"/>
      <c r="RXC83"/>
      <c r="RXD83"/>
      <c r="RXE83"/>
      <c r="RXF83"/>
      <c r="RXG83"/>
      <c r="RXH83"/>
      <c r="RXI83"/>
      <c r="RXJ83"/>
      <c r="RXK83"/>
      <c r="RXL83"/>
      <c r="RXM83"/>
      <c r="RXN83"/>
      <c r="RXO83"/>
      <c r="RXP83"/>
      <c r="RXQ83"/>
      <c r="RXR83"/>
      <c r="RXS83"/>
      <c r="RXT83"/>
      <c r="RXU83"/>
      <c r="RXV83"/>
      <c r="RXW83"/>
      <c r="RXX83"/>
      <c r="RXY83"/>
      <c r="RXZ83"/>
      <c r="RYA83"/>
      <c r="RYB83"/>
      <c r="RYC83"/>
      <c r="RYD83"/>
      <c r="RYE83"/>
      <c r="RYF83"/>
      <c r="RYG83"/>
      <c r="RYH83"/>
      <c r="RYI83"/>
      <c r="RYJ83"/>
      <c r="RYK83"/>
      <c r="RYL83"/>
      <c r="RYM83"/>
      <c r="RYN83"/>
      <c r="RYO83"/>
      <c r="RYP83"/>
      <c r="RYQ83"/>
      <c r="RYR83"/>
      <c r="RYS83"/>
      <c r="RYT83"/>
      <c r="RYU83"/>
      <c r="RYV83"/>
      <c r="RYW83"/>
      <c r="RYX83"/>
      <c r="RYY83"/>
      <c r="RYZ83"/>
      <c r="RZA83"/>
      <c r="RZB83"/>
      <c r="RZC83"/>
      <c r="RZD83"/>
      <c r="RZE83"/>
      <c r="RZF83"/>
      <c r="RZG83"/>
      <c r="RZH83"/>
      <c r="RZI83"/>
      <c r="RZJ83"/>
      <c r="RZK83"/>
      <c r="RZL83"/>
      <c r="RZM83"/>
      <c r="RZN83"/>
      <c r="RZO83"/>
      <c r="RZP83"/>
      <c r="RZQ83"/>
      <c r="RZR83"/>
      <c r="RZS83"/>
      <c r="RZT83"/>
      <c r="RZU83"/>
      <c r="RZV83"/>
      <c r="RZW83"/>
      <c r="RZX83"/>
      <c r="RZY83"/>
      <c r="RZZ83"/>
      <c r="SAA83"/>
      <c r="SAB83"/>
      <c r="SAC83"/>
      <c r="SAD83"/>
      <c r="SAE83"/>
      <c r="SAF83"/>
      <c r="SAG83"/>
      <c r="SAH83"/>
      <c r="SAI83"/>
      <c r="SAJ83"/>
      <c r="SAK83"/>
      <c r="SAL83"/>
      <c r="SAM83"/>
      <c r="SAN83"/>
      <c r="SAO83"/>
      <c r="SAP83"/>
      <c r="SAQ83"/>
      <c r="SAR83"/>
      <c r="SAS83"/>
      <c r="SAT83"/>
      <c r="SAU83"/>
      <c r="SAV83"/>
      <c r="SAW83"/>
      <c r="SAX83"/>
      <c r="SAY83"/>
      <c r="SAZ83"/>
      <c r="SBA83"/>
      <c r="SBB83"/>
      <c r="SBC83"/>
      <c r="SBD83"/>
      <c r="SBE83"/>
      <c r="SBF83"/>
      <c r="SBG83"/>
      <c r="SBH83"/>
      <c r="SBI83"/>
      <c r="SBJ83"/>
      <c r="SBK83"/>
      <c r="SBL83"/>
      <c r="SBM83"/>
      <c r="SBN83"/>
      <c r="SBO83"/>
      <c r="SBP83"/>
      <c r="SBQ83"/>
      <c r="SBR83"/>
      <c r="SBS83"/>
      <c r="SBT83"/>
      <c r="SBU83"/>
      <c r="SBV83"/>
      <c r="SBW83"/>
      <c r="SBX83"/>
      <c r="SBY83"/>
      <c r="SBZ83"/>
      <c r="SCA83"/>
      <c r="SCB83"/>
      <c r="SCC83"/>
      <c r="SCD83"/>
      <c r="SCE83"/>
      <c r="SCF83"/>
      <c r="SCG83"/>
      <c r="SCH83"/>
      <c r="SCI83"/>
      <c r="SCJ83"/>
      <c r="SCK83"/>
      <c r="SCL83"/>
      <c r="SCM83"/>
      <c r="SCN83"/>
      <c r="SCO83"/>
      <c r="SCP83"/>
      <c r="SCQ83"/>
      <c r="SCR83"/>
      <c r="SCS83"/>
      <c r="SCT83"/>
      <c r="SCU83"/>
      <c r="SCV83"/>
      <c r="SCW83"/>
      <c r="SCX83"/>
      <c r="SCY83"/>
      <c r="SCZ83"/>
      <c r="SDA83"/>
      <c r="SDB83"/>
      <c r="SDC83"/>
      <c r="SDD83"/>
      <c r="SDE83"/>
      <c r="SDF83"/>
      <c r="SDG83"/>
      <c r="SDH83"/>
      <c r="SDI83"/>
      <c r="SDJ83"/>
      <c r="SDK83"/>
      <c r="SDL83"/>
      <c r="SDM83"/>
      <c r="SDN83"/>
      <c r="SDO83"/>
      <c r="SDP83"/>
      <c r="SDQ83"/>
      <c r="SDR83"/>
      <c r="SDS83"/>
      <c r="SDT83"/>
      <c r="SDU83"/>
      <c r="SDV83"/>
      <c r="SDW83"/>
      <c r="SDX83"/>
      <c r="SDY83"/>
      <c r="SDZ83"/>
      <c r="SEA83"/>
      <c r="SEB83"/>
      <c r="SEC83"/>
      <c r="SED83"/>
      <c r="SEE83"/>
      <c r="SEF83"/>
      <c r="SEG83"/>
      <c r="SEH83"/>
      <c r="SEI83"/>
      <c r="SEJ83"/>
      <c r="SEK83"/>
      <c r="SEL83"/>
      <c r="SEM83"/>
      <c r="SEN83"/>
      <c r="SEO83"/>
      <c r="SEP83"/>
      <c r="SEQ83"/>
      <c r="SER83"/>
      <c r="SES83"/>
      <c r="SET83"/>
      <c r="SEU83"/>
      <c r="SEV83"/>
      <c r="SEW83"/>
      <c r="SEX83"/>
      <c r="SEY83"/>
      <c r="SEZ83"/>
      <c r="SFA83"/>
      <c r="SFB83"/>
      <c r="SFC83"/>
      <c r="SFD83"/>
      <c r="SFE83"/>
      <c r="SFF83"/>
      <c r="SFG83"/>
      <c r="SFH83"/>
      <c r="SFI83"/>
      <c r="SFJ83"/>
      <c r="SFK83"/>
      <c r="SFL83"/>
      <c r="SFM83"/>
      <c r="SFN83"/>
      <c r="SFO83"/>
      <c r="SFP83"/>
      <c r="SFQ83"/>
      <c r="SFR83"/>
      <c r="SFS83"/>
      <c r="SFT83"/>
      <c r="SFU83"/>
      <c r="SFV83"/>
      <c r="SFW83"/>
      <c r="SFX83"/>
      <c r="SFY83"/>
      <c r="SFZ83"/>
      <c r="SGA83"/>
      <c r="SGB83"/>
      <c r="SGC83"/>
      <c r="SGD83"/>
      <c r="SGE83"/>
      <c r="SGF83"/>
      <c r="SGG83"/>
      <c r="SGH83"/>
      <c r="SGI83"/>
      <c r="SGJ83"/>
      <c r="SGK83"/>
      <c r="SGL83"/>
      <c r="SGM83"/>
      <c r="SGN83"/>
      <c r="SGO83"/>
      <c r="SGP83"/>
      <c r="SGQ83"/>
      <c r="SGR83"/>
      <c r="SGS83"/>
      <c r="SGT83"/>
      <c r="SGU83"/>
      <c r="SGV83"/>
      <c r="SGW83"/>
      <c r="SGX83"/>
      <c r="SGY83"/>
      <c r="SGZ83"/>
      <c r="SHA83"/>
      <c r="SHB83"/>
      <c r="SHC83"/>
      <c r="SHD83"/>
      <c r="SHE83"/>
      <c r="SHF83"/>
      <c r="SHG83"/>
      <c r="SHH83"/>
      <c r="SHI83"/>
      <c r="SHJ83"/>
      <c r="SHK83"/>
      <c r="SHL83"/>
      <c r="SHM83"/>
      <c r="SHN83"/>
      <c r="SHO83"/>
      <c r="SHP83"/>
      <c r="SHQ83"/>
      <c r="SHR83"/>
      <c r="SHS83"/>
      <c r="SHT83"/>
      <c r="SHU83"/>
      <c r="SHV83"/>
      <c r="SHW83"/>
      <c r="SHX83"/>
      <c r="SHY83"/>
      <c r="SHZ83"/>
      <c r="SIA83"/>
      <c r="SIB83"/>
      <c r="SIC83"/>
      <c r="SID83"/>
      <c r="SIE83"/>
      <c r="SIF83"/>
      <c r="SIG83"/>
      <c r="SIH83"/>
      <c r="SII83"/>
      <c r="SIJ83"/>
      <c r="SIK83"/>
      <c r="SIL83"/>
      <c r="SIM83"/>
      <c r="SIN83"/>
      <c r="SIO83"/>
      <c r="SIP83"/>
      <c r="SIQ83"/>
      <c r="SIR83"/>
      <c r="SIS83"/>
      <c r="SIT83"/>
      <c r="SIU83"/>
      <c r="SIV83"/>
      <c r="SIW83"/>
      <c r="SIX83"/>
      <c r="SIY83"/>
      <c r="SIZ83"/>
      <c r="SJA83"/>
      <c r="SJB83"/>
      <c r="SJC83"/>
      <c r="SJD83"/>
      <c r="SJE83"/>
      <c r="SJF83"/>
      <c r="SJG83"/>
      <c r="SJH83"/>
      <c r="SJI83"/>
      <c r="SJJ83"/>
      <c r="SJK83"/>
      <c r="SJL83"/>
      <c r="SJM83"/>
      <c r="SJN83"/>
      <c r="SJO83"/>
      <c r="SJP83"/>
      <c r="SJQ83"/>
      <c r="SJR83"/>
      <c r="SJS83"/>
      <c r="SJT83"/>
      <c r="SJU83"/>
      <c r="SJV83"/>
      <c r="SJW83"/>
      <c r="SJX83"/>
      <c r="SJY83"/>
      <c r="SJZ83"/>
      <c r="SKA83"/>
      <c r="SKB83"/>
      <c r="SKC83"/>
      <c r="SKD83"/>
      <c r="SKE83"/>
      <c r="SKF83"/>
      <c r="SKG83"/>
      <c r="SKH83"/>
      <c r="SKI83"/>
      <c r="SKJ83"/>
      <c r="SKK83"/>
      <c r="SKL83"/>
      <c r="SKM83"/>
      <c r="SKN83"/>
      <c r="SKO83"/>
      <c r="SKP83"/>
      <c r="SKQ83"/>
      <c r="SKR83"/>
      <c r="SKS83"/>
      <c r="SKT83"/>
      <c r="SKU83"/>
      <c r="SKV83"/>
      <c r="SKW83"/>
      <c r="SKX83"/>
      <c r="SKY83"/>
      <c r="SKZ83"/>
      <c r="SLA83"/>
      <c r="SLB83"/>
      <c r="SLC83"/>
      <c r="SLD83"/>
      <c r="SLE83"/>
      <c r="SLF83"/>
      <c r="SLG83"/>
      <c r="SLH83"/>
      <c r="SLI83"/>
      <c r="SLJ83"/>
      <c r="SLK83"/>
      <c r="SLL83"/>
      <c r="SLM83"/>
      <c r="SLN83"/>
      <c r="SLO83"/>
      <c r="SLP83"/>
      <c r="SLQ83"/>
      <c r="SLR83"/>
      <c r="SLS83"/>
      <c r="SLT83"/>
      <c r="SLU83"/>
      <c r="SLV83"/>
      <c r="SLW83"/>
      <c r="SLX83"/>
      <c r="SLY83"/>
      <c r="SLZ83"/>
      <c r="SMA83"/>
      <c r="SMB83"/>
      <c r="SMC83"/>
      <c r="SMD83"/>
      <c r="SME83"/>
      <c r="SMF83"/>
      <c r="SMG83"/>
      <c r="SMH83"/>
      <c r="SMI83"/>
      <c r="SMJ83"/>
      <c r="SMK83"/>
      <c r="SML83"/>
      <c r="SMM83"/>
      <c r="SMN83"/>
      <c r="SMO83"/>
      <c r="SMP83"/>
      <c r="SMQ83"/>
      <c r="SMR83"/>
      <c r="SMS83"/>
      <c r="SMT83"/>
      <c r="SMU83"/>
      <c r="SMV83"/>
      <c r="SMW83"/>
      <c r="SMX83"/>
      <c r="SMY83"/>
      <c r="SMZ83"/>
      <c r="SNA83"/>
      <c r="SNB83"/>
      <c r="SNC83"/>
      <c r="SND83"/>
      <c r="SNE83"/>
      <c r="SNF83"/>
      <c r="SNG83"/>
      <c r="SNH83"/>
      <c r="SNI83"/>
      <c r="SNJ83"/>
      <c r="SNK83"/>
      <c r="SNL83"/>
      <c r="SNM83"/>
      <c r="SNN83"/>
      <c r="SNO83"/>
      <c r="SNP83"/>
      <c r="SNQ83"/>
      <c r="SNR83"/>
      <c r="SNS83"/>
      <c r="SNT83"/>
      <c r="SNU83"/>
      <c r="SNV83"/>
      <c r="SNW83"/>
      <c r="SNX83"/>
      <c r="SNY83"/>
      <c r="SNZ83"/>
      <c r="SOA83"/>
      <c r="SOB83"/>
      <c r="SOC83"/>
      <c r="SOD83"/>
      <c r="SOE83"/>
      <c r="SOF83"/>
      <c r="SOG83"/>
      <c r="SOH83"/>
      <c r="SOI83"/>
      <c r="SOJ83"/>
      <c r="SOK83"/>
      <c r="SOL83"/>
      <c r="SOM83"/>
      <c r="SON83"/>
      <c r="SOO83"/>
      <c r="SOP83"/>
      <c r="SOQ83"/>
      <c r="SOR83"/>
      <c r="SOS83"/>
      <c r="SOT83"/>
      <c r="SOU83"/>
      <c r="SOV83"/>
      <c r="SOW83"/>
      <c r="SOX83"/>
      <c r="SOY83"/>
      <c r="SOZ83"/>
      <c r="SPA83"/>
      <c r="SPB83"/>
      <c r="SPC83"/>
      <c r="SPD83"/>
      <c r="SPE83"/>
      <c r="SPF83"/>
      <c r="SPG83"/>
      <c r="SPH83"/>
      <c r="SPI83"/>
      <c r="SPJ83"/>
      <c r="SPK83"/>
      <c r="SPL83"/>
      <c r="SPM83"/>
      <c r="SPN83"/>
      <c r="SPO83"/>
      <c r="SPP83"/>
      <c r="SPQ83"/>
      <c r="SPR83"/>
      <c r="SPS83"/>
      <c r="SPT83"/>
      <c r="SPU83"/>
      <c r="SPV83"/>
      <c r="SPW83"/>
      <c r="SPX83"/>
      <c r="SPY83"/>
      <c r="SPZ83"/>
      <c r="SQA83"/>
      <c r="SQB83"/>
      <c r="SQC83"/>
      <c r="SQD83"/>
      <c r="SQE83"/>
      <c r="SQF83"/>
      <c r="SQG83"/>
      <c r="SQH83"/>
      <c r="SQI83"/>
      <c r="SQJ83"/>
      <c r="SQK83"/>
      <c r="SQL83"/>
      <c r="SQM83"/>
      <c r="SQN83"/>
      <c r="SQO83"/>
      <c r="SQP83"/>
      <c r="SQQ83"/>
      <c r="SQR83"/>
      <c r="SQS83"/>
      <c r="SQT83"/>
      <c r="SQU83"/>
      <c r="SQV83"/>
      <c r="SQW83"/>
      <c r="SQX83"/>
      <c r="SQY83"/>
      <c r="SQZ83"/>
      <c r="SRA83"/>
      <c r="SRB83"/>
      <c r="SRC83"/>
      <c r="SRD83"/>
      <c r="SRE83"/>
      <c r="SRF83"/>
      <c r="SRG83"/>
      <c r="SRH83"/>
      <c r="SRI83"/>
      <c r="SRJ83"/>
      <c r="SRK83"/>
      <c r="SRL83"/>
      <c r="SRM83"/>
      <c r="SRN83"/>
      <c r="SRO83"/>
      <c r="SRP83"/>
      <c r="SRQ83"/>
      <c r="SRR83"/>
      <c r="SRS83"/>
      <c r="SRT83"/>
      <c r="SRU83"/>
      <c r="SRV83"/>
      <c r="SRW83"/>
      <c r="SRX83"/>
      <c r="SRY83"/>
      <c r="SRZ83"/>
      <c r="SSA83"/>
      <c r="SSB83"/>
      <c r="SSC83"/>
      <c r="SSD83"/>
      <c r="SSE83"/>
      <c r="SSF83"/>
      <c r="SSG83"/>
      <c r="SSH83"/>
      <c r="SSI83"/>
      <c r="SSJ83"/>
      <c r="SSK83"/>
      <c r="SSL83"/>
      <c r="SSM83"/>
      <c r="SSN83"/>
      <c r="SSO83"/>
      <c r="SSP83"/>
      <c r="SSQ83"/>
      <c r="SSR83"/>
      <c r="SSS83"/>
      <c r="SST83"/>
      <c r="SSU83"/>
      <c r="SSV83"/>
      <c r="SSW83"/>
      <c r="SSX83"/>
      <c r="SSY83"/>
      <c r="SSZ83"/>
      <c r="STA83"/>
      <c r="STB83"/>
      <c r="STC83"/>
      <c r="STD83"/>
      <c r="STE83"/>
      <c r="STF83"/>
      <c r="STG83"/>
      <c r="STH83"/>
      <c r="STI83"/>
      <c r="STJ83"/>
      <c r="STK83"/>
      <c r="STL83"/>
      <c r="STM83"/>
      <c r="STN83"/>
      <c r="STO83"/>
      <c r="STP83"/>
      <c r="STQ83"/>
      <c r="STR83"/>
      <c r="STS83"/>
      <c r="STT83"/>
      <c r="STU83"/>
      <c r="STV83"/>
      <c r="STW83"/>
      <c r="STX83"/>
      <c r="STY83"/>
      <c r="STZ83"/>
      <c r="SUA83"/>
      <c r="SUB83"/>
      <c r="SUC83"/>
      <c r="SUD83"/>
      <c r="SUE83"/>
      <c r="SUF83"/>
      <c r="SUG83"/>
      <c r="SUH83"/>
      <c r="SUI83"/>
      <c r="SUJ83"/>
      <c r="SUK83"/>
      <c r="SUL83"/>
      <c r="SUM83"/>
      <c r="SUN83"/>
      <c r="SUO83"/>
      <c r="SUP83"/>
      <c r="SUQ83"/>
      <c r="SUR83"/>
      <c r="SUS83"/>
      <c r="SUT83"/>
      <c r="SUU83"/>
      <c r="SUV83"/>
      <c r="SUW83"/>
      <c r="SUX83"/>
      <c r="SUY83"/>
      <c r="SUZ83"/>
      <c r="SVA83"/>
      <c r="SVB83"/>
      <c r="SVC83"/>
      <c r="SVD83"/>
      <c r="SVE83"/>
      <c r="SVF83"/>
      <c r="SVG83"/>
      <c r="SVH83"/>
      <c r="SVI83"/>
      <c r="SVJ83"/>
      <c r="SVK83"/>
      <c r="SVL83"/>
      <c r="SVM83"/>
      <c r="SVN83"/>
      <c r="SVO83"/>
      <c r="SVP83"/>
      <c r="SVQ83"/>
      <c r="SVR83"/>
      <c r="SVS83"/>
      <c r="SVT83"/>
      <c r="SVU83"/>
      <c r="SVV83"/>
      <c r="SVW83"/>
      <c r="SVX83"/>
      <c r="SVY83"/>
      <c r="SVZ83"/>
      <c r="SWA83"/>
      <c r="SWB83"/>
      <c r="SWC83"/>
      <c r="SWD83"/>
      <c r="SWE83"/>
      <c r="SWF83"/>
      <c r="SWG83"/>
      <c r="SWH83"/>
      <c r="SWI83"/>
      <c r="SWJ83"/>
      <c r="SWK83"/>
      <c r="SWL83"/>
      <c r="SWM83"/>
      <c r="SWN83"/>
      <c r="SWO83"/>
      <c r="SWP83"/>
      <c r="SWQ83"/>
      <c r="SWR83"/>
      <c r="SWS83"/>
      <c r="SWT83"/>
      <c r="SWU83"/>
      <c r="SWV83"/>
      <c r="SWW83"/>
      <c r="SWX83"/>
      <c r="SWY83"/>
      <c r="SWZ83"/>
      <c r="SXA83"/>
      <c r="SXB83"/>
      <c r="SXC83"/>
      <c r="SXD83"/>
      <c r="SXE83"/>
      <c r="SXF83"/>
      <c r="SXG83"/>
      <c r="SXH83"/>
      <c r="SXI83"/>
      <c r="SXJ83"/>
      <c r="SXK83"/>
      <c r="SXL83"/>
      <c r="SXM83"/>
      <c r="SXN83"/>
      <c r="SXO83"/>
      <c r="SXP83"/>
      <c r="SXQ83"/>
      <c r="SXR83"/>
      <c r="SXS83"/>
      <c r="SXT83"/>
      <c r="SXU83"/>
      <c r="SXV83"/>
      <c r="SXW83"/>
      <c r="SXX83"/>
      <c r="SXY83"/>
      <c r="SXZ83"/>
      <c r="SYA83"/>
      <c r="SYB83"/>
      <c r="SYC83"/>
      <c r="SYD83"/>
      <c r="SYE83"/>
      <c r="SYF83"/>
      <c r="SYG83"/>
      <c r="SYH83"/>
      <c r="SYI83"/>
      <c r="SYJ83"/>
      <c r="SYK83"/>
      <c r="SYL83"/>
      <c r="SYM83"/>
      <c r="SYN83"/>
      <c r="SYO83"/>
      <c r="SYP83"/>
      <c r="SYQ83"/>
      <c r="SYR83"/>
      <c r="SYS83"/>
      <c r="SYT83"/>
      <c r="SYU83"/>
      <c r="SYV83"/>
      <c r="SYW83"/>
      <c r="SYX83"/>
      <c r="SYY83"/>
      <c r="SYZ83"/>
      <c r="SZA83"/>
      <c r="SZB83"/>
      <c r="SZC83"/>
      <c r="SZD83"/>
      <c r="SZE83"/>
      <c r="SZF83"/>
      <c r="SZG83"/>
      <c r="SZH83"/>
      <c r="SZI83"/>
      <c r="SZJ83"/>
      <c r="SZK83"/>
      <c r="SZL83"/>
      <c r="SZM83"/>
      <c r="SZN83"/>
      <c r="SZO83"/>
      <c r="SZP83"/>
      <c r="SZQ83"/>
      <c r="SZR83"/>
      <c r="SZS83"/>
      <c r="SZT83"/>
      <c r="SZU83"/>
      <c r="SZV83"/>
      <c r="SZW83"/>
      <c r="SZX83"/>
      <c r="SZY83"/>
      <c r="SZZ83"/>
      <c r="TAA83"/>
      <c r="TAB83"/>
      <c r="TAC83"/>
      <c r="TAD83"/>
      <c r="TAE83"/>
      <c r="TAF83"/>
      <c r="TAG83"/>
      <c r="TAH83"/>
      <c r="TAI83"/>
      <c r="TAJ83"/>
      <c r="TAK83"/>
      <c r="TAL83"/>
      <c r="TAM83"/>
      <c r="TAN83"/>
      <c r="TAO83"/>
      <c r="TAP83"/>
      <c r="TAQ83"/>
      <c r="TAR83"/>
      <c r="TAS83"/>
      <c r="TAT83"/>
      <c r="TAU83"/>
      <c r="TAV83"/>
      <c r="TAW83"/>
      <c r="TAX83"/>
      <c r="TAY83"/>
      <c r="TAZ83"/>
      <c r="TBA83"/>
      <c r="TBB83"/>
      <c r="TBC83"/>
      <c r="TBD83"/>
      <c r="TBE83"/>
      <c r="TBF83"/>
      <c r="TBG83"/>
      <c r="TBH83"/>
      <c r="TBI83"/>
      <c r="TBJ83"/>
      <c r="TBK83"/>
      <c r="TBL83"/>
      <c r="TBM83"/>
      <c r="TBN83"/>
      <c r="TBO83"/>
      <c r="TBP83"/>
      <c r="TBQ83"/>
      <c r="TBR83"/>
      <c r="TBS83"/>
      <c r="TBT83"/>
      <c r="TBU83"/>
      <c r="TBV83"/>
      <c r="TBW83"/>
      <c r="TBX83"/>
      <c r="TBY83"/>
      <c r="TBZ83"/>
      <c r="TCA83"/>
      <c r="TCB83"/>
      <c r="TCC83"/>
      <c r="TCD83"/>
      <c r="TCE83"/>
      <c r="TCF83"/>
      <c r="TCG83"/>
      <c r="TCH83"/>
      <c r="TCI83"/>
      <c r="TCJ83"/>
      <c r="TCK83"/>
      <c r="TCL83"/>
      <c r="TCM83"/>
      <c r="TCN83"/>
      <c r="TCO83"/>
      <c r="TCP83"/>
      <c r="TCQ83"/>
      <c r="TCR83"/>
      <c r="TCS83"/>
      <c r="TCT83"/>
      <c r="TCU83"/>
      <c r="TCV83"/>
      <c r="TCW83"/>
      <c r="TCX83"/>
      <c r="TCY83"/>
      <c r="TCZ83"/>
      <c r="TDA83"/>
      <c r="TDB83"/>
      <c r="TDC83"/>
      <c r="TDD83"/>
      <c r="TDE83"/>
      <c r="TDF83"/>
      <c r="TDG83"/>
      <c r="TDH83"/>
      <c r="TDI83"/>
      <c r="TDJ83"/>
      <c r="TDK83"/>
      <c r="TDL83"/>
      <c r="TDM83"/>
      <c r="TDN83"/>
      <c r="TDO83"/>
      <c r="TDP83"/>
      <c r="TDQ83"/>
      <c r="TDR83"/>
      <c r="TDS83"/>
      <c r="TDT83"/>
      <c r="TDU83"/>
      <c r="TDV83"/>
      <c r="TDW83"/>
      <c r="TDX83"/>
      <c r="TDY83"/>
      <c r="TDZ83"/>
      <c r="TEA83"/>
      <c r="TEB83"/>
      <c r="TEC83"/>
      <c r="TED83"/>
      <c r="TEE83"/>
      <c r="TEF83"/>
      <c r="TEG83"/>
      <c r="TEH83"/>
      <c r="TEI83"/>
      <c r="TEJ83"/>
      <c r="TEK83"/>
      <c r="TEL83"/>
      <c r="TEM83"/>
      <c r="TEN83"/>
      <c r="TEO83"/>
      <c r="TEP83"/>
      <c r="TEQ83"/>
      <c r="TER83"/>
      <c r="TES83"/>
      <c r="TET83"/>
      <c r="TEU83"/>
      <c r="TEV83"/>
      <c r="TEW83"/>
      <c r="TEX83"/>
      <c r="TEY83"/>
      <c r="TEZ83"/>
      <c r="TFA83"/>
      <c r="TFB83"/>
      <c r="TFC83"/>
      <c r="TFD83"/>
      <c r="TFE83"/>
      <c r="TFF83"/>
      <c r="TFG83"/>
      <c r="TFH83"/>
      <c r="TFI83"/>
      <c r="TFJ83"/>
      <c r="TFK83"/>
      <c r="TFL83"/>
      <c r="TFM83"/>
      <c r="TFN83"/>
      <c r="TFO83"/>
      <c r="TFP83"/>
      <c r="TFQ83"/>
      <c r="TFR83"/>
      <c r="TFS83"/>
      <c r="TFT83"/>
      <c r="TFU83"/>
      <c r="TFV83"/>
      <c r="TFW83"/>
      <c r="TFX83"/>
      <c r="TFY83"/>
      <c r="TFZ83"/>
      <c r="TGA83"/>
      <c r="TGB83"/>
      <c r="TGC83"/>
      <c r="TGD83"/>
      <c r="TGE83"/>
      <c r="TGF83"/>
      <c r="TGG83"/>
      <c r="TGH83"/>
      <c r="TGI83"/>
      <c r="TGJ83"/>
      <c r="TGK83"/>
      <c r="TGL83"/>
      <c r="TGM83"/>
      <c r="TGN83"/>
      <c r="TGO83"/>
      <c r="TGP83"/>
      <c r="TGQ83"/>
      <c r="TGR83"/>
      <c r="TGS83"/>
      <c r="TGT83"/>
      <c r="TGU83"/>
      <c r="TGV83"/>
      <c r="TGW83"/>
      <c r="TGX83"/>
      <c r="TGY83"/>
      <c r="TGZ83"/>
      <c r="THA83"/>
      <c r="THB83"/>
      <c r="THC83"/>
      <c r="THD83"/>
      <c r="THE83"/>
      <c r="THF83"/>
      <c r="THG83"/>
      <c r="THH83"/>
      <c r="THI83"/>
      <c r="THJ83"/>
      <c r="THK83"/>
      <c r="THL83"/>
      <c r="THM83"/>
      <c r="THN83"/>
      <c r="THO83"/>
      <c r="THP83"/>
      <c r="THQ83"/>
      <c r="THR83"/>
      <c r="THS83"/>
      <c r="THT83"/>
      <c r="THU83"/>
      <c r="THV83"/>
      <c r="THW83"/>
      <c r="THX83"/>
      <c r="THY83"/>
      <c r="THZ83"/>
      <c r="TIA83"/>
      <c r="TIB83"/>
      <c r="TIC83"/>
      <c r="TID83"/>
      <c r="TIE83"/>
      <c r="TIF83"/>
      <c r="TIG83"/>
      <c r="TIH83"/>
      <c r="TII83"/>
      <c r="TIJ83"/>
      <c r="TIK83"/>
      <c r="TIL83"/>
      <c r="TIM83"/>
      <c r="TIN83"/>
      <c r="TIO83"/>
      <c r="TIP83"/>
      <c r="TIQ83"/>
      <c r="TIR83"/>
      <c r="TIS83"/>
      <c r="TIT83"/>
      <c r="TIU83"/>
      <c r="TIV83"/>
      <c r="TIW83"/>
      <c r="TIX83"/>
      <c r="TIY83"/>
      <c r="TIZ83"/>
      <c r="TJA83"/>
      <c r="TJB83"/>
      <c r="TJC83"/>
      <c r="TJD83"/>
      <c r="TJE83"/>
      <c r="TJF83"/>
      <c r="TJG83"/>
      <c r="TJH83"/>
      <c r="TJI83"/>
      <c r="TJJ83"/>
      <c r="TJK83"/>
      <c r="TJL83"/>
      <c r="TJM83"/>
      <c r="TJN83"/>
      <c r="TJO83"/>
      <c r="TJP83"/>
      <c r="TJQ83"/>
      <c r="TJR83"/>
      <c r="TJS83"/>
      <c r="TJT83"/>
      <c r="TJU83"/>
      <c r="TJV83"/>
      <c r="TJW83"/>
      <c r="TJX83"/>
      <c r="TJY83"/>
      <c r="TJZ83"/>
      <c r="TKA83"/>
      <c r="TKB83"/>
      <c r="TKC83"/>
      <c r="TKD83"/>
      <c r="TKE83"/>
      <c r="TKF83"/>
      <c r="TKG83"/>
      <c r="TKH83"/>
      <c r="TKI83"/>
      <c r="TKJ83"/>
      <c r="TKK83"/>
      <c r="TKL83"/>
      <c r="TKM83"/>
      <c r="TKN83"/>
      <c r="TKO83"/>
      <c r="TKP83"/>
      <c r="TKQ83"/>
      <c r="TKR83"/>
      <c r="TKS83"/>
      <c r="TKT83"/>
      <c r="TKU83"/>
      <c r="TKV83"/>
      <c r="TKW83"/>
      <c r="TKX83"/>
      <c r="TKY83"/>
      <c r="TKZ83"/>
      <c r="TLA83"/>
      <c r="TLB83"/>
      <c r="TLC83"/>
      <c r="TLD83"/>
      <c r="TLE83"/>
      <c r="TLF83"/>
      <c r="TLG83"/>
      <c r="TLH83"/>
      <c r="TLI83"/>
      <c r="TLJ83"/>
      <c r="TLK83"/>
      <c r="TLL83"/>
      <c r="TLM83"/>
      <c r="TLN83"/>
      <c r="TLO83"/>
      <c r="TLP83"/>
      <c r="TLQ83"/>
      <c r="TLR83"/>
      <c r="TLS83"/>
      <c r="TLT83"/>
      <c r="TLU83"/>
      <c r="TLV83"/>
      <c r="TLW83"/>
      <c r="TLX83"/>
      <c r="TLY83"/>
      <c r="TLZ83"/>
      <c r="TMA83"/>
      <c r="TMB83"/>
      <c r="TMC83"/>
      <c r="TMD83"/>
      <c r="TME83"/>
      <c r="TMF83"/>
      <c r="TMG83"/>
      <c r="TMH83"/>
      <c r="TMI83"/>
      <c r="TMJ83"/>
      <c r="TMK83"/>
      <c r="TML83"/>
      <c r="TMM83"/>
      <c r="TMN83"/>
      <c r="TMO83"/>
      <c r="TMP83"/>
      <c r="TMQ83"/>
      <c r="TMR83"/>
      <c r="TMS83"/>
      <c r="TMT83"/>
      <c r="TMU83"/>
      <c r="TMV83"/>
      <c r="TMW83"/>
      <c r="TMX83"/>
      <c r="TMY83"/>
      <c r="TMZ83"/>
      <c r="TNA83"/>
      <c r="TNB83"/>
      <c r="TNC83"/>
      <c r="TND83"/>
      <c r="TNE83"/>
      <c r="TNF83"/>
      <c r="TNG83"/>
      <c r="TNH83"/>
      <c r="TNI83"/>
      <c r="TNJ83"/>
      <c r="TNK83"/>
      <c r="TNL83"/>
      <c r="TNM83"/>
      <c r="TNN83"/>
      <c r="TNO83"/>
      <c r="TNP83"/>
      <c r="TNQ83"/>
      <c r="TNR83"/>
      <c r="TNS83"/>
      <c r="TNT83"/>
      <c r="TNU83"/>
      <c r="TNV83"/>
      <c r="TNW83"/>
      <c r="TNX83"/>
      <c r="TNY83"/>
      <c r="TNZ83"/>
      <c r="TOA83"/>
      <c r="TOB83"/>
      <c r="TOC83"/>
      <c r="TOD83"/>
      <c r="TOE83"/>
      <c r="TOF83"/>
      <c r="TOG83"/>
      <c r="TOH83"/>
      <c r="TOI83"/>
      <c r="TOJ83"/>
      <c r="TOK83"/>
      <c r="TOL83"/>
      <c r="TOM83"/>
      <c r="TON83"/>
      <c r="TOO83"/>
      <c r="TOP83"/>
      <c r="TOQ83"/>
      <c r="TOR83"/>
      <c r="TOS83"/>
      <c r="TOT83"/>
      <c r="TOU83"/>
      <c r="TOV83"/>
      <c r="TOW83"/>
      <c r="TOX83"/>
      <c r="TOY83"/>
      <c r="TOZ83"/>
      <c r="TPA83"/>
      <c r="TPB83"/>
      <c r="TPC83"/>
      <c r="TPD83"/>
      <c r="TPE83"/>
      <c r="TPF83"/>
      <c r="TPG83"/>
      <c r="TPH83"/>
      <c r="TPI83"/>
      <c r="TPJ83"/>
      <c r="TPK83"/>
      <c r="TPL83"/>
      <c r="TPM83"/>
      <c r="TPN83"/>
      <c r="TPO83"/>
      <c r="TPP83"/>
      <c r="TPQ83"/>
      <c r="TPR83"/>
      <c r="TPS83"/>
      <c r="TPT83"/>
      <c r="TPU83"/>
      <c r="TPV83"/>
      <c r="TPW83"/>
      <c r="TPX83"/>
      <c r="TPY83"/>
      <c r="TPZ83"/>
      <c r="TQA83"/>
      <c r="TQB83"/>
      <c r="TQC83"/>
      <c r="TQD83"/>
      <c r="TQE83"/>
      <c r="TQF83"/>
      <c r="TQG83"/>
      <c r="TQH83"/>
      <c r="TQI83"/>
      <c r="TQJ83"/>
      <c r="TQK83"/>
      <c r="TQL83"/>
      <c r="TQM83"/>
      <c r="TQN83"/>
      <c r="TQO83"/>
      <c r="TQP83"/>
      <c r="TQQ83"/>
      <c r="TQR83"/>
      <c r="TQS83"/>
      <c r="TQT83"/>
      <c r="TQU83"/>
      <c r="TQV83"/>
      <c r="TQW83"/>
      <c r="TQX83"/>
      <c r="TQY83"/>
      <c r="TQZ83"/>
      <c r="TRA83"/>
      <c r="TRB83"/>
      <c r="TRC83"/>
      <c r="TRD83"/>
      <c r="TRE83"/>
      <c r="TRF83"/>
      <c r="TRG83"/>
      <c r="TRH83"/>
      <c r="TRI83"/>
      <c r="TRJ83"/>
      <c r="TRK83"/>
      <c r="TRL83"/>
      <c r="TRM83"/>
      <c r="TRN83"/>
      <c r="TRO83"/>
      <c r="TRP83"/>
      <c r="TRQ83"/>
      <c r="TRR83"/>
      <c r="TRS83"/>
      <c r="TRT83"/>
      <c r="TRU83"/>
      <c r="TRV83"/>
      <c r="TRW83"/>
      <c r="TRX83"/>
      <c r="TRY83"/>
      <c r="TRZ83"/>
      <c r="TSA83"/>
      <c r="TSB83"/>
      <c r="TSC83"/>
      <c r="TSD83"/>
      <c r="TSE83"/>
      <c r="TSF83"/>
      <c r="TSG83"/>
      <c r="TSH83"/>
      <c r="TSI83"/>
      <c r="TSJ83"/>
      <c r="TSK83"/>
      <c r="TSL83"/>
      <c r="TSM83"/>
      <c r="TSN83"/>
      <c r="TSO83"/>
      <c r="TSP83"/>
      <c r="TSQ83"/>
      <c r="TSR83"/>
      <c r="TSS83"/>
      <c r="TST83"/>
      <c r="TSU83"/>
      <c r="TSV83"/>
      <c r="TSW83"/>
      <c r="TSX83"/>
      <c r="TSY83"/>
      <c r="TSZ83"/>
      <c r="TTA83"/>
      <c r="TTB83"/>
      <c r="TTC83"/>
      <c r="TTD83"/>
      <c r="TTE83"/>
      <c r="TTF83"/>
      <c r="TTG83"/>
      <c r="TTH83"/>
      <c r="TTI83"/>
      <c r="TTJ83"/>
      <c r="TTK83"/>
      <c r="TTL83"/>
      <c r="TTM83"/>
      <c r="TTN83"/>
      <c r="TTO83"/>
      <c r="TTP83"/>
      <c r="TTQ83"/>
      <c r="TTR83"/>
      <c r="TTS83"/>
      <c r="TTT83"/>
      <c r="TTU83"/>
      <c r="TTV83"/>
      <c r="TTW83"/>
      <c r="TTX83"/>
      <c r="TTY83"/>
      <c r="TTZ83"/>
      <c r="TUA83"/>
      <c r="TUB83"/>
      <c r="TUC83"/>
      <c r="TUD83"/>
      <c r="TUE83"/>
      <c r="TUF83"/>
      <c r="TUG83"/>
      <c r="TUH83"/>
      <c r="TUI83"/>
      <c r="TUJ83"/>
      <c r="TUK83"/>
      <c r="TUL83"/>
      <c r="TUM83"/>
      <c r="TUN83"/>
      <c r="TUO83"/>
      <c r="TUP83"/>
      <c r="TUQ83"/>
      <c r="TUR83"/>
      <c r="TUS83"/>
      <c r="TUT83"/>
      <c r="TUU83"/>
      <c r="TUV83"/>
      <c r="TUW83"/>
      <c r="TUX83"/>
      <c r="TUY83"/>
      <c r="TUZ83"/>
      <c r="TVA83"/>
      <c r="TVB83"/>
      <c r="TVC83"/>
      <c r="TVD83"/>
      <c r="TVE83"/>
      <c r="TVF83"/>
      <c r="TVG83"/>
      <c r="TVH83"/>
      <c r="TVI83"/>
      <c r="TVJ83"/>
      <c r="TVK83"/>
      <c r="TVL83"/>
      <c r="TVM83"/>
      <c r="TVN83"/>
      <c r="TVO83"/>
      <c r="TVP83"/>
      <c r="TVQ83"/>
      <c r="TVR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UFK83"/>
      <c r="UFL83"/>
      <c r="UFM83"/>
      <c r="UFN83"/>
      <c r="UFO83"/>
      <c r="UFP83"/>
      <c r="UFQ83"/>
      <c r="UFR83"/>
      <c r="UFS83"/>
      <c r="UFT83"/>
      <c r="UFU83"/>
      <c r="UFV83"/>
      <c r="UFW83"/>
      <c r="UFX83"/>
      <c r="UFY83"/>
      <c r="UFZ83"/>
      <c r="UGA83"/>
      <c r="UGB83"/>
      <c r="UGC83"/>
      <c r="UGD83"/>
      <c r="UGE83"/>
      <c r="UGF83"/>
      <c r="UGG83"/>
      <c r="UGH83"/>
      <c r="UGI83"/>
      <c r="UGJ83"/>
      <c r="UGK83"/>
      <c r="UGL83"/>
      <c r="UGM83"/>
      <c r="UGN83"/>
      <c r="UGO83"/>
      <c r="UGP83"/>
      <c r="UGQ83"/>
      <c r="UGR83"/>
      <c r="UGS83"/>
      <c r="UGT83"/>
      <c r="UGU83"/>
      <c r="UGV83"/>
      <c r="UGW83"/>
      <c r="UGX83"/>
      <c r="UGY83"/>
      <c r="UGZ83"/>
      <c r="UHA83"/>
      <c r="UHB83"/>
      <c r="UHC83"/>
      <c r="UHD83"/>
      <c r="UHE83"/>
      <c r="UHF83"/>
      <c r="UHG83"/>
      <c r="UHH83"/>
      <c r="UHI83"/>
      <c r="UHJ83"/>
      <c r="UHK83"/>
      <c r="UHL83"/>
      <c r="UHM83"/>
      <c r="UHN83"/>
      <c r="UHO83"/>
      <c r="UHP83"/>
      <c r="UHQ83"/>
      <c r="UHR83"/>
      <c r="UHS83"/>
      <c r="UHT83"/>
      <c r="UHU83"/>
      <c r="UHV83"/>
      <c r="UHW83"/>
      <c r="UHX83"/>
      <c r="UHY83"/>
      <c r="UHZ83"/>
      <c r="UIA83"/>
      <c r="UIB83"/>
      <c r="UIC83"/>
      <c r="UID83"/>
      <c r="UIE83"/>
      <c r="UIF83"/>
      <c r="UIG83"/>
      <c r="UIH83"/>
      <c r="UII83"/>
      <c r="UIJ83"/>
      <c r="UIK83"/>
      <c r="UIL83"/>
      <c r="UIM83"/>
      <c r="UIN83"/>
      <c r="UIO83"/>
      <c r="UIP83"/>
      <c r="UIQ83"/>
      <c r="UIR83"/>
      <c r="UIS83"/>
      <c r="UIT83"/>
      <c r="UIU83"/>
      <c r="UIV83"/>
      <c r="UIW83"/>
      <c r="UIX83"/>
      <c r="UIY83"/>
      <c r="UIZ83"/>
      <c r="UJA83"/>
      <c r="UJB83"/>
      <c r="UJC83"/>
      <c r="UJD83"/>
      <c r="UJE83"/>
      <c r="UJF83"/>
      <c r="UJG83"/>
      <c r="UJH83"/>
      <c r="UJI83"/>
      <c r="UJJ83"/>
      <c r="UJK83"/>
      <c r="UJL83"/>
      <c r="UJM83"/>
      <c r="UJN83"/>
      <c r="UJO83"/>
      <c r="UJP83"/>
      <c r="UJQ83"/>
      <c r="UJR83"/>
      <c r="UJS83"/>
      <c r="UJT83"/>
      <c r="UJU83"/>
      <c r="UJV83"/>
      <c r="UJW83"/>
      <c r="UJX83"/>
      <c r="UJY83"/>
      <c r="UJZ83"/>
      <c r="UKA83"/>
      <c r="UKB83"/>
      <c r="UKC83"/>
      <c r="UKD83"/>
      <c r="UKE83"/>
      <c r="UKF83"/>
      <c r="UKG83"/>
      <c r="UKH83"/>
      <c r="UKI83"/>
      <c r="UKJ83"/>
      <c r="UKK83"/>
      <c r="UKL83"/>
      <c r="UKM83"/>
      <c r="UKN83"/>
      <c r="UKO83"/>
      <c r="UKP83"/>
      <c r="UKQ83"/>
      <c r="UKR83"/>
      <c r="UKS83"/>
      <c r="UKT83"/>
      <c r="UKU83"/>
      <c r="UKV83"/>
      <c r="UKW83"/>
      <c r="UKX83"/>
      <c r="UKY83"/>
      <c r="UKZ83"/>
      <c r="ULA83"/>
      <c r="ULB83"/>
      <c r="ULC83"/>
      <c r="ULD83"/>
      <c r="ULE83"/>
      <c r="ULF83"/>
      <c r="ULG83"/>
      <c r="ULH83"/>
      <c r="ULI83"/>
      <c r="ULJ83"/>
      <c r="ULK83"/>
      <c r="ULL83"/>
      <c r="ULM83"/>
      <c r="ULN83"/>
      <c r="ULO83"/>
      <c r="ULP83"/>
      <c r="ULQ83"/>
      <c r="ULR83"/>
      <c r="ULS83"/>
      <c r="ULT83"/>
      <c r="ULU83"/>
      <c r="ULV83"/>
      <c r="ULW83"/>
      <c r="ULX83"/>
      <c r="ULY83"/>
      <c r="ULZ83"/>
      <c r="UMA83"/>
      <c r="UMB83"/>
      <c r="UMC83"/>
      <c r="UMD83"/>
      <c r="UME83"/>
      <c r="UMF83"/>
      <c r="UMG83"/>
      <c r="UMH83"/>
      <c r="UMI83"/>
      <c r="UMJ83"/>
      <c r="UMK83"/>
      <c r="UML83"/>
      <c r="UMM83"/>
      <c r="UMN83"/>
      <c r="UMO83"/>
      <c r="UMP83"/>
      <c r="UMQ83"/>
      <c r="UMR83"/>
      <c r="UMS83"/>
      <c r="UMT83"/>
      <c r="UMU83"/>
      <c r="UMV83"/>
      <c r="UMW83"/>
      <c r="UMX83"/>
      <c r="UMY83"/>
      <c r="UMZ83"/>
      <c r="UNA83"/>
      <c r="UNB83"/>
      <c r="UNC83"/>
      <c r="UND83"/>
      <c r="UNE83"/>
      <c r="UNF83"/>
      <c r="UNG83"/>
      <c r="UNH83"/>
      <c r="UNI83"/>
      <c r="UNJ83"/>
      <c r="UNK83"/>
      <c r="UNL83"/>
      <c r="UNM83"/>
      <c r="UNN83"/>
      <c r="UNO83"/>
      <c r="UNP83"/>
      <c r="UNQ83"/>
      <c r="UNR83"/>
      <c r="UNS83"/>
      <c r="UNT83"/>
      <c r="UNU83"/>
      <c r="UNV83"/>
      <c r="UNW83"/>
      <c r="UNX83"/>
      <c r="UNY83"/>
      <c r="UNZ83"/>
      <c r="UOA83"/>
      <c r="UOB83"/>
      <c r="UOC83"/>
      <c r="UOD83"/>
      <c r="UOE83"/>
      <c r="UOF83"/>
      <c r="UOG83"/>
      <c r="UOH83"/>
      <c r="UOI83"/>
      <c r="UOJ83"/>
      <c r="UOK83"/>
      <c r="UOL83"/>
      <c r="UOM83"/>
      <c r="UON83"/>
      <c r="UOO83"/>
      <c r="UOP83"/>
      <c r="UOQ83"/>
      <c r="UOR83"/>
      <c r="UOS83"/>
      <c r="UOT83"/>
      <c r="UOU83"/>
      <c r="UOV83"/>
      <c r="UOW83"/>
      <c r="UOX83"/>
      <c r="UOY83"/>
      <c r="UOZ83"/>
      <c r="UPA83"/>
      <c r="UPB83"/>
      <c r="UPC83"/>
      <c r="UPD83"/>
      <c r="UPE83"/>
      <c r="UPF83"/>
      <c r="UPG83"/>
      <c r="UPH83"/>
      <c r="UPI83"/>
      <c r="UPJ83"/>
      <c r="UPK83"/>
      <c r="UPL83"/>
      <c r="UPM83"/>
      <c r="UPN83"/>
      <c r="UPO83"/>
      <c r="UPP83"/>
      <c r="UPQ83"/>
      <c r="UPR83"/>
      <c r="UPS83"/>
      <c r="UPT83"/>
      <c r="UPU83"/>
      <c r="UPV83"/>
      <c r="UPW83"/>
      <c r="UPX83"/>
      <c r="UPY83"/>
      <c r="UPZ83"/>
      <c r="UQA83"/>
      <c r="UQB83"/>
      <c r="UQC83"/>
      <c r="UQD83"/>
      <c r="UQE83"/>
      <c r="UQF83"/>
      <c r="UQG83"/>
      <c r="UQH83"/>
      <c r="UQI83"/>
      <c r="UQJ83"/>
      <c r="UQK83"/>
      <c r="UQL83"/>
      <c r="UQM83"/>
      <c r="UQN83"/>
      <c r="UQO83"/>
      <c r="UQP83"/>
      <c r="UQQ83"/>
      <c r="UQR83"/>
      <c r="UQS83"/>
      <c r="UQT83"/>
      <c r="UQU83"/>
      <c r="UQV83"/>
      <c r="UQW83"/>
      <c r="UQX83"/>
      <c r="UQY83"/>
      <c r="UQZ83"/>
      <c r="URA83"/>
      <c r="URB83"/>
      <c r="URC83"/>
      <c r="URD83"/>
      <c r="URE83"/>
      <c r="URF83"/>
      <c r="URG83"/>
      <c r="URH83"/>
      <c r="URI83"/>
      <c r="URJ83"/>
      <c r="URK83"/>
      <c r="URL83"/>
      <c r="URM83"/>
      <c r="URN83"/>
      <c r="URO83"/>
      <c r="URP83"/>
      <c r="URQ83"/>
      <c r="URR83"/>
      <c r="URS83"/>
      <c r="URT83"/>
      <c r="URU83"/>
      <c r="URV83"/>
      <c r="URW83"/>
      <c r="URX83"/>
      <c r="URY83"/>
      <c r="URZ83"/>
      <c r="USA83"/>
      <c r="USB83"/>
      <c r="USC83"/>
      <c r="USD83"/>
      <c r="USE83"/>
      <c r="USF83"/>
      <c r="USG83"/>
      <c r="USH83"/>
      <c r="USI83"/>
      <c r="USJ83"/>
      <c r="USK83"/>
      <c r="USL83"/>
      <c r="USM83"/>
      <c r="USN83"/>
      <c r="USO83"/>
      <c r="USP83"/>
      <c r="USQ83"/>
      <c r="USR83"/>
      <c r="USS83"/>
      <c r="UST83"/>
      <c r="USU83"/>
      <c r="USV83"/>
      <c r="USW83"/>
      <c r="USX83"/>
      <c r="USY83"/>
      <c r="USZ83"/>
      <c r="UTA83"/>
      <c r="UTB83"/>
      <c r="UTC83"/>
      <c r="UTD83"/>
      <c r="UTE83"/>
      <c r="UTF83"/>
      <c r="UTG83"/>
      <c r="UTH83"/>
      <c r="UTI83"/>
      <c r="UTJ83"/>
      <c r="UTK83"/>
      <c r="UTL83"/>
      <c r="UTM83"/>
      <c r="UTN83"/>
      <c r="UTO83"/>
      <c r="UTP83"/>
      <c r="UTQ83"/>
      <c r="UTR83"/>
      <c r="UTS83"/>
      <c r="UTT83"/>
      <c r="UTU83"/>
      <c r="UTV83"/>
      <c r="UTW83"/>
      <c r="UTX83"/>
      <c r="UTY83"/>
      <c r="UTZ83"/>
      <c r="UUA83"/>
      <c r="UUB83"/>
      <c r="UUC83"/>
      <c r="UUD83"/>
      <c r="UUE83"/>
      <c r="UUF83"/>
      <c r="UUG83"/>
      <c r="UUH83"/>
      <c r="UUI83"/>
      <c r="UUJ83"/>
      <c r="UUK83"/>
      <c r="UUL83"/>
      <c r="UUM83"/>
      <c r="UUN83"/>
      <c r="UUO83"/>
      <c r="UUP83"/>
      <c r="UUQ83"/>
      <c r="UUR83"/>
      <c r="UUS83"/>
      <c r="UUT83"/>
      <c r="UUU83"/>
      <c r="UUV83"/>
      <c r="UUW83"/>
      <c r="UUX83"/>
      <c r="UUY83"/>
      <c r="UUZ83"/>
      <c r="UVA83"/>
      <c r="UVB83"/>
      <c r="UVC83"/>
      <c r="UVD83"/>
      <c r="UVE83"/>
      <c r="UVF83"/>
      <c r="UVG83"/>
      <c r="UVH83"/>
      <c r="UVI83"/>
      <c r="UVJ83"/>
      <c r="UVK83"/>
      <c r="UVL83"/>
      <c r="UVM83"/>
      <c r="UVN83"/>
      <c r="UVO83"/>
      <c r="UVP83"/>
      <c r="UVQ83"/>
      <c r="UVR83"/>
      <c r="UVS83"/>
      <c r="UVT83"/>
      <c r="UVU83"/>
      <c r="UVV83"/>
      <c r="UVW83"/>
      <c r="UVX83"/>
      <c r="UVY83"/>
      <c r="UVZ83"/>
      <c r="UWA83"/>
      <c r="UWB83"/>
      <c r="UWC83"/>
      <c r="UWD83"/>
      <c r="UWE83"/>
      <c r="UWF83"/>
      <c r="UWG83"/>
      <c r="UWH83"/>
      <c r="UWI83"/>
      <c r="UWJ83"/>
      <c r="UWK83"/>
      <c r="UWL83"/>
      <c r="UWM83"/>
      <c r="UWN83"/>
      <c r="UWO83"/>
      <c r="UWP83"/>
      <c r="UWQ83"/>
      <c r="UWR83"/>
      <c r="UWS83"/>
      <c r="UWT83"/>
      <c r="UWU83"/>
      <c r="UWV83"/>
      <c r="UWW83"/>
      <c r="UWX83"/>
      <c r="UWY83"/>
      <c r="UWZ83"/>
      <c r="UXA83"/>
      <c r="UXB83"/>
      <c r="UXC83"/>
      <c r="UXD83"/>
      <c r="UXE83"/>
      <c r="UXF83"/>
      <c r="UXG83"/>
      <c r="UXH83"/>
      <c r="UXI83"/>
      <c r="UXJ83"/>
      <c r="UXK83"/>
      <c r="UXL83"/>
      <c r="UXM83"/>
      <c r="UXN83"/>
      <c r="UXO83"/>
      <c r="UXP83"/>
      <c r="UXQ83"/>
      <c r="UXR83"/>
      <c r="UXS83"/>
      <c r="UXT83"/>
      <c r="UXU83"/>
      <c r="UXV83"/>
      <c r="UXW83"/>
      <c r="UXX83"/>
      <c r="UXY83"/>
      <c r="UXZ83"/>
      <c r="UYA83"/>
      <c r="UYB83"/>
      <c r="UYC83"/>
      <c r="UYD83"/>
      <c r="UYE83"/>
      <c r="UYF83"/>
      <c r="UYG83"/>
      <c r="UYH83"/>
      <c r="UYI83"/>
      <c r="UYJ83"/>
      <c r="UYK83"/>
      <c r="UYL83"/>
      <c r="UYM83"/>
      <c r="UYN83"/>
      <c r="UYO83"/>
      <c r="UYP83"/>
      <c r="UYQ83"/>
      <c r="UYR83"/>
      <c r="UYS83"/>
      <c r="UYT83"/>
      <c r="UYU83"/>
      <c r="UYV83"/>
      <c r="UYW83"/>
      <c r="UYX83"/>
      <c r="UYY83"/>
      <c r="UYZ83"/>
      <c r="UZA83"/>
      <c r="UZB83"/>
      <c r="UZC83"/>
      <c r="UZD83"/>
      <c r="UZE83"/>
      <c r="UZF83"/>
      <c r="UZG83"/>
      <c r="UZH83"/>
      <c r="UZI83"/>
      <c r="UZJ83"/>
      <c r="UZK83"/>
      <c r="UZL83"/>
      <c r="UZM83"/>
      <c r="UZN83"/>
      <c r="UZO83"/>
      <c r="UZP83"/>
      <c r="UZQ83"/>
      <c r="UZR83"/>
      <c r="UZS83"/>
      <c r="UZT83"/>
      <c r="UZU83"/>
      <c r="UZV83"/>
      <c r="UZW83"/>
      <c r="UZX83"/>
      <c r="UZY83"/>
      <c r="UZZ83"/>
      <c r="VAA83"/>
      <c r="VAB83"/>
      <c r="VAC83"/>
      <c r="VAD83"/>
      <c r="VAE83"/>
      <c r="VAF83"/>
      <c r="VAG83"/>
      <c r="VAH83"/>
      <c r="VAI83"/>
      <c r="VAJ83"/>
      <c r="VAK83"/>
      <c r="VAL83"/>
      <c r="VAM83"/>
      <c r="VAN83"/>
      <c r="VAO83"/>
      <c r="VAP83"/>
      <c r="VAQ83"/>
      <c r="VAR83"/>
      <c r="VAS83"/>
      <c r="VAT83"/>
      <c r="VAU83"/>
      <c r="VAV83"/>
      <c r="VAW83"/>
      <c r="VAX83"/>
      <c r="VAY83"/>
      <c r="VAZ83"/>
      <c r="VBA83"/>
      <c r="VBB83"/>
      <c r="VBC83"/>
      <c r="VBD83"/>
      <c r="VBE83"/>
      <c r="VBF83"/>
      <c r="VBG83"/>
      <c r="VBH83"/>
      <c r="VBI83"/>
      <c r="VBJ83"/>
      <c r="VBK83"/>
      <c r="VBL83"/>
      <c r="VBM83"/>
      <c r="VBN83"/>
      <c r="VBO83"/>
      <c r="VBP83"/>
      <c r="VBQ83"/>
      <c r="VBR83"/>
      <c r="VBS83"/>
      <c r="VBT83"/>
      <c r="VBU83"/>
      <c r="VBV83"/>
      <c r="VBW83"/>
      <c r="VBX83"/>
      <c r="VBY83"/>
      <c r="VBZ83"/>
      <c r="VCA83"/>
      <c r="VCB83"/>
      <c r="VCC83"/>
      <c r="VCD83"/>
      <c r="VCE83"/>
      <c r="VCF83"/>
      <c r="VCG83"/>
      <c r="VCH83"/>
      <c r="VCI83"/>
      <c r="VCJ83"/>
      <c r="VCK83"/>
      <c r="VCL83"/>
      <c r="VCM83"/>
      <c r="VCN83"/>
      <c r="VCO83"/>
      <c r="VCP83"/>
      <c r="VCQ83"/>
      <c r="VCR83"/>
      <c r="VCS83"/>
      <c r="VCT83"/>
      <c r="VCU83"/>
      <c r="VCV83"/>
      <c r="VCW83"/>
      <c r="VCX83"/>
      <c r="VCY83"/>
      <c r="VCZ83"/>
      <c r="VDA83"/>
      <c r="VDB83"/>
      <c r="VDC83"/>
      <c r="VDD83"/>
      <c r="VDE83"/>
      <c r="VDF83"/>
      <c r="VDG83"/>
      <c r="VDH83"/>
      <c r="VDI83"/>
      <c r="VDJ83"/>
      <c r="VDK83"/>
      <c r="VDL83"/>
      <c r="VDM83"/>
      <c r="VDN83"/>
      <c r="VDO83"/>
      <c r="VDP83"/>
      <c r="VDQ83"/>
      <c r="VDR83"/>
      <c r="VDS83"/>
      <c r="VDT83"/>
      <c r="VDU83"/>
      <c r="VDV83"/>
      <c r="VDW83"/>
      <c r="VDX83"/>
      <c r="VDY83"/>
      <c r="VDZ83"/>
      <c r="VEA83"/>
      <c r="VEB83"/>
      <c r="VEC83"/>
      <c r="VED83"/>
      <c r="VEE83"/>
      <c r="VEF83"/>
      <c r="VEG83"/>
      <c r="VEH83"/>
      <c r="VEI83"/>
      <c r="VEJ83"/>
      <c r="VEK83"/>
      <c r="VEL83"/>
      <c r="VEM83"/>
      <c r="VEN83"/>
      <c r="VEO83"/>
      <c r="VEP83"/>
      <c r="VEQ83"/>
      <c r="VER83"/>
      <c r="VES83"/>
      <c r="VET83"/>
      <c r="VEU83"/>
      <c r="VEV83"/>
      <c r="VEW83"/>
      <c r="VEX83"/>
      <c r="VEY83"/>
      <c r="VEZ83"/>
      <c r="VFA83"/>
      <c r="VFB83"/>
      <c r="VFC83"/>
      <c r="VFD83"/>
      <c r="VFE83"/>
      <c r="VFF83"/>
      <c r="VFG83"/>
      <c r="VFH83"/>
      <c r="VFI83"/>
      <c r="VFJ83"/>
      <c r="VFK83"/>
      <c r="VFL83"/>
      <c r="VFM83"/>
      <c r="VFN83"/>
      <c r="VFO83"/>
      <c r="VFP83"/>
      <c r="VFQ83"/>
      <c r="VFR83"/>
      <c r="VFS83"/>
      <c r="VFT83"/>
      <c r="VFU83"/>
      <c r="VFV83"/>
      <c r="VFW83"/>
      <c r="VFX83"/>
      <c r="VFY83"/>
      <c r="VFZ83"/>
      <c r="VGA83"/>
      <c r="VGB83"/>
      <c r="VGC83"/>
      <c r="VGD83"/>
      <c r="VGE83"/>
      <c r="VGF83"/>
      <c r="VGG83"/>
      <c r="VGH83"/>
      <c r="VGI83"/>
      <c r="VGJ83"/>
      <c r="VGK83"/>
      <c r="VGL83"/>
      <c r="VGM83"/>
      <c r="VGN83"/>
      <c r="VGO83"/>
      <c r="VGP83"/>
      <c r="VGQ83"/>
      <c r="VGR83"/>
      <c r="VGS83"/>
      <c r="VGT83"/>
      <c r="VGU83"/>
      <c r="VGV83"/>
      <c r="VGW83"/>
      <c r="VGX83"/>
      <c r="VGY83"/>
      <c r="VGZ83"/>
      <c r="VHA83"/>
      <c r="VHB83"/>
      <c r="VHC83"/>
      <c r="VHD83"/>
      <c r="VHE83"/>
      <c r="VHF83"/>
      <c r="VHG83"/>
      <c r="VHH83"/>
      <c r="VHI83"/>
      <c r="VHJ83"/>
      <c r="VHK83"/>
      <c r="VHL83"/>
      <c r="VHM83"/>
      <c r="VHN83"/>
      <c r="VHO83"/>
      <c r="VHP83"/>
      <c r="VHQ83"/>
      <c r="VHR83"/>
      <c r="VHS83"/>
      <c r="VHT83"/>
      <c r="VHU83"/>
      <c r="VHV83"/>
      <c r="VHW83"/>
      <c r="VHX83"/>
      <c r="VHY83"/>
      <c r="VHZ83"/>
      <c r="VIA83"/>
      <c r="VIB83"/>
      <c r="VIC83"/>
      <c r="VID83"/>
      <c r="VIE83"/>
      <c r="VIF83"/>
      <c r="VIG83"/>
      <c r="VIH83"/>
      <c r="VII83"/>
      <c r="VIJ83"/>
      <c r="VIK83"/>
      <c r="VIL83"/>
      <c r="VIM83"/>
      <c r="VIN83"/>
      <c r="VIO83"/>
      <c r="VIP83"/>
      <c r="VIQ83"/>
      <c r="VIR83"/>
      <c r="VIS83"/>
      <c r="VIT83"/>
      <c r="VIU83"/>
      <c r="VIV83"/>
      <c r="VIW83"/>
      <c r="VIX83"/>
      <c r="VIY83"/>
      <c r="VIZ83"/>
      <c r="VJA83"/>
      <c r="VJB83"/>
      <c r="VJC83"/>
      <c r="VJD83"/>
      <c r="VJE83"/>
      <c r="VJF83"/>
      <c r="VJG83"/>
      <c r="VJH83"/>
      <c r="VJI83"/>
      <c r="VJJ83"/>
      <c r="VJK83"/>
      <c r="VJL83"/>
      <c r="VJM83"/>
      <c r="VJN83"/>
      <c r="VJO83"/>
      <c r="VJP83"/>
      <c r="VJQ83"/>
      <c r="VJR83"/>
      <c r="VJS83"/>
      <c r="VJT83"/>
      <c r="VJU83"/>
      <c r="VJV83"/>
      <c r="VJW83"/>
      <c r="VJX83"/>
      <c r="VJY83"/>
      <c r="VJZ83"/>
      <c r="VKA83"/>
      <c r="VKB83"/>
      <c r="VKC83"/>
      <c r="VKD83"/>
      <c r="VKE83"/>
      <c r="VKF83"/>
      <c r="VKG83"/>
      <c r="VKH83"/>
      <c r="VKI83"/>
      <c r="VKJ83"/>
      <c r="VKK83"/>
      <c r="VKL83"/>
      <c r="VKM83"/>
      <c r="VKN83"/>
      <c r="VKO83"/>
      <c r="VKP83"/>
      <c r="VKQ83"/>
      <c r="VKR83"/>
      <c r="VKS83"/>
      <c r="VKT83"/>
      <c r="VKU83"/>
      <c r="VKV83"/>
      <c r="VKW83"/>
      <c r="VKX83"/>
      <c r="VKY83"/>
      <c r="VKZ83"/>
      <c r="VLA83"/>
      <c r="VLB83"/>
      <c r="VLC83"/>
      <c r="VLD83"/>
      <c r="VLE83"/>
      <c r="VLF83"/>
      <c r="VLG83"/>
      <c r="VLH83"/>
      <c r="VLI83"/>
      <c r="VLJ83"/>
      <c r="VLK83"/>
      <c r="VLL83"/>
      <c r="VLM83"/>
      <c r="VLN83"/>
      <c r="VLO83"/>
      <c r="VLP83"/>
      <c r="VLQ83"/>
      <c r="VLR83"/>
      <c r="VLS83"/>
      <c r="VLT83"/>
      <c r="VLU83"/>
      <c r="VLV83"/>
      <c r="VLW83"/>
      <c r="VLX83"/>
      <c r="VLY83"/>
      <c r="VLZ83"/>
      <c r="VMA83"/>
      <c r="VMB83"/>
      <c r="VMC83"/>
      <c r="VMD83"/>
      <c r="VME83"/>
      <c r="VMF83"/>
      <c r="VMG83"/>
      <c r="VMH83"/>
      <c r="VMI83"/>
      <c r="VMJ83"/>
      <c r="VMK83"/>
      <c r="VML83"/>
      <c r="VMM83"/>
      <c r="VMN83"/>
      <c r="VMO83"/>
      <c r="VMP83"/>
      <c r="VMQ83"/>
      <c r="VMR83"/>
      <c r="VMS83"/>
      <c r="VMT83"/>
      <c r="VMU83"/>
      <c r="VMV83"/>
      <c r="VMW83"/>
      <c r="VMX83"/>
      <c r="VMY83"/>
      <c r="VMZ83"/>
      <c r="VNA83"/>
      <c r="VNB83"/>
      <c r="VNC83"/>
      <c r="VND83"/>
      <c r="VNE83"/>
      <c r="VNF83"/>
      <c r="VNG83"/>
      <c r="VNH83"/>
      <c r="VNI83"/>
      <c r="VNJ83"/>
      <c r="VNK83"/>
      <c r="VNL83"/>
      <c r="VNM83"/>
      <c r="VNN83"/>
      <c r="VNO83"/>
      <c r="VNP83"/>
      <c r="VNQ83"/>
      <c r="VNR83"/>
      <c r="VNS83"/>
      <c r="VNT83"/>
      <c r="VNU83"/>
      <c r="VNV83"/>
      <c r="VNW83"/>
      <c r="VNX83"/>
      <c r="VNY83"/>
      <c r="VNZ83"/>
      <c r="VOA83"/>
      <c r="VOB83"/>
      <c r="VOC83"/>
      <c r="VOD83"/>
      <c r="VOE83"/>
      <c r="VOF83"/>
      <c r="VOG83"/>
      <c r="VOH83"/>
      <c r="VOI83"/>
      <c r="VOJ83"/>
      <c r="VOK83"/>
      <c r="VOL83"/>
      <c r="VOM83"/>
      <c r="VON83"/>
      <c r="VOO83"/>
      <c r="VOP83"/>
      <c r="VOQ83"/>
      <c r="VOR83"/>
      <c r="VOS83"/>
      <c r="VOT83"/>
      <c r="VOU83"/>
      <c r="VOV83"/>
      <c r="VOW83"/>
      <c r="VOX83"/>
      <c r="VOY83"/>
      <c r="VOZ83"/>
      <c r="VPA83"/>
      <c r="VPB83"/>
      <c r="VPC83"/>
      <c r="VPD83"/>
      <c r="VPE83"/>
      <c r="VPF83"/>
      <c r="VPG83"/>
      <c r="VPH83"/>
      <c r="VPI83"/>
      <c r="VPJ83"/>
      <c r="VPK83"/>
      <c r="VPL83"/>
      <c r="VPM83"/>
      <c r="VPN83"/>
      <c r="VPO83"/>
      <c r="VPP83"/>
      <c r="VPQ83"/>
      <c r="VPR83"/>
      <c r="VPS83"/>
      <c r="VPT83"/>
      <c r="VPU83"/>
      <c r="VPV83"/>
      <c r="VPW83"/>
      <c r="VPX83"/>
      <c r="VPY83"/>
      <c r="VPZ83"/>
      <c r="VQA83"/>
      <c r="VQB83"/>
      <c r="VQC83"/>
      <c r="VQD83"/>
      <c r="VQE83"/>
      <c r="VQF83"/>
      <c r="VQG83"/>
      <c r="VQH83"/>
      <c r="VQI83"/>
      <c r="VQJ83"/>
      <c r="VQK83"/>
      <c r="VQL83"/>
      <c r="VQM83"/>
      <c r="VQN83"/>
      <c r="VQO83"/>
      <c r="VQP83"/>
      <c r="VQQ83"/>
      <c r="VQR83"/>
      <c r="VQS83"/>
      <c r="VQT83"/>
      <c r="VQU83"/>
      <c r="VQV83"/>
      <c r="VQW83"/>
      <c r="VQX83"/>
      <c r="VQY83"/>
      <c r="VQZ83"/>
      <c r="VRA83"/>
      <c r="VRB83"/>
      <c r="VRC83"/>
      <c r="VRD83"/>
      <c r="VRE83"/>
      <c r="VRF83"/>
      <c r="VRG83"/>
      <c r="VRH83"/>
      <c r="VRI83"/>
      <c r="VRJ83"/>
      <c r="VRK83"/>
      <c r="VRL83"/>
      <c r="VRM83"/>
      <c r="VRN83"/>
      <c r="VRO83"/>
      <c r="VRP83"/>
      <c r="VRQ83"/>
      <c r="VRR83"/>
      <c r="VRS83"/>
      <c r="VRT83"/>
      <c r="VRU83"/>
      <c r="VRV83"/>
      <c r="VRW83"/>
      <c r="VRX83"/>
      <c r="VRY83"/>
      <c r="VRZ83"/>
      <c r="VSA83"/>
      <c r="VSB83"/>
      <c r="VSC83"/>
      <c r="VSD83"/>
      <c r="VSE83"/>
      <c r="VSF83"/>
      <c r="VSG83"/>
      <c r="VSH83"/>
      <c r="VSI83"/>
      <c r="VSJ83"/>
      <c r="VSK83"/>
      <c r="VSL83"/>
      <c r="VSM83"/>
      <c r="VSN83"/>
      <c r="VSO83"/>
      <c r="VSP83"/>
      <c r="VSQ83"/>
      <c r="VSR83"/>
      <c r="VSS83"/>
      <c r="VST83"/>
      <c r="VSU83"/>
      <c r="VSV83"/>
      <c r="VSW83"/>
      <c r="VSX83"/>
      <c r="VSY83"/>
      <c r="VSZ83"/>
      <c r="VTA83"/>
      <c r="VTB83"/>
      <c r="VTC83"/>
      <c r="VTD83"/>
      <c r="VTE83"/>
      <c r="VTF83"/>
      <c r="VTG83"/>
      <c r="VTH83"/>
      <c r="VTI83"/>
      <c r="VTJ83"/>
      <c r="VTK83"/>
      <c r="VTL83"/>
      <c r="VTM83"/>
      <c r="VTN83"/>
      <c r="VTO83"/>
      <c r="VTP83"/>
      <c r="VTQ83"/>
      <c r="VTR83"/>
      <c r="VTS83"/>
      <c r="VTT83"/>
      <c r="VTU83"/>
      <c r="VTV83"/>
      <c r="VTW83"/>
      <c r="VTX83"/>
      <c r="VTY83"/>
      <c r="VTZ83"/>
      <c r="VUA83"/>
      <c r="VUB83"/>
      <c r="VUC83"/>
      <c r="VUD83"/>
      <c r="VUE83"/>
      <c r="VUF83"/>
      <c r="VUG83"/>
      <c r="VUH83"/>
      <c r="VUI83"/>
      <c r="VUJ83"/>
      <c r="VUK83"/>
      <c r="VUL83"/>
      <c r="VUM83"/>
      <c r="VUN83"/>
      <c r="VUO83"/>
      <c r="VUP83"/>
      <c r="VUQ83"/>
      <c r="VUR83"/>
      <c r="VUS83"/>
      <c r="VUT83"/>
      <c r="VUU83"/>
      <c r="VUV83"/>
      <c r="VUW83"/>
      <c r="VUX83"/>
      <c r="VUY83"/>
      <c r="VUZ83"/>
      <c r="VVA83"/>
      <c r="VVB83"/>
      <c r="VVC83"/>
      <c r="VVD83"/>
      <c r="VVE83"/>
      <c r="VVF83"/>
      <c r="VVG83"/>
      <c r="VVH83"/>
      <c r="VVI83"/>
      <c r="VVJ83"/>
      <c r="VVK83"/>
      <c r="VVL83"/>
      <c r="VVM83"/>
      <c r="VVN83"/>
      <c r="VVO83"/>
      <c r="VVP83"/>
      <c r="VVQ83"/>
      <c r="VVR83"/>
      <c r="VVS83"/>
      <c r="VVT83"/>
      <c r="VVU83"/>
      <c r="VVV83"/>
      <c r="VVW83"/>
      <c r="VVX83"/>
      <c r="VVY83"/>
      <c r="VVZ83"/>
      <c r="VWA83"/>
      <c r="VWB83"/>
      <c r="VWC83"/>
      <c r="VWD83"/>
      <c r="VWE83"/>
      <c r="VWF83"/>
      <c r="VWG83"/>
      <c r="VWH83"/>
      <c r="VWI83"/>
      <c r="VWJ83"/>
      <c r="VWK83"/>
      <c r="VWL83"/>
      <c r="VWM83"/>
      <c r="VWN83"/>
      <c r="VWO83"/>
      <c r="VWP83"/>
      <c r="VWQ83"/>
      <c r="VWR83"/>
      <c r="VWS83"/>
      <c r="VWT83"/>
      <c r="VWU83"/>
      <c r="VWV83"/>
      <c r="VWW83"/>
      <c r="VWX83"/>
      <c r="VWY83"/>
      <c r="VWZ83"/>
      <c r="VXA83"/>
      <c r="VXB83"/>
      <c r="VXC83"/>
      <c r="VXD83"/>
      <c r="VXE83"/>
      <c r="VXF83"/>
      <c r="VXG83"/>
      <c r="VXH83"/>
      <c r="VXI83"/>
      <c r="VXJ83"/>
      <c r="VXK83"/>
      <c r="VXL83"/>
      <c r="VXM83"/>
      <c r="VXN83"/>
      <c r="VXO83"/>
      <c r="VXP83"/>
      <c r="VXQ83"/>
      <c r="VXR83"/>
      <c r="VXS83"/>
      <c r="VXT83"/>
      <c r="VXU83"/>
      <c r="VXV83"/>
      <c r="VXW83"/>
      <c r="VXX83"/>
      <c r="VXY83"/>
      <c r="VXZ83"/>
      <c r="VYA83"/>
      <c r="VYB83"/>
      <c r="VYC83"/>
      <c r="VYD83"/>
      <c r="VYE83"/>
      <c r="VYF83"/>
      <c r="VYG83"/>
      <c r="VYH83"/>
      <c r="VYI83"/>
      <c r="VYJ83"/>
      <c r="VYK83"/>
      <c r="VYL83"/>
      <c r="VYM83"/>
      <c r="VYN83"/>
      <c r="VYO83"/>
      <c r="VYP83"/>
      <c r="VYQ83"/>
      <c r="VYR83"/>
      <c r="VYS83"/>
      <c r="VYT83"/>
      <c r="VYU83"/>
      <c r="VYV83"/>
      <c r="VYW83"/>
      <c r="VYX83"/>
      <c r="VYY83"/>
      <c r="VYZ83"/>
      <c r="VZA83"/>
      <c r="VZB83"/>
      <c r="VZC83"/>
      <c r="VZD83"/>
      <c r="VZE83"/>
      <c r="VZF83"/>
      <c r="VZG83"/>
      <c r="VZH83"/>
      <c r="VZI83"/>
      <c r="VZJ83"/>
      <c r="VZK83"/>
      <c r="VZL83"/>
      <c r="VZM83"/>
      <c r="VZN83"/>
      <c r="VZO83"/>
      <c r="VZP83"/>
      <c r="VZQ83"/>
      <c r="VZR83"/>
      <c r="VZS83"/>
      <c r="VZT83"/>
      <c r="VZU83"/>
      <c r="VZV83"/>
      <c r="VZW83"/>
      <c r="VZX83"/>
      <c r="VZY83"/>
      <c r="VZZ83"/>
      <c r="WAA83"/>
      <c r="WAB83"/>
      <c r="WAC83"/>
      <c r="WAD83"/>
      <c r="WAE83"/>
      <c r="WAF83"/>
      <c r="WAG83"/>
      <c r="WAH83"/>
      <c r="WAI83"/>
      <c r="WAJ83"/>
      <c r="WAK83"/>
      <c r="WAL83"/>
      <c r="WAM83"/>
      <c r="WAN83"/>
      <c r="WAO83"/>
      <c r="WAP83"/>
      <c r="WAQ83"/>
      <c r="WAR83"/>
      <c r="WAS83"/>
      <c r="WAT83"/>
      <c r="WAU83"/>
      <c r="WAV83"/>
      <c r="WAW83"/>
      <c r="WAX83"/>
      <c r="WAY83"/>
      <c r="WAZ83"/>
      <c r="WBA83"/>
      <c r="WBB83"/>
      <c r="WBC83"/>
      <c r="WBD83"/>
      <c r="WBE83"/>
      <c r="WBF83"/>
      <c r="WBG83"/>
      <c r="WBH83"/>
      <c r="WBI83"/>
      <c r="WBJ83"/>
      <c r="WBK83"/>
      <c r="WBL83"/>
      <c r="WBM83"/>
      <c r="WBN83"/>
      <c r="WBO83"/>
      <c r="WBP83"/>
      <c r="WBQ83"/>
      <c r="WBR83"/>
      <c r="WBS83"/>
      <c r="WBT83"/>
      <c r="WBU83"/>
      <c r="WBV83"/>
      <c r="WBW83"/>
      <c r="WBX83"/>
      <c r="WBY83"/>
      <c r="WBZ83"/>
      <c r="WCA83"/>
      <c r="WCB83"/>
      <c r="WCC83"/>
      <c r="WCD83"/>
      <c r="WCE83"/>
      <c r="WCF83"/>
      <c r="WCG83"/>
      <c r="WCH83"/>
      <c r="WCI83"/>
      <c r="WCJ83"/>
      <c r="WCK83"/>
      <c r="WCL83"/>
      <c r="WCM83"/>
      <c r="WCN83"/>
      <c r="WCO83"/>
      <c r="WCP83"/>
      <c r="WCQ83"/>
      <c r="WCR83"/>
      <c r="WCS83"/>
      <c r="WCT83"/>
      <c r="WCU83"/>
      <c r="WCV83"/>
      <c r="WCW83"/>
      <c r="WCX83"/>
      <c r="WCY83"/>
      <c r="WCZ83"/>
      <c r="WDA83"/>
      <c r="WDB83"/>
      <c r="WDC83"/>
      <c r="WDD83"/>
      <c r="WDE83"/>
      <c r="WDF83"/>
      <c r="WDG83"/>
      <c r="WDH83"/>
      <c r="WDI83"/>
      <c r="WDJ83"/>
      <c r="WDK83"/>
      <c r="WDL83"/>
      <c r="WDM83"/>
      <c r="WDN83"/>
      <c r="WDO83"/>
      <c r="WDP83"/>
      <c r="WDQ83"/>
      <c r="WDR83"/>
      <c r="WDS83"/>
      <c r="WDT83"/>
      <c r="WDU83"/>
      <c r="WDV83"/>
      <c r="WDW83"/>
      <c r="WDX83"/>
      <c r="WDY83"/>
      <c r="WDZ83"/>
      <c r="WEA83"/>
      <c r="WEB83"/>
      <c r="WEC83"/>
      <c r="WED83"/>
      <c r="WEE83"/>
      <c r="WEF83"/>
      <c r="WEG83"/>
      <c r="WEH83"/>
      <c r="WEI83"/>
      <c r="WEJ83"/>
      <c r="WEK83"/>
      <c r="WEL83"/>
      <c r="WEM83"/>
      <c r="WEN83"/>
      <c r="WEO83"/>
      <c r="WEP83"/>
      <c r="WEQ83"/>
      <c r="WER83"/>
      <c r="WES83"/>
      <c r="WET83"/>
      <c r="WEU83"/>
      <c r="WEV83"/>
      <c r="WEW83"/>
      <c r="WEX83"/>
      <c r="WEY83"/>
      <c r="WEZ83"/>
      <c r="WFA83"/>
      <c r="WFB83"/>
      <c r="WFC83"/>
      <c r="WFD83"/>
      <c r="WFE83"/>
      <c r="WFF83"/>
      <c r="WFG83"/>
      <c r="WFH83"/>
      <c r="WFI83"/>
      <c r="WFJ83"/>
      <c r="WFK83"/>
      <c r="WFL83"/>
      <c r="WFM83"/>
      <c r="WFN83"/>
      <c r="WFO83"/>
      <c r="WFP83"/>
      <c r="WFQ83"/>
      <c r="WFR83"/>
      <c r="WFS83"/>
      <c r="WFT83"/>
      <c r="WFU83"/>
      <c r="WFV83"/>
      <c r="WFW83"/>
      <c r="WFX83"/>
      <c r="WFY83"/>
      <c r="WFZ83"/>
      <c r="WGA83"/>
      <c r="WGB83"/>
      <c r="WGC83"/>
      <c r="WGD83"/>
      <c r="WGE83"/>
      <c r="WGF83"/>
      <c r="WGG83"/>
      <c r="WGH83"/>
      <c r="WGI83"/>
      <c r="WGJ83"/>
      <c r="WGK83"/>
      <c r="WGL83"/>
      <c r="WGM83"/>
      <c r="WGN83"/>
      <c r="WGO83"/>
      <c r="WGP83"/>
      <c r="WGQ83"/>
      <c r="WGR83"/>
      <c r="WGS83"/>
      <c r="WGT83"/>
      <c r="WGU83"/>
      <c r="WGV83"/>
      <c r="WGW83"/>
      <c r="WGX83"/>
      <c r="WGY83"/>
      <c r="WGZ83"/>
      <c r="WHA83"/>
      <c r="WHB83"/>
      <c r="WHC83"/>
      <c r="WHD83"/>
      <c r="WHE83"/>
      <c r="WHF83"/>
      <c r="WHG83"/>
      <c r="WHH83"/>
      <c r="WHI83"/>
      <c r="WHJ83"/>
      <c r="WHK83"/>
      <c r="WHL83"/>
      <c r="WHM83"/>
      <c r="WHN83"/>
      <c r="WHO83"/>
      <c r="WHP83"/>
      <c r="WHQ83"/>
      <c r="WHR83"/>
      <c r="WHS83"/>
      <c r="WHT83"/>
      <c r="WHU83"/>
      <c r="WHV83"/>
      <c r="WHW83"/>
      <c r="WHX83"/>
      <c r="WHY83"/>
      <c r="WHZ83"/>
      <c r="WIA83"/>
      <c r="WIB83"/>
      <c r="WIC83"/>
      <c r="WID83"/>
      <c r="WIE83"/>
      <c r="WIF83"/>
      <c r="WIG83"/>
      <c r="WIH83"/>
      <c r="WII83"/>
      <c r="WIJ83"/>
      <c r="WIK83"/>
      <c r="WIL83"/>
      <c r="WIM83"/>
      <c r="WIN83"/>
      <c r="WIO83"/>
      <c r="WIP83"/>
      <c r="WIQ83"/>
      <c r="WIR83"/>
      <c r="WIS83"/>
      <c r="WIT83"/>
      <c r="WIU83"/>
      <c r="WIV83"/>
      <c r="WIW83"/>
      <c r="WIX83"/>
      <c r="WIY83"/>
      <c r="WIZ83"/>
      <c r="WJA83"/>
      <c r="WJB83"/>
      <c r="WJC83"/>
      <c r="WJD83"/>
      <c r="WJE83"/>
      <c r="WJF83"/>
      <c r="WJG83"/>
      <c r="WJH83"/>
      <c r="WJI83"/>
      <c r="WJJ83"/>
      <c r="WJK83"/>
      <c r="WJL83"/>
      <c r="WJM83"/>
      <c r="WJN83"/>
      <c r="WJO83"/>
      <c r="WJP83"/>
      <c r="WJQ83"/>
      <c r="WJR83"/>
      <c r="WJS83"/>
      <c r="WJT83"/>
      <c r="WJU83"/>
      <c r="WJV83"/>
      <c r="WJW83"/>
      <c r="WJX83"/>
      <c r="WJY83"/>
      <c r="WJZ83"/>
      <c r="WKA83"/>
      <c r="WKB83"/>
      <c r="WKC83"/>
      <c r="WKD83"/>
      <c r="WKE83"/>
      <c r="WKF83"/>
      <c r="WKG83"/>
      <c r="WKH83"/>
      <c r="WKI83"/>
      <c r="WKJ83"/>
      <c r="WKK83"/>
      <c r="WKL83"/>
      <c r="WKM83"/>
      <c r="WKN83"/>
      <c r="WKO83"/>
      <c r="WKP83"/>
      <c r="WKQ83"/>
      <c r="WKR83"/>
      <c r="WKS83"/>
      <c r="WKT83"/>
      <c r="WKU83"/>
      <c r="WKV83"/>
      <c r="WKW83"/>
      <c r="WKX83"/>
      <c r="WKY83"/>
      <c r="WKZ83"/>
      <c r="WLA83"/>
      <c r="WLB83"/>
      <c r="WLC83"/>
      <c r="WLD83"/>
      <c r="WLE83"/>
      <c r="WLF83"/>
      <c r="WLG83"/>
      <c r="WLH83"/>
      <c r="WLI83"/>
      <c r="WLJ83"/>
      <c r="WLK83"/>
      <c r="WLL83"/>
      <c r="WLM83"/>
      <c r="WLN83"/>
      <c r="WLO83"/>
      <c r="WLP83"/>
      <c r="WLQ83"/>
      <c r="WLR83"/>
      <c r="WLS83"/>
      <c r="WLT83"/>
      <c r="WLU83"/>
      <c r="WLV83"/>
      <c r="WLW83"/>
      <c r="WLX83"/>
      <c r="WLY83"/>
      <c r="WLZ83"/>
      <c r="WMA83"/>
      <c r="WMB83"/>
      <c r="WMC83"/>
      <c r="WMD83"/>
      <c r="WME83"/>
      <c r="WMF83"/>
      <c r="WMG83"/>
      <c r="WMH83"/>
      <c r="WMI83"/>
      <c r="WMJ83"/>
      <c r="WMK83"/>
      <c r="WML83"/>
      <c r="WMM83"/>
      <c r="WMN83"/>
      <c r="WMO83"/>
      <c r="WMP83"/>
      <c r="WMQ83"/>
      <c r="WMR83"/>
      <c r="WMS83"/>
      <c r="WMT83"/>
      <c r="WMU83"/>
      <c r="WMV83"/>
      <c r="WMW83"/>
      <c r="WMX83"/>
      <c r="WMY83"/>
      <c r="WMZ83"/>
      <c r="WNA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  <c r="WVZ83"/>
      <c r="WWA83"/>
      <c r="WWB83"/>
      <c r="WWC83"/>
      <c r="WWD83"/>
      <c r="WWE83"/>
      <c r="WWF83"/>
      <c r="WWG83"/>
      <c r="WWH83"/>
      <c r="WWI83"/>
      <c r="WWJ83"/>
      <c r="WWK83"/>
      <c r="WWL83"/>
      <c r="WWM83"/>
      <c r="WWN83"/>
      <c r="WWO83"/>
      <c r="WWP83"/>
      <c r="WWQ83"/>
      <c r="WWR83"/>
      <c r="WWS83"/>
      <c r="WWT83"/>
      <c r="WWU83"/>
      <c r="WWV83"/>
      <c r="WWW83"/>
      <c r="WWX83"/>
      <c r="WWY83"/>
      <c r="WWZ83"/>
      <c r="WXA83"/>
      <c r="WXB83"/>
      <c r="WXC83"/>
      <c r="WXD83"/>
      <c r="WXE83"/>
      <c r="WXF83"/>
      <c r="WXG83"/>
      <c r="WXH83"/>
      <c r="WXI83"/>
      <c r="WXJ83"/>
      <c r="WXK83"/>
      <c r="WXL83"/>
      <c r="WXM83"/>
      <c r="WXN83"/>
      <c r="WXO83"/>
      <c r="WXP83"/>
      <c r="WXQ83"/>
      <c r="WXR83"/>
      <c r="WXS83"/>
      <c r="WXT83"/>
      <c r="WXU83"/>
      <c r="WXV83"/>
      <c r="WXW83"/>
      <c r="WXX83"/>
      <c r="WXY83"/>
      <c r="WXZ83"/>
      <c r="WYA83"/>
      <c r="WYB83"/>
      <c r="WYC83"/>
      <c r="WYD83"/>
      <c r="WYE83"/>
      <c r="WYF83"/>
      <c r="WYG83"/>
      <c r="WYH83"/>
      <c r="WYI83"/>
      <c r="WYJ83"/>
      <c r="WYK83"/>
      <c r="WYL83"/>
      <c r="WYM83"/>
      <c r="WYN83"/>
      <c r="WYO83"/>
      <c r="WYP83"/>
      <c r="WYQ83"/>
      <c r="WYR83"/>
      <c r="WYS83"/>
      <c r="WYT83"/>
      <c r="WYU83"/>
      <c r="WYV83"/>
      <c r="WYW83"/>
      <c r="WYX83"/>
      <c r="WYY83"/>
      <c r="WYZ83"/>
      <c r="WZA83"/>
      <c r="WZB83"/>
      <c r="WZC83"/>
      <c r="WZD83"/>
      <c r="WZE83"/>
      <c r="WZF83"/>
      <c r="WZG83"/>
      <c r="WZH83"/>
      <c r="WZI83"/>
      <c r="WZJ83"/>
      <c r="WZK83"/>
      <c r="WZL83"/>
      <c r="WZM83"/>
      <c r="WZN83"/>
      <c r="WZO83"/>
      <c r="WZP83"/>
      <c r="WZQ83"/>
      <c r="WZR83"/>
      <c r="WZS83"/>
      <c r="WZT83"/>
      <c r="WZU83"/>
      <c r="WZV83"/>
      <c r="WZW83"/>
      <c r="WZX83"/>
      <c r="WZY83"/>
      <c r="WZZ83"/>
      <c r="XAA83"/>
      <c r="XAB83"/>
      <c r="XAC83"/>
      <c r="XAD83"/>
      <c r="XAE83"/>
      <c r="XAF83"/>
      <c r="XAG83"/>
      <c r="XAH83"/>
      <c r="XAI83"/>
      <c r="XAJ83"/>
      <c r="XAK83"/>
      <c r="XAL83"/>
      <c r="XAM83"/>
      <c r="XAN83"/>
      <c r="XAO83"/>
      <c r="XAP83"/>
      <c r="XAQ83"/>
      <c r="XAR83"/>
      <c r="XAS83"/>
      <c r="XAT83"/>
      <c r="XAU83"/>
      <c r="XAV83"/>
      <c r="XAW83"/>
      <c r="XAX83"/>
      <c r="XAY83"/>
      <c r="XAZ83"/>
      <c r="XBA83"/>
      <c r="XBB83"/>
      <c r="XBC83"/>
      <c r="XBD83"/>
      <c r="XBE83"/>
      <c r="XBF83"/>
      <c r="XBG83"/>
      <c r="XBH83"/>
      <c r="XBI83"/>
      <c r="XBJ83"/>
      <c r="XBK83"/>
      <c r="XBL83"/>
      <c r="XBM83"/>
      <c r="XBN83"/>
      <c r="XBO83"/>
      <c r="XBP83"/>
      <c r="XBQ83"/>
      <c r="XBR83"/>
      <c r="XBS83"/>
      <c r="XBT83"/>
      <c r="XBU83"/>
      <c r="XBV83"/>
      <c r="XBW83"/>
      <c r="XBX83"/>
      <c r="XBY83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</row>
    <row r="84" spans="2:16328" ht="5.15" customHeight="1" x14ac:dyDescent="0.3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6328" x14ac:dyDescent="0.35">
      <c r="B85" t="s">
        <v>5</v>
      </c>
      <c r="C85" s="3">
        <f>+Model!S97</f>
        <v>1189.1079166666677</v>
      </c>
      <c r="D85" s="3">
        <f>+Model!T97</f>
        <v>1216.8559999999989</v>
      </c>
      <c r="E85" s="3">
        <f>+Model!U97</f>
        <v>1260.8496874999985</v>
      </c>
      <c r="F85" s="3">
        <f>+Model!V97</f>
        <v>1296.6131412499992</v>
      </c>
      <c r="G85" s="3">
        <f>+Model!W97</f>
        <v>1349.0170494874992</v>
      </c>
      <c r="H85" s="3">
        <f>+Model!X97</f>
        <v>1397.0316486601243</v>
      </c>
      <c r="I85" s="3">
        <f>+Model!Y97</f>
        <v>1446.4985925616875</v>
      </c>
      <c r="J85" s="3">
        <f>+Model!Z97</f>
        <v>1613.2741896691355</v>
      </c>
      <c r="K85" s="3">
        <f>+Model!AA97</f>
        <v>1723.6848174764152</v>
      </c>
      <c r="L85" s="3">
        <f>+Model!AB97</f>
        <v>1806.730087160259</v>
      </c>
      <c r="M85" s="4">
        <f>+L85*(1+$J$20)</f>
        <v>1842.8646889034642</v>
      </c>
      <c r="N85" s="3"/>
      <c r="Q85" s="40"/>
      <c r="U85" s="3"/>
    </row>
    <row r="86" spans="2:16328" s="66" customFormat="1" x14ac:dyDescent="0.35">
      <c r="B86" s="67" t="s">
        <v>93</v>
      </c>
      <c r="C86" s="68">
        <f>+Model!S101+Model!S103</f>
        <v>0.23</v>
      </c>
      <c r="D86" s="68">
        <f>+Model!T101+Model!T103</f>
        <v>0.23</v>
      </c>
      <c r="E86" s="68">
        <f>+Model!U101+Model!U103</f>
        <v>0.23</v>
      </c>
      <c r="F86" s="68">
        <f>+Model!V101+Model!V103</f>
        <v>0.23</v>
      </c>
      <c r="G86" s="68">
        <f>+Model!W101+Model!W103</f>
        <v>0.24</v>
      </c>
      <c r="H86" s="68">
        <f>+Model!X101+Model!X103</f>
        <v>0.24</v>
      </c>
      <c r="I86" s="68">
        <f>+Model!Y101+Model!Y103</f>
        <v>0.24</v>
      </c>
      <c r="J86" s="68">
        <f>+Model!Z101+Model!Z103</f>
        <v>0.23</v>
      </c>
      <c r="K86" s="68">
        <f>+Model!AA101+Model!AA103</f>
        <v>0.23</v>
      </c>
      <c r="L86" s="68">
        <f>+Model!AB101+Model!AB103</f>
        <v>0.23</v>
      </c>
      <c r="M86" s="68">
        <f>+Model!AC101+Model!AC103</f>
        <v>0.23</v>
      </c>
      <c r="N86" s="71"/>
      <c r="O86"/>
      <c r="P86" s="3"/>
      <c r="Q86" s="3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  <c r="WVZ86"/>
      <c r="WWA86"/>
      <c r="WWB86"/>
      <c r="WWC86"/>
      <c r="WWD86"/>
      <c r="WWE86"/>
      <c r="WWF86"/>
      <c r="WWG86"/>
      <c r="WWH86"/>
      <c r="WWI86"/>
      <c r="WWJ86"/>
      <c r="WWK86"/>
      <c r="WWL86"/>
      <c r="WWM86"/>
      <c r="WWN86"/>
      <c r="WWO86"/>
      <c r="WWP86"/>
      <c r="WWQ86"/>
      <c r="WWR86"/>
      <c r="WWS86"/>
      <c r="WWT86"/>
      <c r="WWU86"/>
      <c r="WWV86"/>
      <c r="WWW86"/>
      <c r="WWX86"/>
      <c r="WWY86"/>
      <c r="WWZ86"/>
      <c r="WXA86"/>
      <c r="WXB86"/>
      <c r="WXC86"/>
      <c r="WXD86"/>
      <c r="WXE86"/>
      <c r="WXF86"/>
      <c r="WXG86"/>
      <c r="WXH86"/>
      <c r="WXI86"/>
      <c r="WXJ86"/>
      <c r="WXK86"/>
      <c r="WXL86"/>
      <c r="WXM86"/>
      <c r="WXN86"/>
      <c r="WXO86"/>
      <c r="WXP86"/>
      <c r="WXQ86"/>
      <c r="WXR86"/>
      <c r="WXS86"/>
      <c r="WXT86"/>
      <c r="WXU86"/>
      <c r="WXV86"/>
      <c r="WXW86"/>
      <c r="WXX86"/>
      <c r="WXY86"/>
      <c r="WXZ86"/>
      <c r="WYA86"/>
      <c r="WYB86"/>
      <c r="WYC86"/>
      <c r="WYD86"/>
      <c r="WYE86"/>
      <c r="WYF86"/>
      <c r="WYG86"/>
      <c r="WYH86"/>
      <c r="WYI86"/>
      <c r="WYJ86"/>
      <c r="WYK86"/>
      <c r="WYL86"/>
      <c r="WYM86"/>
      <c r="WYN86"/>
      <c r="WYO86"/>
      <c r="WYP86"/>
      <c r="WYQ86"/>
      <c r="WYR86"/>
      <c r="WYS86"/>
      <c r="WYT86"/>
      <c r="WYU86"/>
      <c r="WYV86"/>
      <c r="WYW86"/>
      <c r="WYX86"/>
      <c r="WYY86"/>
      <c r="WYZ86"/>
      <c r="WZA86"/>
      <c r="WZB86"/>
      <c r="WZC86"/>
      <c r="WZD86"/>
      <c r="WZE86"/>
      <c r="WZF86"/>
      <c r="WZG86"/>
      <c r="WZH86"/>
      <c r="WZI86"/>
      <c r="WZJ86"/>
      <c r="WZK86"/>
      <c r="WZL86"/>
      <c r="WZM86"/>
      <c r="WZN86"/>
      <c r="WZO86"/>
      <c r="WZP86"/>
      <c r="WZQ86"/>
      <c r="WZR86"/>
      <c r="WZS86"/>
      <c r="WZT86"/>
      <c r="WZU86"/>
      <c r="WZV86"/>
      <c r="WZW86"/>
      <c r="WZX86"/>
      <c r="WZY86"/>
      <c r="WZZ86"/>
      <c r="XAA86"/>
      <c r="XAB86"/>
      <c r="XAC86"/>
      <c r="XAD86"/>
      <c r="XAE86"/>
      <c r="XAF86"/>
      <c r="XAG86"/>
      <c r="XAH86"/>
      <c r="XAI86"/>
      <c r="XAJ86"/>
      <c r="XAK86"/>
      <c r="XAL86"/>
      <c r="XAM86"/>
      <c r="XAN86"/>
      <c r="XAO86"/>
      <c r="XAP86"/>
      <c r="XAQ86"/>
      <c r="XAR86"/>
      <c r="XAS86"/>
      <c r="XAT86"/>
      <c r="XAU86"/>
      <c r="XAV86"/>
      <c r="XAW86"/>
      <c r="XAX86"/>
      <c r="XAY86"/>
      <c r="XAZ86"/>
      <c r="XBA86"/>
      <c r="XBB86"/>
      <c r="XBC86"/>
      <c r="XBD86"/>
      <c r="XBE86"/>
      <c r="XBF86"/>
      <c r="XBG86"/>
      <c r="XBH86"/>
      <c r="XBI86"/>
      <c r="XBJ86"/>
      <c r="XBK86"/>
      <c r="XBL86"/>
      <c r="XBM86"/>
      <c r="XBN86"/>
      <c r="XBO86"/>
      <c r="XBP86"/>
      <c r="XBQ86"/>
      <c r="XBR86"/>
      <c r="XBS86"/>
      <c r="XBT86"/>
      <c r="XBU86"/>
      <c r="XBV86"/>
      <c r="XBW86"/>
      <c r="XBX86"/>
      <c r="XBY86"/>
      <c r="XBZ86"/>
      <c r="XCA86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</row>
    <row r="87" spans="2:16328" x14ac:dyDescent="0.35">
      <c r="B87" t="s">
        <v>136</v>
      </c>
      <c r="C87" s="42">
        <f>IFERROR(C85*(1-C86),0)</f>
        <v>915.61309583333423</v>
      </c>
      <c r="D87" s="42">
        <f t="shared" ref="D87:M87" si="23">IFERROR(D85*(1-D86),0)</f>
        <v>936.97911999999917</v>
      </c>
      <c r="E87" s="42">
        <f t="shared" si="23"/>
        <v>970.85425937499883</v>
      </c>
      <c r="F87" s="42">
        <f t="shared" si="23"/>
        <v>998.39211876249942</v>
      </c>
      <c r="G87" s="42">
        <f t="shared" si="23"/>
        <v>1025.2529576104994</v>
      </c>
      <c r="H87" s="42">
        <f t="shared" si="23"/>
        <v>1061.7440529816945</v>
      </c>
      <c r="I87" s="42">
        <f t="shared" si="23"/>
        <v>1099.3389303468825</v>
      </c>
      <c r="J87" s="42">
        <f t="shared" si="23"/>
        <v>1242.2211260452343</v>
      </c>
      <c r="K87" s="42">
        <f t="shared" si="23"/>
        <v>1327.2373094568397</v>
      </c>
      <c r="L87" s="42">
        <f t="shared" si="23"/>
        <v>1391.1821671133994</v>
      </c>
      <c r="M87" s="42">
        <f t="shared" si="23"/>
        <v>1419.0058104556674</v>
      </c>
      <c r="N87" s="29"/>
      <c r="O87" s="29"/>
      <c r="P87" s="29"/>
      <c r="Q87" s="29"/>
      <c r="R87" s="29"/>
      <c r="S87" s="29"/>
      <c r="T87" s="29"/>
      <c r="U87" s="29"/>
    </row>
    <row r="88" spans="2:16328" x14ac:dyDescent="0.35">
      <c r="B88" s="10" t="s">
        <v>170</v>
      </c>
      <c r="C88" s="42">
        <f t="shared" ref="C88:C93" si="24">+C45</f>
        <v>578.93333333333328</v>
      </c>
      <c r="D88" s="42">
        <f t="shared" ref="D88:M88" si="25">+D45</f>
        <v>582.69900000000007</v>
      </c>
      <c r="E88" s="42">
        <f t="shared" si="25"/>
        <v>591.39600000000007</v>
      </c>
      <c r="F88" s="42">
        <f t="shared" si="25"/>
        <v>597.30996000000005</v>
      </c>
      <c r="G88" s="42">
        <f t="shared" si="25"/>
        <v>609.25615920000007</v>
      </c>
      <c r="H88" s="42">
        <f t="shared" si="25"/>
        <v>627.53384397600007</v>
      </c>
      <c r="I88" s="42">
        <f t="shared" si="25"/>
        <v>646.3598592952801</v>
      </c>
      <c r="J88" s="42">
        <f t="shared" si="25"/>
        <v>665.75065507413842</v>
      </c>
      <c r="K88" s="42">
        <f t="shared" si="25"/>
        <v>685.72317472636269</v>
      </c>
      <c r="L88" s="42">
        <f t="shared" si="25"/>
        <v>706.29486996815342</v>
      </c>
      <c r="M88" s="42">
        <f t="shared" si="25"/>
        <v>727.48371606719809</v>
      </c>
      <c r="N88" s="29"/>
      <c r="O88" s="29"/>
      <c r="P88" s="29"/>
      <c r="Q88" s="29"/>
      <c r="R88" s="29"/>
      <c r="S88" s="29"/>
      <c r="T88" s="29"/>
      <c r="U88" s="29"/>
    </row>
    <row r="89" spans="2:16328" x14ac:dyDescent="0.35">
      <c r="B89" s="10" t="s">
        <v>171</v>
      </c>
      <c r="C89" s="42">
        <f t="shared" si="24"/>
        <v>231.625</v>
      </c>
      <c r="D89" s="42">
        <f t="shared" ref="D89:M89" si="26">+D46</f>
        <v>231.625</v>
      </c>
      <c r="E89" s="42">
        <f t="shared" si="26"/>
        <v>231.625</v>
      </c>
      <c r="F89" s="42">
        <f t="shared" si="26"/>
        <v>231.625</v>
      </c>
      <c r="G89" s="42">
        <f t="shared" si="26"/>
        <v>231.625</v>
      </c>
      <c r="H89" s="42">
        <f t="shared" si="26"/>
        <v>231.625</v>
      </c>
      <c r="I89" s="42">
        <f t="shared" si="26"/>
        <v>231.625</v>
      </c>
      <c r="J89" s="42">
        <f t="shared" si="26"/>
        <v>115.8125</v>
      </c>
      <c r="K89" s="42">
        <f t="shared" si="26"/>
        <v>57.90625</v>
      </c>
      <c r="L89" s="42">
        <f t="shared" si="26"/>
        <v>28.953125</v>
      </c>
      <c r="M89" s="42">
        <f t="shared" si="26"/>
        <v>14.4765625</v>
      </c>
      <c r="N89" s="29"/>
      <c r="O89" s="29"/>
      <c r="P89" s="29"/>
      <c r="Q89" s="29"/>
      <c r="R89" s="29"/>
      <c r="S89" s="29"/>
      <c r="T89" s="29"/>
      <c r="U89" s="29"/>
    </row>
    <row r="90" spans="2:16328" x14ac:dyDescent="0.35">
      <c r="B90" s="10" t="s">
        <v>119</v>
      </c>
      <c r="C90" s="42">
        <f t="shared" si="24"/>
        <v>0</v>
      </c>
      <c r="D90" s="42">
        <f t="shared" ref="D90:M90" si="27">+D47</f>
        <v>0</v>
      </c>
      <c r="E90" s="42">
        <f t="shared" si="27"/>
        <v>0</v>
      </c>
      <c r="F90" s="42">
        <f t="shared" si="27"/>
        <v>0</v>
      </c>
      <c r="G90" s="42">
        <f t="shared" si="27"/>
        <v>0</v>
      </c>
      <c r="H90" s="42">
        <f t="shared" si="27"/>
        <v>0</v>
      </c>
      <c r="I90" s="42">
        <f t="shared" si="27"/>
        <v>0</v>
      </c>
      <c r="J90" s="42">
        <f t="shared" si="27"/>
        <v>0</v>
      </c>
      <c r="K90" s="42">
        <f t="shared" si="27"/>
        <v>0</v>
      </c>
      <c r="L90" s="42">
        <f t="shared" si="27"/>
        <v>0</v>
      </c>
      <c r="M90" s="42">
        <f t="shared" si="27"/>
        <v>0</v>
      </c>
      <c r="N90" s="29"/>
      <c r="O90" s="29"/>
      <c r="P90" s="29"/>
      <c r="Q90" s="29"/>
      <c r="R90" s="29"/>
      <c r="S90" s="29"/>
      <c r="T90" s="29"/>
      <c r="U90" s="29"/>
      <c r="V90" s="3"/>
    </row>
    <row r="91" spans="2:16328" x14ac:dyDescent="0.35">
      <c r="B91" s="10" t="s">
        <v>120</v>
      </c>
      <c r="C91" s="42">
        <f t="shared" si="24"/>
        <v>10.085000000000036</v>
      </c>
      <c r="D91" s="42">
        <f t="shared" ref="D91:M91" si="28">+D48</f>
        <v>32.613749999999982</v>
      </c>
      <c r="E91" s="42">
        <f t="shared" si="28"/>
        <v>16.306874999999991</v>
      </c>
      <c r="F91" s="42">
        <f t="shared" si="28"/>
        <v>0.65879775000007612</v>
      </c>
      <c r="G91" s="42">
        <f t="shared" si="28"/>
        <v>-14.783421509999926</v>
      </c>
      <c r="H91" s="42">
        <f t="shared" si="28"/>
        <v>-49.833569962800084</v>
      </c>
      <c r="I91" s="42">
        <f t="shared" si="28"/>
        <v>-51.328577061683973</v>
      </c>
      <c r="J91" s="42">
        <f t="shared" si="28"/>
        <v>-52.868434373534683</v>
      </c>
      <c r="K91" s="42">
        <f t="shared" si="28"/>
        <v>-54.454487404740576</v>
      </c>
      <c r="L91" s="42">
        <f t="shared" si="28"/>
        <v>-56.088122026882729</v>
      </c>
      <c r="M91" s="42">
        <f t="shared" si="28"/>
        <v>-57.770765687689163</v>
      </c>
      <c r="N91" s="29"/>
      <c r="O91" s="29"/>
      <c r="P91" s="29"/>
      <c r="Q91" s="29"/>
      <c r="R91" s="29"/>
      <c r="S91" s="29"/>
      <c r="T91" s="29"/>
      <c r="U91" s="29"/>
    </row>
    <row r="92" spans="2:16328" x14ac:dyDescent="0.35">
      <c r="B92" s="10" t="s">
        <v>121</v>
      </c>
      <c r="C92" s="42">
        <f t="shared" si="24"/>
        <v>-607.17583333333369</v>
      </c>
      <c r="D92" s="42">
        <f t="shared" ref="D92:L92" si="29">+D49</f>
        <v>-647.92650000000003</v>
      </c>
      <c r="E92" s="42">
        <f t="shared" si="29"/>
        <v>-635.75070000000005</v>
      </c>
      <c r="F92" s="42">
        <f t="shared" si="29"/>
        <v>-686.90645400000039</v>
      </c>
      <c r="G92" s="42">
        <f t="shared" si="29"/>
        <v>-746.33879502000036</v>
      </c>
      <c r="H92" s="42">
        <f t="shared" si="29"/>
        <v>-768.72895887059985</v>
      </c>
      <c r="I92" s="42">
        <f t="shared" si="29"/>
        <v>-791.79082763671795</v>
      </c>
      <c r="J92" s="42">
        <f t="shared" si="29"/>
        <v>-815.54455246581983</v>
      </c>
      <c r="K92" s="42">
        <f t="shared" si="29"/>
        <v>-840.01088903979326</v>
      </c>
      <c r="L92" s="42">
        <f t="shared" si="29"/>
        <v>-865.21121571098865</v>
      </c>
      <c r="M92" s="4">
        <f>M95*(-$J$21)-M91-M88</f>
        <v>-860.84393344026455</v>
      </c>
      <c r="N92" s="29"/>
      <c r="O92" s="29"/>
      <c r="P92" s="29"/>
      <c r="Q92" s="29"/>
      <c r="R92" s="29"/>
      <c r="S92" s="29"/>
      <c r="T92" s="29"/>
      <c r="U92" s="29"/>
    </row>
    <row r="93" spans="2:16328" x14ac:dyDescent="0.35">
      <c r="B93" s="10" t="s">
        <v>4</v>
      </c>
      <c r="C93" s="42">
        <f t="shared" si="24"/>
        <v>0</v>
      </c>
      <c r="D93" s="42">
        <f t="shared" ref="D93:M93" si="30">+D50</f>
        <v>0</v>
      </c>
      <c r="E93" s="42">
        <f t="shared" si="30"/>
        <v>0</v>
      </c>
      <c r="F93" s="42">
        <f t="shared" si="30"/>
        <v>0</v>
      </c>
      <c r="G93" s="42">
        <f t="shared" si="30"/>
        <v>0</v>
      </c>
      <c r="H93" s="42">
        <f t="shared" si="30"/>
        <v>0</v>
      </c>
      <c r="I93" s="42">
        <f t="shared" si="30"/>
        <v>0</v>
      </c>
      <c r="J93" s="42">
        <f t="shared" si="30"/>
        <v>0</v>
      </c>
      <c r="K93" s="42">
        <f t="shared" si="30"/>
        <v>0</v>
      </c>
      <c r="L93" s="42">
        <f t="shared" si="30"/>
        <v>0</v>
      </c>
      <c r="M93" s="42">
        <f t="shared" si="30"/>
        <v>0</v>
      </c>
      <c r="N93" s="29"/>
      <c r="O93" s="29"/>
      <c r="P93" s="29"/>
      <c r="Q93" s="29"/>
      <c r="R93" s="29"/>
      <c r="S93" s="29"/>
      <c r="T93" s="29"/>
      <c r="U93" s="29"/>
      <c r="V93" s="3"/>
    </row>
    <row r="94" spans="2:16328" x14ac:dyDescent="0.35">
      <c r="B94" s="25" t="s">
        <v>137</v>
      </c>
      <c r="C94" s="26">
        <f t="shared" ref="C94:M94" si="31">SUM(C87:C93)</f>
        <v>1129.080595833334</v>
      </c>
      <c r="D94" s="26">
        <f t="shared" si="31"/>
        <v>1135.9903699999991</v>
      </c>
      <c r="E94" s="26">
        <f t="shared" si="31"/>
        <v>1174.4314343749988</v>
      </c>
      <c r="F94" s="26">
        <f t="shared" si="31"/>
        <v>1141.0794225124991</v>
      </c>
      <c r="G94" s="26">
        <f t="shared" si="31"/>
        <v>1105.0119002804993</v>
      </c>
      <c r="H94" s="26">
        <f t="shared" si="31"/>
        <v>1102.3403681242946</v>
      </c>
      <c r="I94" s="26">
        <f t="shared" si="31"/>
        <v>1134.2043849437607</v>
      </c>
      <c r="J94" s="26">
        <f t="shared" si="31"/>
        <v>1155.3712942800182</v>
      </c>
      <c r="K94" s="26">
        <f t="shared" si="31"/>
        <v>1176.4013577386686</v>
      </c>
      <c r="L94" s="26">
        <f t="shared" si="31"/>
        <v>1205.1308243436815</v>
      </c>
      <c r="M94" s="26">
        <f t="shared" si="31"/>
        <v>1242.3513898949118</v>
      </c>
      <c r="N94" s="29"/>
      <c r="O94" s="29"/>
      <c r="P94" s="29"/>
      <c r="Q94" s="29"/>
      <c r="R94" s="29"/>
      <c r="S94" s="29"/>
      <c r="T94" s="29"/>
      <c r="U94" s="29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  <c r="IW94" s="66"/>
      <c r="IX94" s="66"/>
      <c r="IY94" s="66"/>
      <c r="IZ94" s="66"/>
      <c r="JA94" s="66"/>
      <c r="JB94" s="66"/>
      <c r="JC94" s="66"/>
      <c r="JD94" s="66"/>
      <c r="JE94" s="66"/>
      <c r="JF94" s="66"/>
      <c r="JG94" s="66"/>
      <c r="JH94" s="66"/>
      <c r="JI94" s="66"/>
      <c r="JJ94" s="66"/>
      <c r="JK94" s="66"/>
      <c r="JL94" s="66"/>
      <c r="JM94" s="66"/>
      <c r="JN94" s="66"/>
      <c r="JO94" s="66"/>
      <c r="JP94" s="66"/>
      <c r="JQ94" s="66"/>
      <c r="JR94" s="66"/>
      <c r="JS94" s="66"/>
      <c r="JT94" s="66"/>
      <c r="JU94" s="66"/>
      <c r="JV94" s="66"/>
      <c r="JW94" s="66"/>
      <c r="JX94" s="66"/>
      <c r="JY94" s="66"/>
      <c r="JZ94" s="66"/>
      <c r="KA94" s="66"/>
      <c r="KB94" s="66"/>
      <c r="KC94" s="66"/>
      <c r="KD94" s="66"/>
      <c r="KE94" s="66"/>
      <c r="KF94" s="66"/>
      <c r="KG94" s="66"/>
      <c r="KH94" s="66"/>
      <c r="KI94" s="66"/>
      <c r="KJ94" s="66"/>
      <c r="KK94" s="66"/>
      <c r="KL94" s="66"/>
      <c r="KM94" s="66"/>
      <c r="KN94" s="66"/>
      <c r="KO94" s="66"/>
      <c r="KP94" s="66"/>
      <c r="KQ94" s="66"/>
      <c r="KR94" s="66"/>
      <c r="KS94" s="66"/>
      <c r="KT94" s="66"/>
      <c r="KU94" s="66"/>
      <c r="KV94" s="66"/>
      <c r="KW94" s="66"/>
      <c r="KX94" s="66"/>
      <c r="KY94" s="66"/>
      <c r="KZ94" s="66"/>
      <c r="LA94" s="66"/>
      <c r="LB94" s="66"/>
      <c r="LC94" s="66"/>
      <c r="LD94" s="66"/>
      <c r="LE94" s="66"/>
      <c r="LF94" s="66"/>
      <c r="LG94" s="66"/>
      <c r="LH94" s="66"/>
      <c r="LI94" s="66"/>
      <c r="LJ94" s="66"/>
      <c r="LK94" s="66"/>
      <c r="LL94" s="66"/>
      <c r="LM94" s="66"/>
      <c r="LN94" s="66"/>
      <c r="LO94" s="66"/>
      <c r="LP94" s="66"/>
      <c r="LQ94" s="66"/>
      <c r="LR94" s="66"/>
      <c r="LS94" s="66"/>
      <c r="LT94" s="66"/>
      <c r="LU94" s="66"/>
      <c r="LV94" s="66"/>
      <c r="LW94" s="66"/>
      <c r="LX94" s="66"/>
      <c r="LY94" s="66"/>
      <c r="LZ94" s="66"/>
      <c r="MA94" s="66"/>
      <c r="MB94" s="66"/>
      <c r="MC94" s="66"/>
      <c r="MD94" s="66"/>
      <c r="ME94" s="66"/>
      <c r="MF94" s="66"/>
      <c r="MG94" s="66"/>
      <c r="MH94" s="66"/>
      <c r="MI94" s="66"/>
      <c r="MJ94" s="66"/>
      <c r="MK94" s="66"/>
      <c r="ML94" s="66"/>
      <c r="MM94" s="66"/>
      <c r="MN94" s="66"/>
      <c r="MO94" s="66"/>
      <c r="MP94" s="66"/>
      <c r="MQ94" s="66"/>
      <c r="MR94" s="66"/>
      <c r="MS94" s="66"/>
      <c r="MT94" s="66"/>
      <c r="MU94" s="66"/>
      <c r="MV94" s="66"/>
      <c r="MW94" s="66"/>
      <c r="MX94" s="66"/>
      <c r="MY94" s="66"/>
      <c r="MZ94" s="66"/>
      <c r="NA94" s="66"/>
      <c r="NB94" s="66"/>
      <c r="NC94" s="66"/>
      <c r="ND94" s="66"/>
      <c r="NE94" s="66"/>
      <c r="NF94" s="66"/>
      <c r="NG94" s="66"/>
      <c r="NH94" s="66"/>
      <c r="NI94" s="66"/>
      <c r="NJ94" s="66"/>
      <c r="NK94" s="66"/>
      <c r="NL94" s="66"/>
      <c r="NM94" s="66"/>
      <c r="NN94" s="66"/>
      <c r="NO94" s="66"/>
      <c r="NP94" s="66"/>
      <c r="NQ94" s="66"/>
      <c r="NR94" s="66"/>
      <c r="NS94" s="66"/>
      <c r="NT94" s="66"/>
      <c r="NU94" s="66"/>
      <c r="NV94" s="66"/>
      <c r="NW94" s="66"/>
      <c r="NX94" s="66"/>
      <c r="NY94" s="66"/>
      <c r="NZ94" s="66"/>
      <c r="OA94" s="66"/>
      <c r="OB94" s="66"/>
      <c r="OC94" s="66"/>
      <c r="OD94" s="66"/>
      <c r="OE94" s="66"/>
      <c r="OF94" s="66"/>
      <c r="OG94" s="66"/>
      <c r="OH94" s="66"/>
      <c r="OI94" s="66"/>
      <c r="OJ94" s="66"/>
      <c r="OK94" s="66"/>
      <c r="OL94" s="66"/>
      <c r="OM94" s="66"/>
      <c r="ON94" s="66"/>
      <c r="OO94" s="66"/>
      <c r="OP94" s="66"/>
      <c r="OQ94" s="66"/>
      <c r="OR94" s="66"/>
      <c r="OS94" s="66"/>
      <c r="OT94" s="66"/>
      <c r="OU94" s="66"/>
      <c r="OV94" s="66"/>
      <c r="OW94" s="66"/>
      <c r="OX94" s="66"/>
      <c r="OY94" s="66"/>
      <c r="OZ94" s="66"/>
      <c r="PA94" s="66"/>
      <c r="PB94" s="66"/>
      <c r="PC94" s="66"/>
      <c r="PD94" s="66"/>
      <c r="PE94" s="66"/>
      <c r="PF94" s="66"/>
      <c r="PG94" s="66"/>
      <c r="PH94" s="66"/>
      <c r="PI94" s="66"/>
      <c r="PJ94" s="66"/>
      <c r="PK94" s="66"/>
      <c r="PL94" s="66"/>
      <c r="PM94" s="66"/>
      <c r="PN94" s="66"/>
      <c r="PO94" s="66"/>
      <c r="PP94" s="66"/>
      <c r="PQ94" s="66"/>
      <c r="PR94" s="66"/>
      <c r="PS94" s="66"/>
      <c r="PT94" s="66"/>
      <c r="PU94" s="66"/>
      <c r="PV94" s="66"/>
      <c r="PW94" s="66"/>
      <c r="PX94" s="66"/>
      <c r="PY94" s="66"/>
      <c r="PZ94" s="66"/>
      <c r="QA94" s="66"/>
      <c r="QB94" s="66"/>
      <c r="QC94" s="66"/>
      <c r="QD94" s="66"/>
      <c r="QE94" s="66"/>
      <c r="QF94" s="66"/>
      <c r="QG94" s="66"/>
      <c r="QH94" s="66"/>
      <c r="QI94" s="66"/>
      <c r="QJ94" s="66"/>
      <c r="QK94" s="66"/>
      <c r="QL94" s="66"/>
      <c r="QM94" s="66"/>
      <c r="QN94" s="66"/>
      <c r="QO94" s="66"/>
      <c r="QP94" s="66"/>
      <c r="QQ94" s="66"/>
      <c r="QR94" s="66"/>
      <c r="QS94" s="66"/>
      <c r="QT94" s="66"/>
      <c r="QU94" s="66"/>
      <c r="QV94" s="66"/>
      <c r="QW94" s="66"/>
      <c r="QX94" s="66"/>
      <c r="QY94" s="66"/>
      <c r="QZ94" s="66"/>
      <c r="RA94" s="66"/>
      <c r="RB94" s="66"/>
      <c r="RC94" s="66"/>
      <c r="RD94" s="66"/>
      <c r="RE94" s="66"/>
      <c r="RF94" s="66"/>
      <c r="RG94" s="66"/>
      <c r="RH94" s="66"/>
      <c r="RI94" s="66"/>
      <c r="RJ94" s="66"/>
      <c r="RK94" s="66"/>
      <c r="RL94" s="66"/>
      <c r="RM94" s="66"/>
      <c r="RN94" s="66"/>
      <c r="RO94" s="66"/>
      <c r="RP94" s="66"/>
      <c r="RQ94" s="66"/>
      <c r="RR94" s="66"/>
      <c r="RS94" s="66"/>
      <c r="RT94" s="66"/>
      <c r="RU94" s="66"/>
      <c r="RV94" s="66"/>
      <c r="RW94" s="66"/>
      <c r="RX94" s="66"/>
      <c r="RY94" s="66"/>
      <c r="RZ94" s="66"/>
      <c r="SA94" s="66"/>
      <c r="SB94" s="66"/>
      <c r="SC94" s="66"/>
      <c r="SD94" s="66"/>
      <c r="SE94" s="66"/>
      <c r="SF94" s="66"/>
      <c r="SG94" s="66"/>
      <c r="SH94" s="66"/>
      <c r="SI94" s="66"/>
      <c r="SJ94" s="66"/>
      <c r="SK94" s="66"/>
      <c r="SL94" s="66"/>
      <c r="SM94" s="66"/>
      <c r="SN94" s="66"/>
      <c r="SO94" s="66"/>
      <c r="SP94" s="66"/>
      <c r="SQ94" s="66"/>
      <c r="SR94" s="66"/>
      <c r="SS94" s="66"/>
      <c r="ST94" s="66"/>
      <c r="SU94" s="66"/>
      <c r="SV94" s="66"/>
      <c r="SW94" s="66"/>
      <c r="SX94" s="66"/>
      <c r="SY94" s="66"/>
      <c r="SZ94" s="66"/>
      <c r="TA94" s="66"/>
      <c r="TB94" s="66"/>
      <c r="TC94" s="66"/>
      <c r="TD94" s="66"/>
      <c r="TE94" s="66"/>
      <c r="TF94" s="66"/>
      <c r="TG94" s="66"/>
      <c r="TH94" s="66"/>
      <c r="TI94" s="66"/>
      <c r="TJ94" s="66"/>
      <c r="TK94" s="66"/>
      <c r="TL94" s="66"/>
      <c r="TM94" s="66"/>
      <c r="TN94" s="66"/>
      <c r="TO94" s="66"/>
      <c r="TP94" s="66"/>
      <c r="TQ94" s="66"/>
      <c r="TR94" s="66"/>
      <c r="TS94" s="66"/>
      <c r="TT94" s="66"/>
      <c r="TU94" s="66"/>
      <c r="TV94" s="66"/>
      <c r="TW94" s="66"/>
      <c r="TX94" s="66"/>
      <c r="TY94" s="66"/>
      <c r="TZ94" s="66"/>
      <c r="UA94" s="66"/>
      <c r="UB94" s="66"/>
      <c r="UC94" s="66"/>
      <c r="UD94" s="66"/>
      <c r="UE94" s="66"/>
      <c r="UF94" s="66"/>
      <c r="UG94" s="66"/>
      <c r="UH94" s="66"/>
      <c r="UI94" s="66"/>
      <c r="UJ94" s="66"/>
      <c r="UK94" s="66"/>
      <c r="UL94" s="66"/>
      <c r="UM94" s="66"/>
      <c r="UN94" s="66"/>
      <c r="UO94" s="66"/>
      <c r="UP94" s="66"/>
      <c r="UQ94" s="66"/>
      <c r="UR94" s="66"/>
      <c r="US94" s="66"/>
      <c r="UT94" s="66"/>
      <c r="UU94" s="66"/>
      <c r="UV94" s="66"/>
      <c r="UW94" s="66"/>
      <c r="UX94" s="66"/>
      <c r="UY94" s="66"/>
      <c r="UZ94" s="66"/>
      <c r="VA94" s="66"/>
      <c r="VB94" s="66"/>
      <c r="VC94" s="66"/>
      <c r="VD94" s="66"/>
      <c r="VE94" s="66"/>
      <c r="VF94" s="66"/>
      <c r="VG94" s="66"/>
      <c r="VH94" s="66"/>
      <c r="VI94" s="66"/>
      <c r="VJ94" s="66"/>
      <c r="VK94" s="66"/>
      <c r="VL94" s="66"/>
      <c r="VM94" s="66"/>
      <c r="VN94" s="66"/>
      <c r="VO94" s="66"/>
      <c r="VP94" s="66"/>
      <c r="VQ94" s="66"/>
      <c r="VR94" s="66"/>
      <c r="VS94" s="66"/>
      <c r="VT94" s="66"/>
      <c r="VU94" s="66"/>
      <c r="VV94" s="66"/>
      <c r="VW94" s="66"/>
      <c r="VX94" s="66"/>
      <c r="VY94" s="66"/>
      <c r="VZ94" s="66"/>
      <c r="WA94" s="66"/>
      <c r="WB94" s="66"/>
      <c r="WC94" s="66"/>
      <c r="WD94" s="66"/>
      <c r="WE94" s="66"/>
      <c r="WF94" s="66"/>
      <c r="WG94" s="66"/>
      <c r="WH94" s="66"/>
      <c r="WI94" s="66"/>
      <c r="WJ94" s="66"/>
      <c r="WK94" s="66"/>
      <c r="WL94" s="66"/>
      <c r="WM94" s="66"/>
      <c r="WN94" s="66"/>
      <c r="WO94" s="66"/>
      <c r="WP94" s="66"/>
      <c r="WQ94" s="66"/>
      <c r="WR94" s="66"/>
      <c r="WS94" s="66"/>
      <c r="WT94" s="66"/>
      <c r="WU94" s="66"/>
      <c r="WV94" s="66"/>
      <c r="WW94" s="66"/>
      <c r="WX94" s="66"/>
      <c r="WY94" s="66"/>
      <c r="WZ94" s="66"/>
      <c r="XA94" s="66"/>
      <c r="XB94" s="66"/>
      <c r="XC94" s="66"/>
      <c r="XD94" s="66"/>
      <c r="XE94" s="66"/>
      <c r="XF94" s="66"/>
      <c r="XG94" s="66"/>
      <c r="XH94" s="66"/>
      <c r="XI94" s="66"/>
      <c r="XJ94" s="66"/>
      <c r="XK94" s="66"/>
      <c r="XL94" s="66"/>
      <c r="XM94" s="66"/>
      <c r="XN94" s="66"/>
      <c r="XO94" s="66"/>
      <c r="XP94" s="66"/>
      <c r="XQ94" s="66"/>
      <c r="XR94" s="66"/>
      <c r="XS94" s="66"/>
      <c r="XT94" s="66"/>
      <c r="XU94" s="66"/>
      <c r="XV94" s="66"/>
      <c r="XW94" s="66"/>
      <c r="XX94" s="66"/>
      <c r="XY94" s="66"/>
      <c r="XZ94" s="66"/>
      <c r="YA94" s="66"/>
      <c r="YB94" s="66"/>
      <c r="YC94" s="66"/>
      <c r="YD94" s="66"/>
      <c r="YE94" s="66"/>
      <c r="YF94" s="66"/>
      <c r="YG94" s="66"/>
      <c r="YH94" s="66"/>
      <c r="YI94" s="66"/>
      <c r="YJ94" s="66"/>
      <c r="YK94" s="66"/>
      <c r="YL94" s="66"/>
      <c r="YM94" s="66"/>
      <c r="YN94" s="66"/>
      <c r="YO94" s="66"/>
      <c r="YP94" s="66"/>
      <c r="YQ94" s="66"/>
      <c r="YR94" s="66"/>
      <c r="YS94" s="66"/>
      <c r="YT94" s="66"/>
      <c r="YU94" s="66"/>
      <c r="YV94" s="66"/>
      <c r="YW94" s="66"/>
      <c r="YX94" s="66"/>
      <c r="YY94" s="66"/>
      <c r="YZ94" s="66"/>
      <c r="ZA94" s="66"/>
      <c r="ZB94" s="66"/>
      <c r="ZC94" s="66"/>
      <c r="ZD94" s="66"/>
      <c r="ZE94" s="66"/>
      <c r="ZF94" s="66"/>
      <c r="ZG94" s="66"/>
      <c r="ZH94" s="66"/>
      <c r="ZI94" s="66"/>
      <c r="ZJ94" s="66"/>
      <c r="ZK94" s="66"/>
      <c r="ZL94" s="66"/>
      <c r="ZM94" s="66"/>
      <c r="ZN94" s="66"/>
      <c r="ZO94" s="66"/>
      <c r="ZP94" s="66"/>
      <c r="ZQ94" s="66"/>
      <c r="ZR94" s="66"/>
      <c r="ZS94" s="66"/>
      <c r="ZT94" s="66"/>
      <c r="ZU94" s="66"/>
      <c r="ZV94" s="66"/>
      <c r="ZW94" s="66"/>
      <c r="ZX94" s="66"/>
      <c r="ZY94" s="66"/>
      <c r="ZZ94" s="66"/>
      <c r="AAA94" s="66"/>
      <c r="AAB94" s="66"/>
      <c r="AAC94" s="66"/>
      <c r="AAD94" s="66"/>
      <c r="AAE94" s="66"/>
      <c r="AAF94" s="66"/>
      <c r="AAG94" s="66"/>
      <c r="AAH94" s="66"/>
      <c r="AAI94" s="66"/>
      <c r="AAJ94" s="66"/>
      <c r="AAK94" s="66"/>
      <c r="AAL94" s="66"/>
      <c r="AAM94" s="66"/>
      <c r="AAN94" s="66"/>
      <c r="AAO94" s="66"/>
      <c r="AAP94" s="66"/>
      <c r="AAQ94" s="66"/>
      <c r="AAR94" s="66"/>
      <c r="AAS94" s="66"/>
      <c r="AAT94" s="66"/>
      <c r="AAU94" s="66"/>
      <c r="AAV94" s="66"/>
      <c r="AAW94" s="66"/>
      <c r="AAX94" s="66"/>
      <c r="AAY94" s="66"/>
      <c r="AAZ94" s="66"/>
      <c r="ABA94" s="66"/>
      <c r="ABB94" s="66"/>
      <c r="ABC94" s="66"/>
      <c r="ABD94" s="66"/>
      <c r="ABE94" s="66"/>
      <c r="ABF94" s="66"/>
      <c r="ABG94" s="66"/>
      <c r="ABH94" s="66"/>
      <c r="ABI94" s="66"/>
      <c r="ABJ94" s="66"/>
      <c r="ABK94" s="66"/>
      <c r="ABL94" s="66"/>
      <c r="ABM94" s="66"/>
      <c r="ABN94" s="66"/>
      <c r="ABO94" s="66"/>
      <c r="ABP94" s="66"/>
      <c r="ABQ94" s="66"/>
      <c r="ABR94" s="66"/>
      <c r="ABS94" s="66"/>
      <c r="ABT94" s="66"/>
      <c r="ABU94" s="66"/>
      <c r="ABV94" s="66"/>
      <c r="ABW94" s="66"/>
      <c r="ABX94" s="66"/>
      <c r="ABY94" s="66"/>
      <c r="ABZ94" s="66"/>
      <c r="ACA94" s="66"/>
      <c r="ACB94" s="66"/>
      <c r="ACC94" s="66"/>
      <c r="ACD94" s="66"/>
      <c r="ACE94" s="66"/>
      <c r="ACF94" s="66"/>
      <c r="ACG94" s="66"/>
      <c r="ACH94" s="66"/>
      <c r="ACI94" s="66"/>
      <c r="ACJ94" s="66"/>
      <c r="ACK94" s="66"/>
      <c r="ACL94" s="66"/>
      <c r="ACM94" s="66"/>
      <c r="ACN94" s="66"/>
      <c r="ACO94" s="66"/>
      <c r="ACP94" s="66"/>
      <c r="ACQ94" s="66"/>
      <c r="ACR94" s="66"/>
      <c r="ACS94" s="66"/>
      <c r="ACT94" s="66"/>
      <c r="ACU94" s="66"/>
      <c r="ACV94" s="66"/>
      <c r="ACW94" s="66"/>
      <c r="ACX94" s="66"/>
      <c r="ACY94" s="66"/>
      <c r="ACZ94" s="66"/>
      <c r="ADA94" s="66"/>
      <c r="ADB94" s="66"/>
      <c r="ADC94" s="66"/>
      <c r="ADD94" s="66"/>
      <c r="ADE94" s="66"/>
      <c r="ADF94" s="66"/>
      <c r="ADG94" s="66"/>
      <c r="ADH94" s="66"/>
      <c r="ADI94" s="66"/>
      <c r="ADJ94" s="66"/>
      <c r="ADK94" s="66"/>
      <c r="ADL94" s="66"/>
      <c r="ADM94" s="66"/>
      <c r="ADN94" s="66"/>
      <c r="ADO94" s="66"/>
      <c r="ADP94" s="66"/>
      <c r="ADQ94" s="66"/>
      <c r="ADR94" s="66"/>
      <c r="ADS94" s="66"/>
      <c r="ADT94" s="66"/>
      <c r="ADU94" s="66"/>
      <c r="ADV94" s="66"/>
      <c r="ADW94" s="66"/>
      <c r="ADX94" s="66"/>
      <c r="ADY94" s="66"/>
      <c r="ADZ94" s="66"/>
      <c r="AEA94" s="66"/>
      <c r="AEB94" s="66"/>
      <c r="AEC94" s="66"/>
      <c r="AED94" s="66"/>
      <c r="AEE94" s="66"/>
      <c r="AEF94" s="66"/>
      <c r="AEG94" s="66"/>
      <c r="AEH94" s="66"/>
      <c r="AEI94" s="66"/>
      <c r="AEJ94" s="66"/>
      <c r="AEK94" s="66"/>
      <c r="AEL94" s="66"/>
      <c r="AEM94" s="66"/>
      <c r="AEN94" s="66"/>
      <c r="AEO94" s="66"/>
      <c r="AEP94" s="66"/>
      <c r="AEQ94" s="66"/>
      <c r="AER94" s="66"/>
      <c r="AES94" s="66"/>
      <c r="AET94" s="66"/>
      <c r="AEU94" s="66"/>
      <c r="AEV94" s="66"/>
      <c r="AEW94" s="66"/>
      <c r="AEX94" s="66"/>
      <c r="AEY94" s="66"/>
      <c r="AEZ94" s="66"/>
      <c r="AFA94" s="66"/>
      <c r="AFB94" s="66"/>
      <c r="AFC94" s="66"/>
      <c r="AFD94" s="66"/>
      <c r="AFE94" s="66"/>
      <c r="AFF94" s="66"/>
      <c r="AFG94" s="66"/>
      <c r="AFH94" s="66"/>
      <c r="AFI94" s="66"/>
      <c r="AFJ94" s="66"/>
      <c r="AFK94" s="66"/>
      <c r="AFL94" s="66"/>
      <c r="AFM94" s="66"/>
      <c r="AFN94" s="66"/>
      <c r="AFO94" s="66"/>
      <c r="AFP94" s="66"/>
      <c r="AFQ94" s="66"/>
      <c r="AFR94" s="66"/>
      <c r="AFS94" s="66"/>
      <c r="AFT94" s="66"/>
      <c r="AFU94" s="66"/>
      <c r="AFV94" s="66"/>
      <c r="AFW94" s="66"/>
      <c r="AFX94" s="66"/>
      <c r="AFY94" s="66"/>
      <c r="AFZ94" s="66"/>
      <c r="AGA94" s="66"/>
      <c r="AGB94" s="66"/>
      <c r="AGC94" s="66"/>
      <c r="AGD94" s="66"/>
      <c r="AGE94" s="66"/>
      <c r="AGF94" s="66"/>
      <c r="AGG94" s="66"/>
      <c r="AGH94" s="66"/>
      <c r="AGI94" s="66"/>
      <c r="AGJ94" s="66"/>
      <c r="AGK94" s="66"/>
      <c r="AGL94" s="66"/>
      <c r="AGM94" s="66"/>
      <c r="AGN94" s="66"/>
      <c r="AGO94" s="66"/>
      <c r="AGP94" s="66"/>
      <c r="AGQ94" s="66"/>
      <c r="AGR94" s="66"/>
      <c r="AGS94" s="66"/>
      <c r="AGT94" s="66"/>
      <c r="AGU94" s="66"/>
      <c r="AGV94" s="66"/>
      <c r="AGW94" s="66"/>
      <c r="AGX94" s="66"/>
      <c r="AGY94" s="66"/>
      <c r="AGZ94" s="66"/>
      <c r="AHA94" s="66"/>
      <c r="AHB94" s="66"/>
      <c r="AHC94" s="66"/>
      <c r="AHD94" s="66"/>
      <c r="AHE94" s="66"/>
      <c r="AHF94" s="66"/>
      <c r="AHG94" s="66"/>
      <c r="AHH94" s="66"/>
      <c r="AHI94" s="66"/>
      <c r="AHJ94" s="66"/>
      <c r="AHK94" s="66"/>
      <c r="AHL94" s="66"/>
      <c r="AHM94" s="66"/>
      <c r="AHN94" s="66"/>
      <c r="AHO94" s="66"/>
      <c r="AHP94" s="66"/>
      <c r="AHQ94" s="66"/>
      <c r="AHR94" s="66"/>
      <c r="AHS94" s="66"/>
      <c r="AHT94" s="66"/>
      <c r="AHU94" s="66"/>
      <c r="AHV94" s="66"/>
      <c r="AHW94" s="66"/>
      <c r="AHX94" s="66"/>
      <c r="AHY94" s="66"/>
      <c r="AHZ94" s="66"/>
      <c r="AIA94" s="66"/>
      <c r="AIB94" s="66"/>
      <c r="AIC94" s="66"/>
      <c r="AID94" s="66"/>
      <c r="AIE94" s="66"/>
      <c r="AIF94" s="66"/>
      <c r="AIG94" s="66"/>
      <c r="AIH94" s="66"/>
      <c r="AII94" s="66"/>
      <c r="AIJ94" s="66"/>
      <c r="AIK94" s="66"/>
      <c r="AIL94" s="66"/>
      <c r="AIM94" s="66"/>
      <c r="AIN94" s="66"/>
      <c r="AIO94" s="66"/>
      <c r="AIP94" s="66"/>
      <c r="AIQ94" s="66"/>
      <c r="AIR94" s="66"/>
      <c r="AIS94" s="66"/>
      <c r="AIT94" s="66"/>
      <c r="AIU94" s="66"/>
      <c r="AIV94" s="66"/>
      <c r="AIW94" s="66"/>
      <c r="AIX94" s="66"/>
      <c r="AIY94" s="66"/>
      <c r="AIZ94" s="66"/>
      <c r="AJA94" s="66"/>
      <c r="AJB94" s="66"/>
      <c r="AJC94" s="66"/>
      <c r="AJD94" s="66"/>
      <c r="AJE94" s="66"/>
      <c r="AJF94" s="66"/>
      <c r="AJG94" s="66"/>
      <c r="AJH94" s="66"/>
      <c r="AJI94" s="66"/>
      <c r="AJJ94" s="66"/>
      <c r="AJK94" s="66"/>
      <c r="AJL94" s="66"/>
      <c r="AJM94" s="66"/>
      <c r="AJN94" s="66"/>
      <c r="AJO94" s="66"/>
      <c r="AJP94" s="66"/>
      <c r="AJQ94" s="66"/>
      <c r="AJR94" s="66"/>
      <c r="AJS94" s="66"/>
      <c r="AJT94" s="66"/>
      <c r="AJU94" s="66"/>
      <c r="AJV94" s="66"/>
      <c r="AJW94" s="66"/>
      <c r="AJX94" s="66"/>
      <c r="AJY94" s="66"/>
      <c r="AJZ94" s="66"/>
      <c r="AKA94" s="66"/>
      <c r="AKB94" s="66"/>
      <c r="AKC94" s="66"/>
      <c r="AKD94" s="66"/>
      <c r="AKE94" s="66"/>
      <c r="AKF94" s="66"/>
      <c r="AKG94" s="66"/>
      <c r="AKH94" s="66"/>
      <c r="AKI94" s="66"/>
      <c r="AKJ94" s="66"/>
      <c r="AKK94" s="66"/>
      <c r="AKL94" s="66"/>
      <c r="AKM94" s="66"/>
      <c r="AKN94" s="66"/>
      <c r="AKO94" s="66"/>
      <c r="AKP94" s="66"/>
      <c r="AKQ94" s="66"/>
      <c r="AKR94" s="66"/>
      <c r="AKS94" s="66"/>
      <c r="AKT94" s="66"/>
      <c r="AKU94" s="66"/>
      <c r="AKV94" s="66"/>
      <c r="AKW94" s="66"/>
      <c r="AKX94" s="66"/>
      <c r="AKY94" s="66"/>
      <c r="AKZ94" s="66"/>
      <c r="ALA94" s="66"/>
      <c r="ALB94" s="66"/>
      <c r="ALC94" s="66"/>
      <c r="ALD94" s="66"/>
      <c r="ALE94" s="66"/>
      <c r="ALF94" s="66"/>
      <c r="ALG94" s="66"/>
      <c r="ALH94" s="66"/>
      <c r="ALI94" s="66"/>
      <c r="ALJ94" s="66"/>
      <c r="ALK94" s="66"/>
      <c r="ALL94" s="66"/>
      <c r="ALM94" s="66"/>
      <c r="ALN94" s="66"/>
      <c r="ALO94" s="66"/>
      <c r="ALP94" s="66"/>
      <c r="ALQ94" s="66"/>
      <c r="ALR94" s="66"/>
      <c r="ALS94" s="66"/>
      <c r="ALT94" s="66"/>
      <c r="ALU94" s="66"/>
      <c r="ALV94" s="66"/>
      <c r="ALW94" s="66"/>
      <c r="ALX94" s="66"/>
      <c r="ALY94" s="66"/>
      <c r="ALZ94" s="66"/>
      <c r="AMA94" s="66"/>
      <c r="AMB94" s="66"/>
      <c r="AMC94" s="66"/>
      <c r="AMD94" s="66"/>
      <c r="AME94" s="66"/>
      <c r="AMF94" s="66"/>
      <c r="AMG94" s="66"/>
      <c r="AMH94" s="66"/>
      <c r="AMI94" s="66"/>
      <c r="AMJ94" s="66"/>
      <c r="AMK94" s="66"/>
      <c r="AML94" s="66"/>
      <c r="AMM94" s="66"/>
      <c r="AMN94" s="66"/>
      <c r="AMO94" s="66"/>
      <c r="AMP94" s="66"/>
      <c r="AMQ94" s="66"/>
      <c r="AMR94" s="66"/>
      <c r="AMS94" s="66"/>
      <c r="AMT94" s="66"/>
      <c r="AMU94" s="66"/>
      <c r="AMV94" s="66"/>
      <c r="AMW94" s="66"/>
      <c r="AMX94" s="66"/>
      <c r="AMY94" s="66"/>
      <c r="AMZ94" s="66"/>
      <c r="ANA94" s="66"/>
      <c r="ANB94" s="66"/>
      <c r="ANC94" s="66"/>
      <c r="AND94" s="66"/>
      <c r="ANE94" s="66"/>
      <c r="ANF94" s="66"/>
      <c r="ANG94" s="66"/>
      <c r="ANH94" s="66"/>
      <c r="ANI94" s="66"/>
      <c r="ANJ94" s="66"/>
      <c r="ANK94" s="66"/>
      <c r="ANL94" s="66"/>
      <c r="ANM94" s="66"/>
      <c r="ANN94" s="66"/>
      <c r="ANO94" s="66"/>
      <c r="ANP94" s="66"/>
      <c r="ANQ94" s="66"/>
      <c r="ANR94" s="66"/>
      <c r="ANS94" s="66"/>
      <c r="ANT94" s="66"/>
      <c r="ANU94" s="66"/>
      <c r="ANV94" s="66"/>
      <c r="ANW94" s="66"/>
      <c r="ANX94" s="66"/>
      <c r="ANY94" s="66"/>
      <c r="ANZ94" s="66"/>
      <c r="AOA94" s="66"/>
      <c r="AOB94" s="66"/>
      <c r="AOC94" s="66"/>
      <c r="AOD94" s="66"/>
      <c r="AOE94" s="66"/>
      <c r="AOF94" s="66"/>
      <c r="AOG94" s="66"/>
      <c r="AOH94" s="66"/>
      <c r="AOI94" s="66"/>
      <c r="AOJ94" s="66"/>
      <c r="AOK94" s="66"/>
      <c r="AOL94" s="66"/>
      <c r="AOM94" s="66"/>
      <c r="AON94" s="66"/>
      <c r="AOO94" s="66"/>
      <c r="AOP94" s="66"/>
      <c r="AOQ94" s="66"/>
      <c r="AOR94" s="66"/>
      <c r="AOS94" s="66"/>
      <c r="AOT94" s="66"/>
      <c r="AOU94" s="66"/>
      <c r="AOV94" s="66"/>
      <c r="AOW94" s="66"/>
      <c r="AOX94" s="66"/>
      <c r="AOY94" s="66"/>
      <c r="AOZ94" s="66"/>
      <c r="APA94" s="66"/>
      <c r="APB94" s="66"/>
      <c r="APC94" s="66"/>
      <c r="APD94" s="66"/>
      <c r="APE94" s="66"/>
      <c r="APF94" s="66"/>
      <c r="APG94" s="66"/>
      <c r="APH94" s="66"/>
      <c r="API94" s="66"/>
      <c r="APJ94" s="66"/>
      <c r="APK94" s="66"/>
      <c r="APL94" s="66"/>
      <c r="APM94" s="66"/>
      <c r="APN94" s="66"/>
      <c r="APO94" s="66"/>
      <c r="APP94" s="66"/>
      <c r="APQ94" s="66"/>
      <c r="APR94" s="66"/>
      <c r="APS94" s="66"/>
      <c r="APT94" s="66"/>
      <c r="APU94" s="66"/>
      <c r="APV94" s="66"/>
      <c r="APW94" s="66"/>
      <c r="APX94" s="66"/>
      <c r="APY94" s="66"/>
      <c r="APZ94" s="66"/>
      <c r="AQA94" s="66"/>
      <c r="AQB94" s="66"/>
      <c r="AQC94" s="66"/>
      <c r="AQD94" s="66"/>
      <c r="AQE94" s="66"/>
      <c r="AQF94" s="66"/>
      <c r="AQG94" s="66"/>
      <c r="AQH94" s="66"/>
      <c r="AQI94" s="66"/>
      <c r="AQJ94" s="66"/>
      <c r="AQK94" s="66"/>
      <c r="AQL94" s="66"/>
      <c r="AQM94" s="66"/>
      <c r="AQN94" s="66"/>
      <c r="AQO94" s="66"/>
      <c r="AQP94" s="66"/>
      <c r="AQQ94" s="66"/>
      <c r="AQR94" s="66"/>
      <c r="AQS94" s="66"/>
      <c r="AQT94" s="66"/>
      <c r="AQU94" s="66"/>
      <c r="AQV94" s="66"/>
      <c r="AQW94" s="66"/>
      <c r="AQX94" s="66"/>
      <c r="AQY94" s="66"/>
      <c r="AQZ94" s="66"/>
      <c r="ARA94" s="66"/>
      <c r="ARB94" s="66"/>
      <c r="ARC94" s="66"/>
      <c r="ARD94" s="66"/>
      <c r="ARE94" s="66"/>
      <c r="ARF94" s="66"/>
      <c r="ARG94" s="66"/>
      <c r="ARH94" s="66"/>
      <c r="ARI94" s="66"/>
      <c r="ARJ94" s="66"/>
      <c r="ARK94" s="66"/>
      <c r="ARL94" s="66"/>
      <c r="ARM94" s="66"/>
      <c r="ARN94" s="66"/>
      <c r="ARO94" s="66"/>
      <c r="ARP94" s="66"/>
      <c r="ARQ94" s="66"/>
      <c r="ARR94" s="66"/>
      <c r="ARS94" s="66"/>
      <c r="ART94" s="66"/>
      <c r="ARU94" s="66"/>
      <c r="ARV94" s="66"/>
      <c r="ARW94" s="66"/>
      <c r="ARX94" s="66"/>
      <c r="ARY94" s="66"/>
      <c r="ARZ94" s="66"/>
      <c r="ASA94" s="66"/>
      <c r="ASB94" s="66"/>
      <c r="ASC94" s="66"/>
      <c r="ASD94" s="66"/>
      <c r="ASE94" s="66"/>
      <c r="ASF94" s="66"/>
      <c r="ASG94" s="66"/>
      <c r="ASH94" s="66"/>
      <c r="ASI94" s="66"/>
      <c r="ASJ94" s="66"/>
      <c r="ASK94" s="66"/>
      <c r="ASL94" s="66"/>
      <c r="ASM94" s="66"/>
      <c r="ASN94" s="66"/>
      <c r="ASO94" s="66"/>
      <c r="ASP94" s="66"/>
      <c r="ASQ94" s="66"/>
      <c r="ASR94" s="66"/>
      <c r="ASS94" s="66"/>
      <c r="AST94" s="66"/>
      <c r="ASU94" s="66"/>
      <c r="ASV94" s="66"/>
      <c r="ASW94" s="66"/>
      <c r="ASX94" s="66"/>
      <c r="ASY94" s="66"/>
      <c r="ASZ94" s="66"/>
      <c r="ATA94" s="66"/>
      <c r="ATB94" s="66"/>
      <c r="ATC94" s="66"/>
      <c r="ATD94" s="66"/>
      <c r="ATE94" s="66"/>
      <c r="ATF94" s="66"/>
      <c r="ATG94" s="66"/>
      <c r="ATH94" s="66"/>
      <c r="ATI94" s="66"/>
      <c r="ATJ94" s="66"/>
      <c r="ATK94" s="66"/>
      <c r="ATL94" s="66"/>
      <c r="ATM94" s="66"/>
      <c r="ATN94" s="66"/>
      <c r="ATO94" s="66"/>
      <c r="ATP94" s="66"/>
      <c r="ATQ94" s="66"/>
      <c r="ATR94" s="66"/>
      <c r="ATS94" s="66"/>
      <c r="ATT94" s="66"/>
      <c r="ATU94" s="66"/>
      <c r="ATV94" s="66"/>
      <c r="ATW94" s="66"/>
      <c r="ATX94" s="66"/>
      <c r="ATY94" s="66"/>
      <c r="ATZ94" s="66"/>
      <c r="AUA94" s="66"/>
      <c r="AUB94" s="66"/>
      <c r="AUC94" s="66"/>
      <c r="AUD94" s="66"/>
      <c r="AUE94" s="66"/>
      <c r="AUF94" s="66"/>
      <c r="AUG94" s="66"/>
      <c r="AUH94" s="66"/>
      <c r="AUI94" s="66"/>
      <c r="AUJ94" s="66"/>
      <c r="AUK94" s="66"/>
      <c r="AUL94" s="66"/>
      <c r="AUM94" s="66"/>
      <c r="AUN94" s="66"/>
      <c r="AUO94" s="66"/>
      <c r="AUP94" s="66"/>
      <c r="AUQ94" s="66"/>
      <c r="AUR94" s="66"/>
      <c r="AUS94" s="66"/>
      <c r="AUT94" s="66"/>
      <c r="AUU94" s="66"/>
      <c r="AUV94" s="66"/>
      <c r="AUW94" s="66"/>
      <c r="AUX94" s="66"/>
      <c r="AUY94" s="66"/>
      <c r="AUZ94" s="66"/>
      <c r="AVA94" s="66"/>
      <c r="AVB94" s="66"/>
      <c r="AVC94" s="66"/>
      <c r="AVD94" s="66"/>
      <c r="AVE94" s="66"/>
      <c r="AVF94" s="66"/>
      <c r="AVG94" s="66"/>
      <c r="AVH94" s="66"/>
      <c r="AVI94" s="66"/>
      <c r="AVJ94" s="66"/>
      <c r="AVK94" s="66"/>
      <c r="AVL94" s="66"/>
      <c r="AVM94" s="66"/>
      <c r="AVN94" s="66"/>
      <c r="AVO94" s="66"/>
      <c r="AVP94" s="66"/>
      <c r="AVQ94" s="66"/>
      <c r="AVR94" s="66"/>
      <c r="AVS94" s="66"/>
      <c r="AVT94" s="66"/>
      <c r="AVU94" s="66"/>
      <c r="AVV94" s="66"/>
      <c r="AVW94" s="66"/>
      <c r="AVX94" s="66"/>
      <c r="AVY94" s="66"/>
      <c r="AVZ94" s="66"/>
      <c r="AWA94" s="66"/>
      <c r="AWB94" s="66"/>
      <c r="AWC94" s="66"/>
      <c r="AWD94" s="66"/>
      <c r="AWE94" s="66"/>
      <c r="AWF94" s="66"/>
      <c r="AWG94" s="66"/>
      <c r="AWH94" s="66"/>
      <c r="AWI94" s="66"/>
      <c r="AWJ94" s="66"/>
      <c r="AWK94" s="66"/>
      <c r="AWL94" s="66"/>
      <c r="AWM94" s="66"/>
      <c r="AWN94" s="66"/>
      <c r="AWO94" s="66"/>
      <c r="AWP94" s="66"/>
      <c r="AWQ94" s="66"/>
      <c r="AWR94" s="66"/>
      <c r="AWS94" s="66"/>
      <c r="AWT94" s="66"/>
      <c r="AWU94" s="66"/>
      <c r="AWV94" s="66"/>
      <c r="AWW94" s="66"/>
      <c r="AWX94" s="66"/>
      <c r="AWY94" s="66"/>
      <c r="AWZ94" s="66"/>
      <c r="AXA94" s="66"/>
      <c r="AXB94" s="66"/>
      <c r="AXC94" s="66"/>
      <c r="AXD94" s="66"/>
      <c r="AXE94" s="66"/>
      <c r="AXF94" s="66"/>
      <c r="AXG94" s="66"/>
      <c r="AXH94" s="66"/>
      <c r="AXI94" s="66"/>
      <c r="AXJ94" s="66"/>
      <c r="AXK94" s="66"/>
      <c r="AXL94" s="66"/>
      <c r="AXM94" s="66"/>
      <c r="AXN94" s="66"/>
      <c r="AXO94" s="66"/>
      <c r="AXP94" s="66"/>
      <c r="AXQ94" s="66"/>
      <c r="AXR94" s="66"/>
      <c r="AXS94" s="66"/>
      <c r="AXT94" s="66"/>
      <c r="AXU94" s="66"/>
      <c r="AXV94" s="66"/>
      <c r="AXW94" s="66"/>
      <c r="AXX94" s="66"/>
      <c r="AXY94" s="66"/>
      <c r="AXZ94" s="66"/>
      <c r="AYA94" s="66"/>
      <c r="AYB94" s="66"/>
      <c r="AYC94" s="66"/>
      <c r="AYD94" s="66"/>
      <c r="AYE94" s="66"/>
      <c r="AYF94" s="66"/>
      <c r="AYG94" s="66"/>
      <c r="AYH94" s="66"/>
      <c r="AYI94" s="66"/>
      <c r="AYJ94" s="66"/>
      <c r="AYK94" s="66"/>
      <c r="AYL94" s="66"/>
      <c r="AYM94" s="66"/>
      <c r="AYN94" s="66"/>
      <c r="AYO94" s="66"/>
      <c r="AYP94" s="66"/>
      <c r="AYQ94" s="66"/>
      <c r="AYR94" s="66"/>
      <c r="AYS94" s="66"/>
      <c r="AYT94" s="66"/>
      <c r="AYU94" s="66"/>
      <c r="AYV94" s="66"/>
      <c r="AYW94" s="66"/>
      <c r="AYX94" s="66"/>
      <c r="AYY94" s="66"/>
      <c r="AYZ94" s="66"/>
      <c r="AZA94" s="66"/>
      <c r="AZB94" s="66"/>
      <c r="AZC94" s="66"/>
      <c r="AZD94" s="66"/>
      <c r="AZE94" s="66"/>
      <c r="AZF94" s="66"/>
      <c r="AZG94" s="66"/>
      <c r="AZH94" s="66"/>
      <c r="AZI94" s="66"/>
      <c r="AZJ94" s="66"/>
      <c r="AZK94" s="66"/>
      <c r="AZL94" s="66"/>
      <c r="AZM94" s="66"/>
      <c r="AZN94" s="66"/>
      <c r="AZO94" s="66"/>
      <c r="AZP94" s="66"/>
      <c r="AZQ94" s="66"/>
      <c r="AZR94" s="66"/>
      <c r="AZS94" s="66"/>
      <c r="AZT94" s="66"/>
      <c r="AZU94" s="66"/>
      <c r="AZV94" s="66"/>
      <c r="AZW94" s="66"/>
      <c r="AZX94" s="66"/>
      <c r="AZY94" s="66"/>
      <c r="AZZ94" s="66"/>
      <c r="BAA94" s="66"/>
      <c r="BAB94" s="66"/>
      <c r="BAC94" s="66"/>
      <c r="BAD94" s="66"/>
      <c r="BAE94" s="66"/>
      <c r="BAF94" s="66"/>
      <c r="BAG94" s="66"/>
      <c r="BAH94" s="66"/>
      <c r="BAI94" s="66"/>
      <c r="BAJ94" s="66"/>
      <c r="BAK94" s="66"/>
      <c r="BAL94" s="66"/>
      <c r="BAM94" s="66"/>
      <c r="BAN94" s="66"/>
      <c r="BAO94" s="66"/>
      <c r="BAP94" s="66"/>
      <c r="BAQ94" s="66"/>
      <c r="BAR94" s="66"/>
      <c r="BAS94" s="66"/>
      <c r="BAT94" s="66"/>
      <c r="BAU94" s="66"/>
      <c r="BAV94" s="66"/>
      <c r="BAW94" s="66"/>
      <c r="BAX94" s="66"/>
      <c r="BAY94" s="66"/>
      <c r="BAZ94" s="66"/>
      <c r="BBA94" s="66"/>
      <c r="BBB94" s="66"/>
      <c r="BBC94" s="66"/>
      <c r="BBD94" s="66"/>
      <c r="BBE94" s="66"/>
      <c r="BBF94" s="66"/>
      <c r="BBG94" s="66"/>
      <c r="BBH94" s="66"/>
      <c r="BBI94" s="66"/>
      <c r="BBJ94" s="66"/>
      <c r="BBK94" s="66"/>
      <c r="BBL94" s="66"/>
      <c r="BBM94" s="66"/>
      <c r="BBN94" s="66"/>
      <c r="BBO94" s="66"/>
      <c r="BBP94" s="66"/>
      <c r="BBQ94" s="66"/>
      <c r="BBR94" s="66"/>
      <c r="BBS94" s="66"/>
      <c r="BBT94" s="66"/>
      <c r="BBU94" s="66"/>
      <c r="BBV94" s="66"/>
      <c r="BBW94" s="66"/>
      <c r="BBX94" s="66"/>
      <c r="BBY94" s="66"/>
      <c r="BBZ94" s="66"/>
      <c r="BCA94" s="66"/>
      <c r="BCB94" s="66"/>
      <c r="BCC94" s="66"/>
      <c r="BCD94" s="66"/>
      <c r="BCE94" s="66"/>
      <c r="BCF94" s="66"/>
      <c r="BCG94" s="66"/>
      <c r="BCH94" s="66"/>
      <c r="BCI94" s="66"/>
      <c r="BCJ94" s="66"/>
      <c r="BCK94" s="66"/>
      <c r="BCL94" s="66"/>
      <c r="BCM94" s="66"/>
      <c r="BCN94" s="66"/>
      <c r="BCO94" s="66"/>
      <c r="BCP94" s="66"/>
      <c r="BCQ94" s="66"/>
      <c r="BCR94" s="66"/>
      <c r="BCS94" s="66"/>
      <c r="BCT94" s="66"/>
      <c r="BCU94" s="66"/>
      <c r="BCV94" s="66"/>
      <c r="BCW94" s="66"/>
      <c r="BCX94" s="66"/>
      <c r="BCY94" s="66"/>
      <c r="BCZ94" s="66"/>
      <c r="BDA94" s="66"/>
      <c r="BDB94" s="66"/>
      <c r="BDC94" s="66"/>
      <c r="BDD94" s="66"/>
      <c r="BDE94" s="66"/>
      <c r="BDF94" s="66"/>
      <c r="BDG94" s="66"/>
      <c r="BDH94" s="66"/>
      <c r="BDI94" s="66"/>
      <c r="BDJ94" s="66"/>
      <c r="BDK94" s="66"/>
      <c r="BDL94" s="66"/>
      <c r="BDM94" s="66"/>
      <c r="BDN94" s="66"/>
      <c r="BDO94" s="66"/>
      <c r="BDP94" s="66"/>
      <c r="BDQ94" s="66"/>
      <c r="BDR94" s="66"/>
      <c r="BDS94" s="66"/>
      <c r="BDT94" s="66"/>
      <c r="BDU94" s="66"/>
      <c r="BDV94" s="66"/>
      <c r="BDW94" s="66"/>
      <c r="BDX94" s="66"/>
      <c r="BDY94" s="66"/>
      <c r="BDZ94" s="66"/>
      <c r="BEA94" s="66"/>
      <c r="BEB94" s="66"/>
      <c r="BEC94" s="66"/>
      <c r="BED94" s="66"/>
      <c r="BEE94" s="66"/>
      <c r="BEF94" s="66"/>
      <c r="BEG94" s="66"/>
      <c r="BEH94" s="66"/>
      <c r="BEI94" s="66"/>
      <c r="BEJ94" s="66"/>
      <c r="BEK94" s="66"/>
      <c r="BEL94" s="66"/>
      <c r="BEM94" s="66"/>
      <c r="BEN94" s="66"/>
      <c r="BEO94" s="66"/>
      <c r="BEP94" s="66"/>
      <c r="BEQ94" s="66"/>
      <c r="BER94" s="66"/>
      <c r="BES94" s="66"/>
      <c r="BET94" s="66"/>
      <c r="BEU94" s="66"/>
      <c r="BEV94" s="66"/>
      <c r="BEW94" s="66"/>
      <c r="BEX94" s="66"/>
      <c r="BEY94" s="66"/>
      <c r="BEZ94" s="66"/>
      <c r="BFA94" s="66"/>
      <c r="BFB94" s="66"/>
      <c r="BFC94" s="66"/>
      <c r="BFD94" s="66"/>
      <c r="BFE94" s="66"/>
      <c r="BFF94" s="66"/>
      <c r="BFG94" s="66"/>
      <c r="BFH94" s="66"/>
      <c r="BFI94" s="66"/>
      <c r="BFJ94" s="66"/>
      <c r="BFK94" s="66"/>
      <c r="BFL94" s="66"/>
      <c r="BFM94" s="66"/>
      <c r="BFN94" s="66"/>
      <c r="BFO94" s="66"/>
      <c r="BFP94" s="66"/>
      <c r="BFQ94" s="66"/>
      <c r="BFR94" s="66"/>
      <c r="BFS94" s="66"/>
      <c r="BFT94" s="66"/>
      <c r="BFU94" s="66"/>
      <c r="BFV94" s="66"/>
      <c r="BFW94" s="66"/>
      <c r="BFX94" s="66"/>
      <c r="BFY94" s="66"/>
      <c r="BFZ94" s="66"/>
      <c r="BGA94" s="66"/>
      <c r="BGB94" s="66"/>
      <c r="BGC94" s="66"/>
      <c r="BGD94" s="66"/>
      <c r="BGE94" s="66"/>
      <c r="BGF94" s="66"/>
      <c r="BGG94" s="66"/>
      <c r="BGH94" s="66"/>
      <c r="BGI94" s="66"/>
      <c r="BGJ94" s="66"/>
      <c r="BGK94" s="66"/>
      <c r="BGL94" s="66"/>
      <c r="BGM94" s="66"/>
      <c r="BGN94" s="66"/>
      <c r="BGO94" s="66"/>
      <c r="BGP94" s="66"/>
      <c r="BGQ94" s="66"/>
      <c r="BGR94" s="66"/>
      <c r="BGS94" s="66"/>
      <c r="BGT94" s="66"/>
      <c r="BGU94" s="66"/>
      <c r="BGV94" s="66"/>
      <c r="BGW94" s="66"/>
      <c r="BGX94" s="66"/>
      <c r="BGY94" s="66"/>
      <c r="BGZ94" s="66"/>
      <c r="BHA94" s="66"/>
      <c r="BHB94" s="66"/>
      <c r="BHC94" s="66"/>
      <c r="BHD94" s="66"/>
      <c r="BHE94" s="66"/>
      <c r="BHF94" s="66"/>
      <c r="BHG94" s="66"/>
      <c r="BHH94" s="66"/>
      <c r="BHI94" s="66"/>
      <c r="BHJ94" s="66"/>
      <c r="BHK94" s="66"/>
      <c r="BHL94" s="66"/>
      <c r="BHM94" s="66"/>
      <c r="BHN94" s="66"/>
      <c r="BHO94" s="66"/>
      <c r="BHP94" s="66"/>
      <c r="BHQ94" s="66"/>
      <c r="BHR94" s="66"/>
      <c r="BHS94" s="66"/>
      <c r="BHT94" s="66"/>
      <c r="BHU94" s="66"/>
      <c r="BHV94" s="66"/>
      <c r="BHW94" s="66"/>
      <c r="BHX94" s="66"/>
      <c r="BHY94" s="66"/>
      <c r="BHZ94" s="66"/>
      <c r="BIA94" s="66"/>
      <c r="BIB94" s="66"/>
      <c r="BIC94" s="66"/>
      <c r="BID94" s="66"/>
      <c r="BIE94" s="66"/>
      <c r="BIF94" s="66"/>
      <c r="BIG94" s="66"/>
      <c r="BIH94" s="66"/>
      <c r="BII94" s="66"/>
      <c r="BIJ94" s="66"/>
      <c r="BIK94" s="66"/>
      <c r="BIL94" s="66"/>
      <c r="BIM94" s="66"/>
      <c r="BIN94" s="66"/>
      <c r="BIO94" s="66"/>
      <c r="BIP94" s="66"/>
      <c r="BIQ94" s="66"/>
      <c r="BIR94" s="66"/>
      <c r="BIS94" s="66"/>
      <c r="BIT94" s="66"/>
      <c r="BIU94" s="66"/>
      <c r="BIV94" s="66"/>
      <c r="BIW94" s="66"/>
      <c r="BIX94" s="66"/>
      <c r="BIY94" s="66"/>
      <c r="BIZ94" s="66"/>
      <c r="BJA94" s="66"/>
      <c r="BJB94" s="66"/>
      <c r="BJC94" s="66"/>
      <c r="BJD94" s="66"/>
      <c r="BJE94" s="66"/>
      <c r="BJF94" s="66"/>
      <c r="BJG94" s="66"/>
      <c r="BJH94" s="66"/>
      <c r="BJI94" s="66"/>
      <c r="BJJ94" s="66"/>
      <c r="BJK94" s="66"/>
      <c r="BJL94" s="66"/>
      <c r="BJM94" s="66"/>
      <c r="BJN94" s="66"/>
      <c r="BJO94" s="66"/>
      <c r="BJP94" s="66"/>
      <c r="BJQ94" s="66"/>
      <c r="BJR94" s="66"/>
      <c r="BJS94" s="66"/>
      <c r="BJT94" s="66"/>
      <c r="BJU94" s="66"/>
      <c r="BJV94" s="66"/>
      <c r="BJW94" s="66"/>
      <c r="BJX94" s="66"/>
      <c r="BJY94" s="66"/>
      <c r="BJZ94" s="66"/>
      <c r="BKA94" s="66"/>
      <c r="BKB94" s="66"/>
      <c r="BKC94" s="66"/>
      <c r="BKD94" s="66"/>
      <c r="BKE94" s="66"/>
      <c r="BKF94" s="66"/>
      <c r="BKG94" s="66"/>
      <c r="BKH94" s="66"/>
      <c r="BKI94" s="66"/>
      <c r="BKJ94" s="66"/>
      <c r="BKK94" s="66"/>
      <c r="BKL94" s="66"/>
      <c r="BKM94" s="66"/>
      <c r="BKN94" s="66"/>
      <c r="BKO94" s="66"/>
      <c r="BKP94" s="66"/>
      <c r="BKQ94" s="66"/>
      <c r="BKR94" s="66"/>
      <c r="BKS94" s="66"/>
      <c r="BKT94" s="66"/>
      <c r="BKU94" s="66"/>
      <c r="BKV94" s="66"/>
      <c r="BKW94" s="66"/>
      <c r="BKX94" s="66"/>
      <c r="BKY94" s="66"/>
      <c r="BKZ94" s="66"/>
      <c r="BLA94" s="66"/>
      <c r="BLB94" s="66"/>
      <c r="BLC94" s="66"/>
      <c r="BLD94" s="66"/>
      <c r="BLE94" s="66"/>
      <c r="BLF94" s="66"/>
      <c r="BLG94" s="66"/>
      <c r="BLH94" s="66"/>
      <c r="BLI94" s="66"/>
      <c r="BLJ94" s="66"/>
      <c r="BLK94" s="66"/>
      <c r="BLL94" s="66"/>
      <c r="BLM94" s="66"/>
      <c r="BLN94" s="66"/>
      <c r="BLO94" s="66"/>
      <c r="BLP94" s="66"/>
      <c r="BLQ94" s="66"/>
      <c r="BLR94" s="66"/>
      <c r="BLS94" s="66"/>
      <c r="BLT94" s="66"/>
      <c r="BLU94" s="66"/>
      <c r="BLV94" s="66"/>
      <c r="BLW94" s="66"/>
      <c r="BLX94" s="66"/>
      <c r="BLY94" s="66"/>
      <c r="BLZ94" s="66"/>
      <c r="BMA94" s="66"/>
      <c r="BMB94" s="66"/>
      <c r="BMC94" s="66"/>
      <c r="BMD94" s="66"/>
      <c r="BME94" s="66"/>
      <c r="BMF94" s="66"/>
      <c r="BMG94" s="66"/>
      <c r="BMH94" s="66"/>
      <c r="BMI94" s="66"/>
      <c r="BMJ94" s="66"/>
      <c r="BMK94" s="66"/>
      <c r="BML94" s="66"/>
      <c r="BMM94" s="66"/>
      <c r="BMN94" s="66"/>
      <c r="BMO94" s="66"/>
      <c r="BMP94" s="66"/>
      <c r="BMQ94" s="66"/>
      <c r="BMR94" s="66"/>
      <c r="BMS94" s="66"/>
      <c r="BMT94" s="66"/>
      <c r="BMU94" s="66"/>
      <c r="BMV94" s="66"/>
      <c r="BMW94" s="66"/>
      <c r="BMX94" s="66"/>
      <c r="BMY94" s="66"/>
      <c r="BMZ94" s="66"/>
      <c r="BNA94" s="66"/>
      <c r="BNB94" s="66"/>
      <c r="BNC94" s="66"/>
      <c r="BND94" s="66"/>
      <c r="BNE94" s="66"/>
      <c r="BNF94" s="66"/>
      <c r="BNG94" s="66"/>
      <c r="BNH94" s="66"/>
      <c r="BNI94" s="66"/>
      <c r="BNJ94" s="66"/>
      <c r="BNK94" s="66"/>
      <c r="BNL94" s="66"/>
      <c r="BNM94" s="66"/>
      <c r="BNN94" s="66"/>
      <c r="BNO94" s="66"/>
      <c r="BNP94" s="66"/>
      <c r="BNQ94" s="66"/>
      <c r="BNR94" s="66"/>
      <c r="BNS94" s="66"/>
      <c r="BNT94" s="66"/>
      <c r="BNU94" s="66"/>
      <c r="BNV94" s="66"/>
      <c r="BNW94" s="66"/>
      <c r="BNX94" s="66"/>
      <c r="BNY94" s="66"/>
      <c r="BNZ94" s="66"/>
      <c r="BOA94" s="66"/>
      <c r="BOB94" s="66"/>
      <c r="BOC94" s="66"/>
      <c r="BOD94" s="66"/>
      <c r="BOE94" s="66"/>
      <c r="BOF94" s="66"/>
      <c r="BOG94" s="66"/>
      <c r="BOH94" s="66"/>
      <c r="BOI94" s="66"/>
      <c r="BOJ94" s="66"/>
      <c r="BOK94" s="66"/>
      <c r="BOL94" s="66"/>
      <c r="BOM94" s="66"/>
      <c r="BON94" s="66"/>
      <c r="BOO94" s="66"/>
      <c r="BOP94" s="66"/>
      <c r="BOQ94" s="66"/>
      <c r="BOR94" s="66"/>
      <c r="BOS94" s="66"/>
      <c r="BOT94" s="66"/>
      <c r="BOU94" s="66"/>
      <c r="BOV94" s="66"/>
      <c r="BOW94" s="66"/>
      <c r="BOX94" s="66"/>
      <c r="BOY94" s="66"/>
      <c r="BOZ94" s="66"/>
      <c r="BPA94" s="66"/>
      <c r="BPB94" s="66"/>
      <c r="BPC94" s="66"/>
      <c r="BPD94" s="66"/>
      <c r="BPE94" s="66"/>
      <c r="BPF94" s="66"/>
      <c r="BPG94" s="66"/>
      <c r="BPH94" s="66"/>
      <c r="BPI94" s="66"/>
      <c r="BPJ94" s="66"/>
      <c r="BPK94" s="66"/>
      <c r="BPL94" s="66"/>
      <c r="BPM94" s="66"/>
      <c r="BPN94" s="66"/>
      <c r="BPO94" s="66"/>
      <c r="BPP94" s="66"/>
      <c r="BPQ94" s="66"/>
      <c r="BPR94" s="66"/>
      <c r="BPS94" s="66"/>
      <c r="BPT94" s="66"/>
      <c r="BPU94" s="66"/>
      <c r="BPV94" s="66"/>
      <c r="BPW94" s="66"/>
      <c r="BPX94" s="66"/>
      <c r="BPY94" s="66"/>
      <c r="BPZ94" s="66"/>
      <c r="BQA94" s="66"/>
      <c r="BQB94" s="66"/>
      <c r="BQC94" s="66"/>
      <c r="BQD94" s="66"/>
      <c r="BQE94" s="66"/>
      <c r="BQF94" s="66"/>
      <c r="BQG94" s="66"/>
      <c r="BQH94" s="66"/>
      <c r="BQI94" s="66"/>
      <c r="BQJ94" s="66"/>
      <c r="BQK94" s="66"/>
      <c r="BQL94" s="66"/>
      <c r="BQM94" s="66"/>
      <c r="BQN94" s="66"/>
      <c r="BQO94" s="66"/>
      <c r="BQP94" s="66"/>
      <c r="BQQ94" s="66"/>
      <c r="BQR94" s="66"/>
      <c r="BQS94" s="66"/>
      <c r="BQT94" s="66"/>
      <c r="BQU94" s="66"/>
      <c r="BQV94" s="66"/>
      <c r="BQW94" s="66"/>
      <c r="BQX94" s="66"/>
      <c r="BQY94" s="66"/>
      <c r="BQZ94" s="66"/>
      <c r="BRA94" s="66"/>
      <c r="BRB94" s="66"/>
      <c r="BRC94" s="66"/>
      <c r="BRD94" s="66"/>
      <c r="BRE94" s="66"/>
      <c r="BRF94" s="66"/>
      <c r="BRG94" s="66"/>
      <c r="BRH94" s="66"/>
      <c r="BRI94" s="66"/>
      <c r="BRJ94" s="66"/>
      <c r="BRK94" s="66"/>
      <c r="BRL94" s="66"/>
      <c r="BRM94" s="66"/>
      <c r="BRN94" s="66"/>
      <c r="BRO94" s="66"/>
      <c r="BRP94" s="66"/>
      <c r="BRQ94" s="66"/>
      <c r="BRR94" s="66"/>
      <c r="BRS94" s="66"/>
      <c r="BRT94" s="66"/>
      <c r="BRU94" s="66"/>
      <c r="BRV94" s="66"/>
      <c r="BRW94" s="66"/>
      <c r="BRX94" s="66"/>
      <c r="BRY94" s="66"/>
      <c r="BRZ94" s="66"/>
      <c r="BSA94" s="66"/>
      <c r="BSB94" s="66"/>
      <c r="BSC94" s="66"/>
      <c r="BSD94" s="66"/>
      <c r="BSE94" s="66"/>
      <c r="BSF94" s="66"/>
      <c r="BSG94" s="66"/>
      <c r="BSH94" s="66"/>
      <c r="BSI94" s="66"/>
      <c r="BSJ94" s="66"/>
      <c r="BSK94" s="66"/>
      <c r="BSL94" s="66"/>
      <c r="BSM94" s="66"/>
      <c r="BSN94" s="66"/>
      <c r="BSO94" s="66"/>
      <c r="BSP94" s="66"/>
      <c r="BSQ94" s="66"/>
      <c r="BSR94" s="66"/>
      <c r="BSS94" s="66"/>
      <c r="BST94" s="66"/>
      <c r="BSU94" s="66"/>
      <c r="BSV94" s="66"/>
      <c r="BSW94" s="66"/>
      <c r="BSX94" s="66"/>
      <c r="BSY94" s="66"/>
      <c r="BSZ94" s="66"/>
      <c r="BTA94" s="66"/>
      <c r="BTB94" s="66"/>
      <c r="BTC94" s="66"/>
      <c r="BTD94" s="66"/>
      <c r="BTE94" s="66"/>
      <c r="BTF94" s="66"/>
      <c r="BTG94" s="66"/>
      <c r="BTH94" s="66"/>
      <c r="BTI94" s="66"/>
      <c r="BTJ94" s="66"/>
      <c r="BTK94" s="66"/>
      <c r="BTL94" s="66"/>
      <c r="BTM94" s="66"/>
      <c r="BTN94" s="66"/>
      <c r="BTO94" s="66"/>
      <c r="BTP94" s="66"/>
      <c r="BTQ94" s="66"/>
      <c r="BTR94" s="66"/>
      <c r="BTS94" s="66"/>
      <c r="BTT94" s="66"/>
      <c r="BTU94" s="66"/>
      <c r="BTV94" s="66"/>
      <c r="BTW94" s="66"/>
      <c r="BTX94" s="66"/>
      <c r="BTY94" s="66"/>
      <c r="BTZ94" s="66"/>
      <c r="BUA94" s="66"/>
      <c r="BUB94" s="66"/>
      <c r="BUC94" s="66"/>
      <c r="BUD94" s="66"/>
      <c r="BUE94" s="66"/>
      <c r="BUF94" s="66"/>
      <c r="BUG94" s="66"/>
      <c r="BUH94" s="66"/>
      <c r="BUI94" s="66"/>
      <c r="BUJ94" s="66"/>
      <c r="BUK94" s="66"/>
      <c r="BUL94" s="66"/>
      <c r="BUM94" s="66"/>
      <c r="BUN94" s="66"/>
      <c r="BUO94" s="66"/>
      <c r="BUP94" s="66"/>
      <c r="BUQ94" s="66"/>
      <c r="BUR94" s="66"/>
      <c r="BUS94" s="66"/>
      <c r="BUT94" s="66"/>
      <c r="BUU94" s="66"/>
      <c r="BUV94" s="66"/>
      <c r="BUW94" s="66"/>
      <c r="BUX94" s="66"/>
      <c r="BUY94" s="66"/>
      <c r="BUZ94" s="66"/>
      <c r="BVA94" s="66"/>
      <c r="BVB94" s="66"/>
      <c r="BVC94" s="66"/>
      <c r="BVD94" s="66"/>
      <c r="BVE94" s="66"/>
      <c r="BVF94" s="66"/>
      <c r="BVG94" s="66"/>
      <c r="BVH94" s="66"/>
      <c r="BVI94" s="66"/>
      <c r="BVJ94" s="66"/>
      <c r="BVK94" s="66"/>
      <c r="BVL94" s="66"/>
      <c r="BVM94" s="66"/>
      <c r="BVN94" s="66"/>
      <c r="BVO94" s="66"/>
      <c r="BVP94" s="66"/>
      <c r="BVQ94" s="66"/>
      <c r="BVR94" s="66"/>
      <c r="BVS94" s="66"/>
      <c r="BVT94" s="66"/>
      <c r="BVU94" s="66"/>
      <c r="BVV94" s="66"/>
      <c r="BVW94" s="66"/>
      <c r="BVX94" s="66"/>
      <c r="BVY94" s="66"/>
      <c r="BVZ94" s="66"/>
      <c r="BWA94" s="66"/>
      <c r="BWB94" s="66"/>
      <c r="BWC94" s="66"/>
      <c r="BWD94" s="66"/>
      <c r="BWE94" s="66"/>
      <c r="BWF94" s="66"/>
      <c r="BWG94" s="66"/>
      <c r="BWH94" s="66"/>
      <c r="BWI94" s="66"/>
      <c r="BWJ94" s="66"/>
      <c r="BWK94" s="66"/>
      <c r="BWL94" s="66"/>
      <c r="BWM94" s="66"/>
      <c r="BWN94" s="66"/>
      <c r="BWO94" s="66"/>
      <c r="BWP94" s="66"/>
      <c r="BWQ94" s="66"/>
      <c r="BWR94" s="66"/>
      <c r="BWS94" s="66"/>
      <c r="BWT94" s="66"/>
      <c r="BWU94" s="66"/>
      <c r="BWV94" s="66"/>
      <c r="BWW94" s="66"/>
      <c r="BWX94" s="66"/>
      <c r="BWY94" s="66"/>
      <c r="BWZ94" s="66"/>
      <c r="BXA94" s="66"/>
      <c r="BXB94" s="66"/>
      <c r="BXC94" s="66"/>
      <c r="BXD94" s="66"/>
      <c r="BXE94" s="66"/>
      <c r="BXF94" s="66"/>
      <c r="BXG94" s="66"/>
      <c r="BXH94" s="66"/>
      <c r="BXI94" s="66"/>
      <c r="BXJ94" s="66"/>
      <c r="BXK94" s="66"/>
      <c r="BXL94" s="66"/>
      <c r="BXM94" s="66"/>
      <c r="BXN94" s="66"/>
      <c r="BXO94" s="66"/>
      <c r="BXP94" s="66"/>
      <c r="BXQ94" s="66"/>
      <c r="BXR94" s="66"/>
      <c r="BXS94" s="66"/>
      <c r="BXT94" s="66"/>
      <c r="BXU94" s="66"/>
      <c r="BXV94" s="66"/>
      <c r="BXW94" s="66"/>
      <c r="BXX94" s="66"/>
      <c r="BXY94" s="66"/>
      <c r="BXZ94" s="66"/>
      <c r="BYA94" s="66"/>
      <c r="BYB94" s="66"/>
      <c r="BYC94" s="66"/>
      <c r="BYD94" s="66"/>
      <c r="BYE94" s="66"/>
      <c r="BYF94" s="66"/>
      <c r="BYG94" s="66"/>
      <c r="BYH94" s="66"/>
      <c r="BYI94" s="66"/>
      <c r="BYJ94" s="66"/>
      <c r="BYK94" s="66"/>
      <c r="BYL94" s="66"/>
      <c r="BYM94" s="66"/>
      <c r="BYN94" s="66"/>
      <c r="BYO94" s="66"/>
      <c r="BYP94" s="66"/>
      <c r="BYQ94" s="66"/>
      <c r="BYR94" s="66"/>
      <c r="BYS94" s="66"/>
      <c r="BYT94" s="66"/>
      <c r="BYU94" s="66"/>
      <c r="BYV94" s="66"/>
      <c r="BYW94" s="66"/>
      <c r="BYX94" s="66"/>
      <c r="BYY94" s="66"/>
      <c r="BYZ94" s="66"/>
      <c r="BZA94" s="66"/>
      <c r="BZB94" s="66"/>
      <c r="BZC94" s="66"/>
      <c r="BZD94" s="66"/>
      <c r="BZE94" s="66"/>
      <c r="BZF94" s="66"/>
      <c r="BZG94" s="66"/>
      <c r="BZH94" s="66"/>
      <c r="BZI94" s="66"/>
      <c r="BZJ94" s="66"/>
      <c r="BZK94" s="66"/>
      <c r="BZL94" s="66"/>
      <c r="BZM94" s="66"/>
      <c r="BZN94" s="66"/>
      <c r="BZO94" s="66"/>
      <c r="BZP94" s="66"/>
      <c r="BZQ94" s="66"/>
      <c r="BZR94" s="66"/>
      <c r="BZS94" s="66"/>
      <c r="BZT94" s="66"/>
      <c r="BZU94" s="66"/>
      <c r="BZV94" s="66"/>
      <c r="BZW94" s="66"/>
      <c r="BZX94" s="66"/>
      <c r="BZY94" s="66"/>
      <c r="BZZ94" s="66"/>
      <c r="CAA94" s="66"/>
      <c r="CAB94" s="66"/>
      <c r="CAC94" s="66"/>
      <c r="CAD94" s="66"/>
      <c r="CAE94" s="66"/>
      <c r="CAF94" s="66"/>
      <c r="CAG94" s="66"/>
      <c r="CAH94" s="66"/>
      <c r="CAI94" s="66"/>
      <c r="CAJ94" s="66"/>
      <c r="CAK94" s="66"/>
      <c r="CAL94" s="66"/>
      <c r="CAM94" s="66"/>
      <c r="CAN94" s="66"/>
      <c r="CAO94" s="66"/>
      <c r="CAP94" s="66"/>
      <c r="CAQ94" s="66"/>
      <c r="CAR94" s="66"/>
      <c r="CAS94" s="66"/>
      <c r="CAT94" s="66"/>
      <c r="CAU94" s="66"/>
      <c r="CAV94" s="66"/>
      <c r="CAW94" s="66"/>
      <c r="CAX94" s="66"/>
      <c r="CAY94" s="66"/>
      <c r="CAZ94" s="66"/>
      <c r="CBA94" s="66"/>
      <c r="CBB94" s="66"/>
      <c r="CBC94" s="66"/>
      <c r="CBD94" s="66"/>
      <c r="CBE94" s="66"/>
      <c r="CBF94" s="66"/>
      <c r="CBG94" s="66"/>
      <c r="CBH94" s="66"/>
      <c r="CBI94" s="66"/>
      <c r="CBJ94" s="66"/>
      <c r="CBK94" s="66"/>
      <c r="CBL94" s="66"/>
      <c r="CBM94" s="66"/>
      <c r="CBN94" s="66"/>
      <c r="CBO94" s="66"/>
      <c r="CBP94" s="66"/>
      <c r="CBQ94" s="66"/>
      <c r="CBR94" s="66"/>
      <c r="CBS94" s="66"/>
      <c r="CBT94" s="66"/>
      <c r="CBU94" s="66"/>
      <c r="CBV94" s="66"/>
      <c r="CBW94" s="66"/>
      <c r="CBX94" s="66"/>
      <c r="CBY94" s="66"/>
      <c r="CBZ94" s="66"/>
      <c r="CCA94" s="66"/>
      <c r="CCB94" s="66"/>
      <c r="CCC94" s="66"/>
      <c r="CCD94" s="66"/>
      <c r="CCE94" s="66"/>
      <c r="CCF94" s="66"/>
      <c r="CCG94" s="66"/>
      <c r="CCH94" s="66"/>
      <c r="CCI94" s="66"/>
      <c r="CCJ94" s="66"/>
      <c r="CCK94" s="66"/>
      <c r="CCL94" s="66"/>
      <c r="CCM94" s="66"/>
      <c r="CCN94" s="66"/>
      <c r="CCO94" s="66"/>
      <c r="CCP94" s="66"/>
      <c r="CCQ94" s="66"/>
      <c r="CCR94" s="66"/>
      <c r="CCS94" s="66"/>
      <c r="CCT94" s="66"/>
      <c r="CCU94" s="66"/>
      <c r="CCV94" s="66"/>
      <c r="CCW94" s="66"/>
      <c r="CCX94" s="66"/>
      <c r="CCY94" s="66"/>
      <c r="CCZ94" s="66"/>
      <c r="CDA94" s="66"/>
      <c r="CDB94" s="66"/>
      <c r="CDC94" s="66"/>
      <c r="CDD94" s="66"/>
      <c r="CDE94" s="66"/>
      <c r="CDF94" s="66"/>
      <c r="CDG94" s="66"/>
      <c r="CDH94" s="66"/>
      <c r="CDI94" s="66"/>
      <c r="CDJ94" s="66"/>
      <c r="CDK94" s="66"/>
      <c r="CDL94" s="66"/>
      <c r="CDM94" s="66"/>
      <c r="CDN94" s="66"/>
      <c r="CDO94" s="66"/>
      <c r="CDP94" s="66"/>
      <c r="CDQ94" s="66"/>
      <c r="CDR94" s="66"/>
      <c r="CDS94" s="66"/>
      <c r="CDT94" s="66"/>
      <c r="CDU94" s="66"/>
      <c r="CDV94" s="66"/>
      <c r="CDW94" s="66"/>
      <c r="CDX94" s="66"/>
      <c r="CDY94" s="66"/>
      <c r="CDZ94" s="66"/>
      <c r="CEA94" s="66"/>
      <c r="CEB94" s="66"/>
      <c r="CEC94" s="66"/>
      <c r="CED94" s="66"/>
      <c r="CEE94" s="66"/>
      <c r="CEF94" s="66"/>
      <c r="CEG94" s="66"/>
      <c r="CEH94" s="66"/>
      <c r="CEI94" s="66"/>
      <c r="CEJ94" s="66"/>
      <c r="CEK94" s="66"/>
      <c r="CEL94" s="66"/>
      <c r="CEM94" s="66"/>
      <c r="CEN94" s="66"/>
      <c r="CEO94" s="66"/>
      <c r="CEP94" s="66"/>
      <c r="CEQ94" s="66"/>
      <c r="CER94" s="66"/>
      <c r="CES94" s="66"/>
      <c r="CET94" s="66"/>
      <c r="CEU94" s="66"/>
      <c r="CEV94" s="66"/>
      <c r="CEW94" s="66"/>
      <c r="CEX94" s="66"/>
      <c r="CEY94" s="66"/>
      <c r="CEZ94" s="66"/>
      <c r="CFA94" s="66"/>
      <c r="CFB94" s="66"/>
      <c r="CFC94" s="66"/>
      <c r="CFD94" s="66"/>
      <c r="CFE94" s="66"/>
      <c r="CFF94" s="66"/>
      <c r="CFG94" s="66"/>
      <c r="CFH94" s="66"/>
      <c r="CFI94" s="66"/>
      <c r="CFJ94" s="66"/>
      <c r="CFK94" s="66"/>
      <c r="CFL94" s="66"/>
      <c r="CFM94" s="66"/>
      <c r="CFN94" s="66"/>
      <c r="CFO94" s="66"/>
      <c r="CFP94" s="66"/>
      <c r="CFQ94" s="66"/>
      <c r="CFR94" s="66"/>
      <c r="CFS94" s="66"/>
      <c r="CFT94" s="66"/>
      <c r="CFU94" s="66"/>
      <c r="CFV94" s="66"/>
      <c r="CFW94" s="66"/>
      <c r="CFX94" s="66"/>
      <c r="CFY94" s="66"/>
      <c r="CFZ94" s="66"/>
      <c r="CGA94" s="66"/>
      <c r="CGB94" s="66"/>
      <c r="CGC94" s="66"/>
      <c r="CGD94" s="66"/>
      <c r="CGE94" s="66"/>
      <c r="CGF94" s="66"/>
      <c r="CGG94" s="66"/>
      <c r="CGH94" s="66"/>
      <c r="CGI94" s="66"/>
      <c r="CGJ94" s="66"/>
      <c r="CGK94" s="66"/>
      <c r="CGL94" s="66"/>
      <c r="CGM94" s="66"/>
      <c r="CGN94" s="66"/>
      <c r="CGO94" s="66"/>
      <c r="CGP94" s="66"/>
      <c r="CGQ94" s="66"/>
      <c r="CGR94" s="66"/>
      <c r="CGS94" s="66"/>
      <c r="CGT94" s="66"/>
      <c r="CGU94" s="66"/>
      <c r="CGV94" s="66"/>
      <c r="CGW94" s="66"/>
      <c r="CGX94" s="66"/>
      <c r="CGY94" s="66"/>
      <c r="CGZ94" s="66"/>
      <c r="CHA94" s="66"/>
      <c r="CHB94" s="66"/>
      <c r="CHC94" s="66"/>
      <c r="CHD94" s="66"/>
      <c r="CHE94" s="66"/>
      <c r="CHF94" s="66"/>
      <c r="CHG94" s="66"/>
      <c r="CHH94" s="66"/>
      <c r="CHI94" s="66"/>
      <c r="CHJ94" s="66"/>
      <c r="CHK94" s="66"/>
      <c r="CHL94" s="66"/>
      <c r="CHM94" s="66"/>
      <c r="CHN94" s="66"/>
      <c r="CHO94" s="66"/>
      <c r="CHP94" s="66"/>
      <c r="CHQ94" s="66"/>
      <c r="CHR94" s="66"/>
      <c r="CHS94" s="66"/>
      <c r="CHT94" s="66"/>
      <c r="CHU94" s="66"/>
      <c r="CHV94" s="66"/>
      <c r="CHW94" s="66"/>
      <c r="CHX94" s="66"/>
      <c r="CHY94" s="66"/>
      <c r="CHZ94" s="66"/>
      <c r="CIA94" s="66"/>
      <c r="CIB94" s="66"/>
      <c r="CIC94" s="66"/>
      <c r="CID94" s="66"/>
      <c r="CIE94" s="66"/>
      <c r="CIF94" s="66"/>
      <c r="CIG94" s="66"/>
      <c r="CIH94" s="66"/>
      <c r="CII94" s="66"/>
      <c r="CIJ94" s="66"/>
      <c r="CIK94" s="66"/>
      <c r="CIL94" s="66"/>
      <c r="CIM94" s="66"/>
      <c r="CIN94" s="66"/>
      <c r="CIO94" s="66"/>
      <c r="CIP94" s="66"/>
      <c r="CIQ94" s="66"/>
      <c r="CIR94" s="66"/>
      <c r="CIS94" s="66"/>
      <c r="CIT94" s="66"/>
      <c r="CIU94" s="66"/>
      <c r="CIV94" s="66"/>
      <c r="CIW94" s="66"/>
      <c r="CIX94" s="66"/>
      <c r="CIY94" s="66"/>
      <c r="CIZ94" s="66"/>
      <c r="CJA94" s="66"/>
      <c r="CJB94" s="66"/>
      <c r="CJC94" s="66"/>
      <c r="CJD94" s="66"/>
      <c r="CJE94" s="66"/>
      <c r="CJF94" s="66"/>
      <c r="CJG94" s="66"/>
      <c r="CJH94" s="66"/>
      <c r="CJI94" s="66"/>
      <c r="CJJ94" s="66"/>
      <c r="CJK94" s="66"/>
      <c r="CJL94" s="66"/>
      <c r="CJM94" s="66"/>
      <c r="CJN94" s="66"/>
      <c r="CJO94" s="66"/>
      <c r="CJP94" s="66"/>
      <c r="CJQ94" s="66"/>
      <c r="CJR94" s="66"/>
      <c r="CJS94" s="66"/>
      <c r="CJT94" s="66"/>
      <c r="CJU94" s="66"/>
      <c r="CJV94" s="66"/>
      <c r="CJW94" s="66"/>
      <c r="CJX94" s="66"/>
      <c r="CJY94" s="66"/>
      <c r="CJZ94" s="66"/>
      <c r="CKA94" s="66"/>
      <c r="CKB94" s="66"/>
      <c r="CKC94" s="66"/>
      <c r="CKD94" s="66"/>
      <c r="CKE94" s="66"/>
      <c r="CKF94" s="66"/>
      <c r="CKG94" s="66"/>
      <c r="CKH94" s="66"/>
      <c r="CKI94" s="66"/>
      <c r="CKJ94" s="66"/>
      <c r="CKK94" s="66"/>
      <c r="CKL94" s="66"/>
      <c r="CKM94" s="66"/>
      <c r="CKN94" s="66"/>
      <c r="CKO94" s="66"/>
      <c r="CKP94" s="66"/>
      <c r="CKQ94" s="66"/>
      <c r="CKR94" s="66"/>
      <c r="CKS94" s="66"/>
      <c r="CKT94" s="66"/>
      <c r="CKU94" s="66"/>
      <c r="CKV94" s="66"/>
      <c r="CKW94" s="66"/>
      <c r="CKX94" s="66"/>
      <c r="CKY94" s="66"/>
      <c r="CKZ94" s="66"/>
      <c r="CLA94" s="66"/>
      <c r="CLB94" s="66"/>
      <c r="CLC94" s="66"/>
      <c r="CLD94" s="66"/>
      <c r="CLE94" s="66"/>
      <c r="CLF94" s="66"/>
      <c r="CLG94" s="66"/>
      <c r="CLH94" s="66"/>
      <c r="CLI94" s="66"/>
      <c r="CLJ94" s="66"/>
      <c r="CLK94" s="66"/>
      <c r="CLL94" s="66"/>
      <c r="CLM94" s="66"/>
      <c r="CLN94" s="66"/>
      <c r="CLO94" s="66"/>
      <c r="CLP94" s="66"/>
      <c r="CLQ94" s="66"/>
      <c r="CLR94" s="66"/>
      <c r="CLS94" s="66"/>
      <c r="CLT94" s="66"/>
      <c r="CLU94" s="66"/>
      <c r="CLV94" s="66"/>
      <c r="CLW94" s="66"/>
      <c r="CLX94" s="66"/>
      <c r="CLY94" s="66"/>
      <c r="CLZ94" s="66"/>
      <c r="CMA94" s="66"/>
      <c r="CMB94" s="66"/>
      <c r="CMC94" s="66"/>
      <c r="CMD94" s="66"/>
      <c r="CME94" s="66"/>
      <c r="CMF94" s="66"/>
      <c r="CMG94" s="66"/>
      <c r="CMH94" s="66"/>
      <c r="CMI94" s="66"/>
      <c r="CMJ94" s="66"/>
      <c r="CMK94" s="66"/>
      <c r="CML94" s="66"/>
      <c r="CMM94" s="66"/>
      <c r="CMN94" s="66"/>
      <c r="CMO94" s="66"/>
      <c r="CMP94" s="66"/>
      <c r="CMQ94" s="66"/>
      <c r="CMR94" s="66"/>
      <c r="CMS94" s="66"/>
      <c r="CMT94" s="66"/>
      <c r="CMU94" s="66"/>
      <c r="CMV94" s="66"/>
      <c r="CMW94" s="66"/>
      <c r="CMX94" s="66"/>
      <c r="CMY94" s="66"/>
      <c r="CMZ94" s="66"/>
      <c r="CNA94" s="66"/>
      <c r="CNB94" s="66"/>
      <c r="CNC94" s="66"/>
      <c r="CND94" s="66"/>
      <c r="CNE94" s="66"/>
      <c r="CNF94" s="66"/>
      <c r="CNG94" s="66"/>
      <c r="CNH94" s="66"/>
      <c r="CNI94" s="66"/>
      <c r="CNJ94" s="66"/>
      <c r="CNK94" s="66"/>
      <c r="CNL94" s="66"/>
      <c r="CNM94" s="66"/>
      <c r="CNN94" s="66"/>
      <c r="CNO94" s="66"/>
      <c r="CNP94" s="66"/>
      <c r="CNQ94" s="66"/>
      <c r="CNR94" s="66"/>
      <c r="CNS94" s="66"/>
      <c r="CNT94" s="66"/>
      <c r="CNU94" s="66"/>
      <c r="CNV94" s="66"/>
      <c r="CNW94" s="66"/>
      <c r="CNX94" s="66"/>
      <c r="CNY94" s="66"/>
      <c r="CNZ94" s="66"/>
      <c r="COA94" s="66"/>
      <c r="COB94" s="66"/>
      <c r="COC94" s="66"/>
      <c r="COD94" s="66"/>
      <c r="COE94" s="66"/>
      <c r="COF94" s="66"/>
      <c r="COG94" s="66"/>
      <c r="COH94" s="66"/>
      <c r="COI94" s="66"/>
      <c r="COJ94" s="66"/>
      <c r="COK94" s="66"/>
      <c r="COL94" s="66"/>
      <c r="COM94" s="66"/>
      <c r="CON94" s="66"/>
      <c r="COO94" s="66"/>
      <c r="COP94" s="66"/>
      <c r="COQ94" s="66"/>
      <c r="COR94" s="66"/>
      <c r="COS94" s="66"/>
      <c r="COT94" s="66"/>
      <c r="COU94" s="66"/>
      <c r="COV94" s="66"/>
      <c r="COW94" s="66"/>
      <c r="COX94" s="66"/>
      <c r="COY94" s="66"/>
      <c r="COZ94" s="66"/>
      <c r="CPA94" s="66"/>
      <c r="CPB94" s="66"/>
      <c r="CPC94" s="66"/>
      <c r="CPD94" s="66"/>
      <c r="CPE94" s="66"/>
      <c r="CPF94" s="66"/>
      <c r="CPG94" s="66"/>
      <c r="CPH94" s="66"/>
      <c r="CPI94" s="66"/>
      <c r="CPJ94" s="66"/>
      <c r="CPK94" s="66"/>
      <c r="CPL94" s="66"/>
      <c r="CPM94" s="66"/>
      <c r="CPN94" s="66"/>
      <c r="CPO94" s="66"/>
      <c r="CPP94" s="66"/>
      <c r="CPQ94" s="66"/>
      <c r="CPR94" s="66"/>
      <c r="CPS94" s="66"/>
      <c r="CPT94" s="66"/>
      <c r="CPU94" s="66"/>
      <c r="CPV94" s="66"/>
      <c r="CPW94" s="66"/>
      <c r="CPX94" s="66"/>
      <c r="CPY94" s="66"/>
      <c r="CPZ94" s="66"/>
      <c r="CQA94" s="66"/>
      <c r="CQB94" s="66"/>
      <c r="CQC94" s="66"/>
      <c r="CQD94" s="66"/>
      <c r="CQE94" s="66"/>
      <c r="CQF94" s="66"/>
      <c r="CQG94" s="66"/>
      <c r="CQH94" s="66"/>
      <c r="CQI94" s="66"/>
      <c r="CQJ94" s="66"/>
      <c r="CQK94" s="66"/>
      <c r="CQL94" s="66"/>
      <c r="CQM94" s="66"/>
      <c r="CQN94" s="66"/>
      <c r="CQO94" s="66"/>
      <c r="CQP94" s="66"/>
      <c r="CQQ94" s="66"/>
      <c r="CQR94" s="66"/>
      <c r="CQS94" s="66"/>
      <c r="CQT94" s="66"/>
      <c r="CQU94" s="66"/>
      <c r="CQV94" s="66"/>
      <c r="CQW94" s="66"/>
      <c r="CQX94" s="66"/>
      <c r="CQY94" s="66"/>
      <c r="CQZ94" s="66"/>
      <c r="CRA94" s="66"/>
      <c r="CRB94" s="66"/>
      <c r="CRC94" s="66"/>
      <c r="CRD94" s="66"/>
      <c r="CRE94" s="66"/>
      <c r="CRF94" s="66"/>
      <c r="CRG94" s="66"/>
      <c r="CRH94" s="66"/>
      <c r="CRI94" s="66"/>
      <c r="CRJ94" s="66"/>
      <c r="CRK94" s="66"/>
      <c r="CRL94" s="66"/>
      <c r="CRM94" s="66"/>
      <c r="CRN94" s="66"/>
      <c r="CRO94" s="66"/>
      <c r="CRP94" s="66"/>
      <c r="CRQ94" s="66"/>
      <c r="CRR94" s="66"/>
      <c r="CRS94" s="66"/>
      <c r="CRT94" s="66"/>
      <c r="CRU94" s="66"/>
      <c r="CRV94" s="66"/>
      <c r="CRW94" s="66"/>
      <c r="CRX94" s="66"/>
      <c r="CRY94" s="66"/>
      <c r="CRZ94" s="66"/>
      <c r="CSA94" s="66"/>
      <c r="CSB94" s="66"/>
      <c r="CSC94" s="66"/>
      <c r="CSD94" s="66"/>
      <c r="CSE94" s="66"/>
      <c r="CSF94" s="66"/>
      <c r="CSG94" s="66"/>
      <c r="CSH94" s="66"/>
      <c r="CSI94" s="66"/>
      <c r="CSJ94" s="66"/>
      <c r="CSK94" s="66"/>
      <c r="CSL94" s="66"/>
      <c r="CSM94" s="66"/>
      <c r="CSN94" s="66"/>
      <c r="CSO94" s="66"/>
      <c r="CSP94" s="66"/>
      <c r="CSQ94" s="66"/>
      <c r="CSR94" s="66"/>
      <c r="CSS94" s="66"/>
      <c r="CST94" s="66"/>
      <c r="CSU94" s="66"/>
      <c r="CSV94" s="66"/>
      <c r="CSW94" s="66"/>
      <c r="CSX94" s="66"/>
      <c r="CSY94" s="66"/>
      <c r="CSZ94" s="66"/>
      <c r="CTA94" s="66"/>
      <c r="CTB94" s="66"/>
      <c r="CTC94" s="66"/>
      <c r="CTD94" s="66"/>
      <c r="CTE94" s="66"/>
      <c r="CTF94" s="66"/>
      <c r="CTG94" s="66"/>
      <c r="CTH94" s="66"/>
      <c r="CTI94" s="66"/>
      <c r="CTJ94" s="66"/>
      <c r="CTK94" s="66"/>
      <c r="CTL94" s="66"/>
      <c r="CTM94" s="66"/>
      <c r="CTN94" s="66"/>
      <c r="CTO94" s="66"/>
      <c r="CTP94" s="66"/>
      <c r="CTQ94" s="66"/>
      <c r="CTR94" s="66"/>
      <c r="CTS94" s="66"/>
      <c r="CTT94" s="66"/>
      <c r="CTU94" s="66"/>
      <c r="CTV94" s="66"/>
      <c r="CTW94" s="66"/>
      <c r="CTX94" s="66"/>
      <c r="CTY94" s="66"/>
      <c r="CTZ94" s="66"/>
      <c r="CUA94" s="66"/>
      <c r="CUB94" s="66"/>
      <c r="CUC94" s="66"/>
      <c r="CUD94" s="66"/>
      <c r="CUE94" s="66"/>
      <c r="CUF94" s="66"/>
      <c r="CUG94" s="66"/>
      <c r="CUH94" s="66"/>
      <c r="CUI94" s="66"/>
      <c r="CUJ94" s="66"/>
      <c r="CUK94" s="66"/>
      <c r="CUL94" s="66"/>
      <c r="CUM94" s="66"/>
      <c r="CUN94" s="66"/>
      <c r="CUO94" s="66"/>
      <c r="CUP94" s="66"/>
      <c r="CUQ94" s="66"/>
      <c r="CUR94" s="66"/>
      <c r="CUS94" s="66"/>
      <c r="CUT94" s="66"/>
      <c r="CUU94" s="66"/>
      <c r="CUV94" s="66"/>
      <c r="CUW94" s="66"/>
      <c r="CUX94" s="66"/>
      <c r="CUY94" s="66"/>
      <c r="CUZ94" s="66"/>
      <c r="CVA94" s="66"/>
      <c r="CVB94" s="66"/>
      <c r="CVC94" s="66"/>
      <c r="CVD94" s="66"/>
      <c r="CVE94" s="66"/>
      <c r="CVF94" s="66"/>
      <c r="CVG94" s="66"/>
      <c r="CVH94" s="66"/>
      <c r="CVI94" s="66"/>
      <c r="CVJ94" s="66"/>
      <c r="CVK94" s="66"/>
      <c r="CVL94" s="66"/>
      <c r="CVM94" s="66"/>
      <c r="CVN94" s="66"/>
      <c r="CVO94" s="66"/>
      <c r="CVP94" s="66"/>
      <c r="CVQ94" s="66"/>
      <c r="CVR94" s="66"/>
      <c r="CVS94" s="66"/>
      <c r="CVT94" s="66"/>
      <c r="CVU94" s="66"/>
      <c r="CVV94" s="66"/>
      <c r="CVW94" s="66"/>
      <c r="CVX94" s="66"/>
      <c r="CVY94" s="66"/>
      <c r="CVZ94" s="66"/>
      <c r="CWA94" s="66"/>
      <c r="CWB94" s="66"/>
      <c r="CWC94" s="66"/>
      <c r="CWD94" s="66"/>
      <c r="CWE94" s="66"/>
      <c r="CWF94" s="66"/>
      <c r="CWG94" s="66"/>
      <c r="CWH94" s="66"/>
      <c r="CWI94" s="66"/>
      <c r="CWJ94" s="66"/>
      <c r="CWK94" s="66"/>
      <c r="CWL94" s="66"/>
      <c r="CWM94" s="66"/>
      <c r="CWN94" s="66"/>
      <c r="CWO94" s="66"/>
      <c r="CWP94" s="66"/>
      <c r="CWQ94" s="66"/>
      <c r="CWR94" s="66"/>
      <c r="CWS94" s="66"/>
      <c r="CWT94" s="66"/>
      <c r="CWU94" s="66"/>
      <c r="CWV94" s="66"/>
      <c r="CWW94" s="66"/>
      <c r="CWX94" s="66"/>
      <c r="CWY94" s="66"/>
      <c r="CWZ94" s="66"/>
      <c r="CXA94" s="66"/>
      <c r="CXB94" s="66"/>
      <c r="CXC94" s="66"/>
      <c r="CXD94" s="66"/>
      <c r="CXE94" s="66"/>
      <c r="CXF94" s="66"/>
      <c r="CXG94" s="66"/>
      <c r="CXH94" s="66"/>
      <c r="CXI94" s="66"/>
      <c r="CXJ94" s="66"/>
      <c r="CXK94" s="66"/>
      <c r="CXL94" s="66"/>
      <c r="CXM94" s="66"/>
      <c r="CXN94" s="66"/>
      <c r="CXO94" s="66"/>
      <c r="CXP94" s="66"/>
      <c r="CXQ94" s="66"/>
      <c r="CXR94" s="66"/>
      <c r="CXS94" s="66"/>
      <c r="CXT94" s="66"/>
      <c r="CXU94" s="66"/>
      <c r="CXV94" s="66"/>
      <c r="CXW94" s="66"/>
      <c r="CXX94" s="66"/>
      <c r="CXY94" s="66"/>
      <c r="CXZ94" s="66"/>
      <c r="CYA94" s="66"/>
      <c r="CYB94" s="66"/>
      <c r="CYC94" s="66"/>
      <c r="CYD94" s="66"/>
      <c r="CYE94" s="66"/>
      <c r="CYF94" s="66"/>
      <c r="CYG94" s="66"/>
      <c r="CYH94" s="66"/>
      <c r="CYI94" s="66"/>
      <c r="CYJ94" s="66"/>
      <c r="CYK94" s="66"/>
      <c r="CYL94" s="66"/>
      <c r="CYM94" s="66"/>
      <c r="CYN94" s="66"/>
      <c r="CYO94" s="66"/>
      <c r="CYP94" s="66"/>
      <c r="CYQ94" s="66"/>
      <c r="CYR94" s="66"/>
      <c r="CYS94" s="66"/>
      <c r="CYT94" s="66"/>
      <c r="CYU94" s="66"/>
      <c r="CYV94" s="66"/>
      <c r="CYW94" s="66"/>
      <c r="CYX94" s="66"/>
      <c r="CYY94" s="66"/>
      <c r="CYZ94" s="66"/>
      <c r="CZA94" s="66"/>
      <c r="CZB94" s="66"/>
      <c r="CZC94" s="66"/>
      <c r="CZD94" s="66"/>
      <c r="CZE94" s="66"/>
      <c r="CZF94" s="66"/>
      <c r="CZG94" s="66"/>
      <c r="CZH94" s="66"/>
      <c r="CZI94" s="66"/>
      <c r="CZJ94" s="66"/>
      <c r="CZK94" s="66"/>
      <c r="CZL94" s="66"/>
      <c r="CZM94" s="66"/>
      <c r="CZN94" s="66"/>
      <c r="CZO94" s="66"/>
      <c r="CZP94" s="66"/>
      <c r="CZQ94" s="66"/>
      <c r="CZR94" s="66"/>
      <c r="CZS94" s="66"/>
      <c r="CZT94" s="66"/>
      <c r="CZU94" s="66"/>
      <c r="CZV94" s="66"/>
      <c r="CZW94" s="66"/>
      <c r="CZX94" s="66"/>
      <c r="CZY94" s="66"/>
      <c r="CZZ94" s="66"/>
      <c r="DAA94" s="66"/>
      <c r="DAB94" s="66"/>
      <c r="DAC94" s="66"/>
      <c r="DAD94" s="66"/>
      <c r="DAE94" s="66"/>
      <c r="DAF94" s="66"/>
      <c r="DAG94" s="66"/>
      <c r="DAH94" s="66"/>
      <c r="DAI94" s="66"/>
      <c r="DAJ94" s="66"/>
      <c r="DAK94" s="66"/>
      <c r="DAL94" s="66"/>
      <c r="DAM94" s="66"/>
      <c r="DAN94" s="66"/>
      <c r="DAO94" s="66"/>
      <c r="DAP94" s="66"/>
      <c r="DAQ94" s="66"/>
      <c r="DAR94" s="66"/>
      <c r="DAS94" s="66"/>
      <c r="DAT94" s="66"/>
      <c r="DAU94" s="66"/>
      <c r="DAV94" s="66"/>
      <c r="DAW94" s="66"/>
      <c r="DAX94" s="66"/>
      <c r="DAY94" s="66"/>
      <c r="DAZ94" s="66"/>
      <c r="DBA94" s="66"/>
      <c r="DBB94" s="66"/>
      <c r="DBC94" s="66"/>
      <c r="DBD94" s="66"/>
      <c r="DBE94" s="66"/>
      <c r="DBF94" s="66"/>
      <c r="DBG94" s="66"/>
      <c r="DBH94" s="66"/>
      <c r="DBI94" s="66"/>
      <c r="DBJ94" s="66"/>
      <c r="DBK94" s="66"/>
      <c r="DBL94" s="66"/>
      <c r="DBM94" s="66"/>
      <c r="DBN94" s="66"/>
      <c r="DBO94" s="66"/>
      <c r="DBP94" s="66"/>
      <c r="DBQ94" s="66"/>
      <c r="DBR94" s="66"/>
      <c r="DBS94" s="66"/>
      <c r="DBT94" s="66"/>
      <c r="DBU94" s="66"/>
      <c r="DBV94" s="66"/>
      <c r="DBW94" s="66"/>
      <c r="DBX94" s="66"/>
      <c r="DBY94" s="66"/>
      <c r="DBZ94" s="66"/>
      <c r="DCA94" s="66"/>
      <c r="DCB94" s="66"/>
      <c r="DCC94" s="66"/>
      <c r="DCD94" s="66"/>
      <c r="DCE94" s="66"/>
      <c r="DCF94" s="66"/>
      <c r="DCG94" s="66"/>
      <c r="DCH94" s="66"/>
      <c r="DCI94" s="66"/>
      <c r="DCJ94" s="66"/>
      <c r="DCK94" s="66"/>
      <c r="DCL94" s="66"/>
      <c r="DCM94" s="66"/>
      <c r="DCN94" s="66"/>
      <c r="DCO94" s="66"/>
      <c r="DCP94" s="66"/>
      <c r="DCQ94" s="66"/>
      <c r="DCR94" s="66"/>
      <c r="DCS94" s="66"/>
      <c r="DCT94" s="66"/>
      <c r="DCU94" s="66"/>
      <c r="DCV94" s="66"/>
      <c r="DCW94" s="66"/>
      <c r="DCX94" s="66"/>
      <c r="DCY94" s="66"/>
      <c r="DCZ94" s="66"/>
      <c r="DDA94" s="66"/>
      <c r="DDB94" s="66"/>
      <c r="DDC94" s="66"/>
      <c r="DDD94" s="66"/>
      <c r="DDE94" s="66"/>
      <c r="DDF94" s="66"/>
      <c r="DDG94" s="66"/>
      <c r="DDH94" s="66"/>
      <c r="DDI94" s="66"/>
      <c r="DDJ94" s="66"/>
      <c r="DDK94" s="66"/>
      <c r="DDL94" s="66"/>
      <c r="DDM94" s="66"/>
      <c r="DDN94" s="66"/>
      <c r="DDO94" s="66"/>
      <c r="DDP94" s="66"/>
      <c r="DDQ94" s="66"/>
      <c r="DDR94" s="66"/>
      <c r="DDS94" s="66"/>
      <c r="DDT94" s="66"/>
      <c r="DDU94" s="66"/>
      <c r="DDV94" s="66"/>
      <c r="DDW94" s="66"/>
      <c r="DDX94" s="66"/>
      <c r="DDY94" s="66"/>
      <c r="DDZ94" s="66"/>
      <c r="DEA94" s="66"/>
      <c r="DEB94" s="66"/>
      <c r="DEC94" s="66"/>
      <c r="DED94" s="66"/>
      <c r="DEE94" s="66"/>
      <c r="DEF94" s="66"/>
      <c r="DEG94" s="66"/>
      <c r="DEH94" s="66"/>
      <c r="DEI94" s="66"/>
      <c r="DEJ94" s="66"/>
      <c r="DEK94" s="66"/>
      <c r="DEL94" s="66"/>
      <c r="DEM94" s="66"/>
      <c r="DEN94" s="66"/>
      <c r="DEO94" s="66"/>
      <c r="DEP94" s="66"/>
      <c r="DEQ94" s="66"/>
      <c r="DER94" s="66"/>
      <c r="DES94" s="66"/>
      <c r="DET94" s="66"/>
      <c r="DEU94" s="66"/>
      <c r="DEV94" s="66"/>
      <c r="DEW94" s="66"/>
      <c r="DEX94" s="66"/>
      <c r="DEY94" s="66"/>
      <c r="DEZ94" s="66"/>
      <c r="DFA94" s="66"/>
      <c r="DFB94" s="66"/>
      <c r="DFC94" s="66"/>
      <c r="DFD94" s="66"/>
      <c r="DFE94" s="66"/>
      <c r="DFF94" s="66"/>
      <c r="DFG94" s="66"/>
      <c r="DFH94" s="66"/>
      <c r="DFI94" s="66"/>
      <c r="DFJ94" s="66"/>
      <c r="DFK94" s="66"/>
      <c r="DFL94" s="66"/>
      <c r="DFM94" s="66"/>
      <c r="DFN94" s="66"/>
      <c r="DFO94" s="66"/>
      <c r="DFP94" s="66"/>
      <c r="DFQ94" s="66"/>
      <c r="DFR94" s="66"/>
      <c r="DFS94" s="66"/>
      <c r="DFT94" s="66"/>
      <c r="DFU94" s="66"/>
      <c r="DFV94" s="66"/>
      <c r="DFW94" s="66"/>
      <c r="DFX94" s="66"/>
      <c r="DFY94" s="66"/>
      <c r="DFZ94" s="66"/>
      <c r="DGA94" s="66"/>
      <c r="DGB94" s="66"/>
      <c r="DGC94" s="66"/>
      <c r="DGD94" s="66"/>
      <c r="DGE94" s="66"/>
      <c r="DGF94" s="66"/>
      <c r="DGG94" s="66"/>
      <c r="DGH94" s="66"/>
      <c r="DGI94" s="66"/>
      <c r="DGJ94" s="66"/>
      <c r="DGK94" s="66"/>
      <c r="DGL94" s="66"/>
      <c r="DGM94" s="66"/>
      <c r="DGN94" s="66"/>
      <c r="DGO94" s="66"/>
      <c r="DGP94" s="66"/>
      <c r="DGQ94" s="66"/>
      <c r="DGR94" s="66"/>
      <c r="DGS94" s="66"/>
      <c r="DGT94" s="66"/>
      <c r="DGU94" s="66"/>
      <c r="DGV94" s="66"/>
      <c r="DGW94" s="66"/>
      <c r="DGX94" s="66"/>
      <c r="DGY94" s="66"/>
      <c r="DGZ94" s="66"/>
      <c r="DHA94" s="66"/>
      <c r="DHB94" s="66"/>
      <c r="DHC94" s="66"/>
      <c r="DHD94" s="66"/>
      <c r="DHE94" s="66"/>
      <c r="DHF94" s="66"/>
      <c r="DHG94" s="66"/>
      <c r="DHH94" s="66"/>
      <c r="DHI94" s="66"/>
      <c r="DHJ94" s="66"/>
      <c r="DHK94" s="66"/>
      <c r="DHL94" s="66"/>
      <c r="DHM94" s="66"/>
      <c r="DHN94" s="66"/>
      <c r="DHO94" s="66"/>
      <c r="DHP94" s="66"/>
      <c r="DHQ94" s="66"/>
      <c r="DHR94" s="66"/>
      <c r="DHS94" s="66"/>
      <c r="DHT94" s="66"/>
      <c r="DHU94" s="66"/>
      <c r="DHV94" s="66"/>
      <c r="DHW94" s="66"/>
      <c r="DHX94" s="66"/>
      <c r="DHY94" s="66"/>
      <c r="DHZ94" s="66"/>
      <c r="DIA94" s="66"/>
      <c r="DIB94" s="66"/>
      <c r="DIC94" s="66"/>
      <c r="DID94" s="66"/>
      <c r="DIE94" s="66"/>
      <c r="DIF94" s="66"/>
      <c r="DIG94" s="66"/>
      <c r="DIH94" s="66"/>
      <c r="DII94" s="66"/>
      <c r="DIJ94" s="66"/>
      <c r="DIK94" s="66"/>
      <c r="DIL94" s="66"/>
      <c r="DIM94" s="66"/>
      <c r="DIN94" s="66"/>
      <c r="DIO94" s="66"/>
      <c r="DIP94" s="66"/>
      <c r="DIQ94" s="66"/>
      <c r="DIR94" s="66"/>
      <c r="DIS94" s="66"/>
      <c r="DIT94" s="66"/>
      <c r="DIU94" s="66"/>
      <c r="DIV94" s="66"/>
      <c r="DIW94" s="66"/>
      <c r="DIX94" s="66"/>
      <c r="DIY94" s="66"/>
      <c r="DIZ94" s="66"/>
      <c r="DJA94" s="66"/>
      <c r="DJB94" s="66"/>
      <c r="DJC94" s="66"/>
      <c r="DJD94" s="66"/>
      <c r="DJE94" s="66"/>
      <c r="DJF94" s="66"/>
      <c r="DJG94" s="66"/>
      <c r="DJH94" s="66"/>
      <c r="DJI94" s="66"/>
      <c r="DJJ94" s="66"/>
      <c r="DJK94" s="66"/>
      <c r="DJL94" s="66"/>
      <c r="DJM94" s="66"/>
      <c r="DJN94" s="66"/>
      <c r="DJO94" s="66"/>
      <c r="DJP94" s="66"/>
      <c r="DJQ94" s="66"/>
      <c r="DJR94" s="66"/>
      <c r="DJS94" s="66"/>
      <c r="DJT94" s="66"/>
      <c r="DJU94" s="66"/>
      <c r="DJV94" s="66"/>
      <c r="DJW94" s="66"/>
      <c r="DJX94" s="66"/>
      <c r="DJY94" s="66"/>
      <c r="DJZ94" s="66"/>
      <c r="DKA94" s="66"/>
      <c r="DKB94" s="66"/>
      <c r="DKC94" s="66"/>
      <c r="DKD94" s="66"/>
      <c r="DKE94" s="66"/>
      <c r="DKF94" s="66"/>
      <c r="DKG94" s="66"/>
      <c r="DKH94" s="66"/>
      <c r="DKI94" s="66"/>
      <c r="DKJ94" s="66"/>
      <c r="DKK94" s="66"/>
      <c r="DKL94" s="66"/>
      <c r="DKM94" s="66"/>
      <c r="DKN94" s="66"/>
      <c r="DKO94" s="66"/>
      <c r="DKP94" s="66"/>
      <c r="DKQ94" s="66"/>
      <c r="DKR94" s="66"/>
      <c r="DKS94" s="66"/>
      <c r="DKT94" s="66"/>
      <c r="DKU94" s="66"/>
      <c r="DKV94" s="66"/>
      <c r="DKW94" s="66"/>
      <c r="DKX94" s="66"/>
      <c r="DKY94" s="66"/>
      <c r="DKZ94" s="66"/>
      <c r="DLA94" s="66"/>
      <c r="DLB94" s="66"/>
      <c r="DLC94" s="66"/>
      <c r="DLD94" s="66"/>
      <c r="DLE94" s="66"/>
      <c r="DLF94" s="66"/>
      <c r="DLG94" s="66"/>
      <c r="DLH94" s="66"/>
      <c r="DLI94" s="66"/>
      <c r="DLJ94" s="66"/>
      <c r="DLK94" s="66"/>
      <c r="DLL94" s="66"/>
      <c r="DLM94" s="66"/>
      <c r="DLN94" s="66"/>
      <c r="DLO94" s="66"/>
      <c r="DLP94" s="66"/>
      <c r="DLQ94" s="66"/>
      <c r="DLR94" s="66"/>
      <c r="DLS94" s="66"/>
      <c r="DLT94" s="66"/>
      <c r="DLU94" s="66"/>
      <c r="DLV94" s="66"/>
      <c r="DLW94" s="66"/>
      <c r="DLX94" s="66"/>
      <c r="DLY94" s="66"/>
      <c r="DLZ94" s="66"/>
      <c r="DMA94" s="66"/>
      <c r="DMB94" s="66"/>
      <c r="DMC94" s="66"/>
      <c r="DMD94" s="66"/>
      <c r="DME94" s="66"/>
      <c r="DMF94" s="66"/>
      <c r="DMG94" s="66"/>
      <c r="DMH94" s="66"/>
      <c r="DMI94" s="66"/>
      <c r="DMJ94" s="66"/>
      <c r="DMK94" s="66"/>
      <c r="DML94" s="66"/>
      <c r="DMM94" s="66"/>
      <c r="DMN94" s="66"/>
      <c r="DMO94" s="66"/>
      <c r="DMP94" s="66"/>
      <c r="DMQ94" s="66"/>
      <c r="DMR94" s="66"/>
      <c r="DMS94" s="66"/>
      <c r="DMT94" s="66"/>
      <c r="DMU94" s="66"/>
      <c r="DMV94" s="66"/>
      <c r="DMW94" s="66"/>
      <c r="DMX94" s="66"/>
      <c r="DMY94" s="66"/>
      <c r="DMZ94" s="66"/>
      <c r="DNA94" s="66"/>
      <c r="DNB94" s="66"/>
      <c r="DNC94" s="66"/>
      <c r="DND94" s="66"/>
      <c r="DNE94" s="66"/>
      <c r="DNF94" s="66"/>
      <c r="DNG94" s="66"/>
      <c r="DNH94" s="66"/>
      <c r="DNI94" s="66"/>
      <c r="DNJ94" s="66"/>
      <c r="DNK94" s="66"/>
      <c r="DNL94" s="66"/>
      <c r="DNM94" s="66"/>
      <c r="DNN94" s="66"/>
      <c r="DNO94" s="66"/>
      <c r="DNP94" s="66"/>
      <c r="DNQ94" s="66"/>
      <c r="DNR94" s="66"/>
      <c r="DNS94" s="66"/>
      <c r="DNT94" s="66"/>
      <c r="DNU94" s="66"/>
      <c r="DNV94" s="66"/>
      <c r="DNW94" s="66"/>
      <c r="DNX94" s="66"/>
      <c r="DNY94" s="66"/>
      <c r="DNZ94" s="66"/>
      <c r="DOA94" s="66"/>
      <c r="DOB94" s="66"/>
      <c r="DOC94" s="66"/>
      <c r="DOD94" s="66"/>
      <c r="DOE94" s="66"/>
      <c r="DOF94" s="66"/>
      <c r="DOG94" s="66"/>
      <c r="DOH94" s="66"/>
      <c r="DOI94" s="66"/>
      <c r="DOJ94" s="66"/>
      <c r="DOK94" s="66"/>
      <c r="DOL94" s="66"/>
      <c r="DOM94" s="66"/>
      <c r="DON94" s="66"/>
      <c r="DOO94" s="66"/>
      <c r="DOP94" s="66"/>
      <c r="DOQ94" s="66"/>
      <c r="DOR94" s="66"/>
      <c r="DOS94" s="66"/>
      <c r="DOT94" s="66"/>
      <c r="DOU94" s="66"/>
      <c r="DOV94" s="66"/>
      <c r="DOW94" s="66"/>
      <c r="DOX94" s="66"/>
      <c r="DOY94" s="66"/>
      <c r="DOZ94" s="66"/>
      <c r="DPA94" s="66"/>
      <c r="DPB94" s="66"/>
      <c r="DPC94" s="66"/>
      <c r="DPD94" s="66"/>
      <c r="DPE94" s="66"/>
      <c r="DPF94" s="66"/>
      <c r="DPG94" s="66"/>
      <c r="DPH94" s="66"/>
      <c r="DPI94" s="66"/>
      <c r="DPJ94" s="66"/>
      <c r="DPK94" s="66"/>
      <c r="DPL94" s="66"/>
      <c r="DPM94" s="66"/>
      <c r="DPN94" s="66"/>
      <c r="DPO94" s="66"/>
      <c r="DPP94" s="66"/>
      <c r="DPQ94" s="66"/>
      <c r="DPR94" s="66"/>
      <c r="DPS94" s="66"/>
      <c r="DPT94" s="66"/>
      <c r="DPU94" s="66"/>
      <c r="DPV94" s="66"/>
      <c r="DPW94" s="66"/>
      <c r="DPX94" s="66"/>
      <c r="DPY94" s="66"/>
      <c r="DPZ94" s="66"/>
      <c r="DQA94" s="66"/>
      <c r="DQB94" s="66"/>
      <c r="DQC94" s="66"/>
      <c r="DQD94" s="66"/>
      <c r="DQE94" s="66"/>
      <c r="DQF94" s="66"/>
      <c r="DQG94" s="66"/>
      <c r="DQH94" s="66"/>
      <c r="DQI94" s="66"/>
      <c r="DQJ94" s="66"/>
      <c r="DQK94" s="66"/>
      <c r="DQL94" s="66"/>
      <c r="DQM94" s="66"/>
      <c r="DQN94" s="66"/>
      <c r="DQO94" s="66"/>
      <c r="DQP94" s="66"/>
      <c r="DQQ94" s="66"/>
      <c r="DQR94" s="66"/>
      <c r="DQS94" s="66"/>
      <c r="DQT94" s="66"/>
      <c r="DQU94" s="66"/>
      <c r="DQV94" s="66"/>
      <c r="DQW94" s="66"/>
      <c r="DQX94" s="66"/>
      <c r="DQY94" s="66"/>
      <c r="DQZ94" s="66"/>
      <c r="DRA94" s="66"/>
      <c r="DRB94" s="66"/>
      <c r="DRC94" s="66"/>
      <c r="DRD94" s="66"/>
      <c r="DRE94" s="66"/>
      <c r="DRF94" s="66"/>
      <c r="DRG94" s="66"/>
      <c r="DRH94" s="66"/>
      <c r="DRI94" s="66"/>
      <c r="DRJ94" s="66"/>
      <c r="DRK94" s="66"/>
      <c r="DRL94" s="66"/>
      <c r="DRM94" s="66"/>
      <c r="DRN94" s="66"/>
      <c r="DRO94" s="66"/>
      <c r="DRP94" s="66"/>
      <c r="DRQ94" s="66"/>
      <c r="DRR94" s="66"/>
      <c r="DRS94" s="66"/>
      <c r="DRT94" s="66"/>
      <c r="DRU94" s="66"/>
      <c r="DRV94" s="66"/>
      <c r="DRW94" s="66"/>
      <c r="DRX94" s="66"/>
      <c r="DRY94" s="66"/>
      <c r="DRZ94" s="66"/>
      <c r="DSA94" s="66"/>
      <c r="DSB94" s="66"/>
      <c r="DSC94" s="66"/>
      <c r="DSD94" s="66"/>
      <c r="DSE94" s="66"/>
      <c r="DSF94" s="66"/>
      <c r="DSG94" s="66"/>
      <c r="DSH94" s="66"/>
      <c r="DSI94" s="66"/>
      <c r="DSJ94" s="66"/>
      <c r="DSK94" s="66"/>
      <c r="DSL94" s="66"/>
      <c r="DSM94" s="66"/>
      <c r="DSN94" s="66"/>
      <c r="DSO94" s="66"/>
      <c r="DSP94" s="66"/>
      <c r="DSQ94" s="66"/>
      <c r="DSR94" s="66"/>
      <c r="DSS94" s="66"/>
      <c r="DST94" s="66"/>
      <c r="DSU94" s="66"/>
      <c r="DSV94" s="66"/>
      <c r="DSW94" s="66"/>
      <c r="DSX94" s="66"/>
      <c r="DSY94" s="66"/>
      <c r="DSZ94" s="66"/>
      <c r="DTA94" s="66"/>
      <c r="DTB94" s="66"/>
      <c r="DTC94" s="66"/>
      <c r="DTD94" s="66"/>
      <c r="DTE94" s="66"/>
      <c r="DTF94" s="66"/>
      <c r="DTG94" s="66"/>
      <c r="DTH94" s="66"/>
      <c r="DTI94" s="66"/>
      <c r="DTJ94" s="66"/>
      <c r="DTK94" s="66"/>
      <c r="DTL94" s="66"/>
      <c r="DTM94" s="66"/>
      <c r="DTN94" s="66"/>
      <c r="DTO94" s="66"/>
      <c r="DTP94" s="66"/>
      <c r="DTQ94" s="66"/>
      <c r="DTR94" s="66"/>
      <c r="DTS94" s="66"/>
      <c r="DTT94" s="66"/>
      <c r="DTU94" s="66"/>
      <c r="DTV94" s="66"/>
      <c r="DTW94" s="66"/>
      <c r="DTX94" s="66"/>
      <c r="DTY94" s="66"/>
      <c r="DTZ94" s="66"/>
      <c r="DUA94" s="66"/>
      <c r="DUB94" s="66"/>
      <c r="DUC94" s="66"/>
      <c r="DUD94" s="66"/>
      <c r="DUE94" s="66"/>
      <c r="DUF94" s="66"/>
      <c r="DUG94" s="66"/>
      <c r="DUH94" s="66"/>
      <c r="DUI94" s="66"/>
      <c r="DUJ94" s="66"/>
      <c r="DUK94" s="66"/>
      <c r="DUL94" s="66"/>
      <c r="DUM94" s="66"/>
      <c r="DUN94" s="66"/>
      <c r="DUO94" s="66"/>
      <c r="DUP94" s="66"/>
      <c r="DUQ94" s="66"/>
      <c r="DUR94" s="66"/>
      <c r="DUS94" s="66"/>
      <c r="DUT94" s="66"/>
      <c r="DUU94" s="66"/>
      <c r="DUV94" s="66"/>
      <c r="DUW94" s="66"/>
      <c r="DUX94" s="66"/>
      <c r="DUY94" s="66"/>
      <c r="DUZ94" s="66"/>
      <c r="DVA94" s="66"/>
      <c r="DVB94" s="66"/>
      <c r="DVC94" s="66"/>
      <c r="DVD94" s="66"/>
      <c r="DVE94" s="66"/>
      <c r="DVF94" s="66"/>
      <c r="DVG94" s="66"/>
      <c r="DVH94" s="66"/>
      <c r="DVI94" s="66"/>
      <c r="DVJ94" s="66"/>
      <c r="DVK94" s="66"/>
      <c r="DVL94" s="66"/>
      <c r="DVM94" s="66"/>
      <c r="DVN94" s="66"/>
      <c r="DVO94" s="66"/>
      <c r="DVP94" s="66"/>
      <c r="DVQ94" s="66"/>
      <c r="DVR94" s="66"/>
      <c r="DVS94" s="66"/>
      <c r="DVT94" s="66"/>
      <c r="DVU94" s="66"/>
      <c r="DVV94" s="66"/>
      <c r="DVW94" s="66"/>
      <c r="DVX94" s="66"/>
      <c r="DVY94" s="66"/>
      <c r="DVZ94" s="66"/>
      <c r="DWA94" s="66"/>
      <c r="DWB94" s="66"/>
      <c r="DWC94" s="66"/>
      <c r="DWD94" s="66"/>
      <c r="DWE94" s="66"/>
      <c r="DWF94" s="66"/>
      <c r="DWG94" s="66"/>
      <c r="DWH94" s="66"/>
      <c r="DWI94" s="66"/>
      <c r="DWJ94" s="66"/>
      <c r="DWK94" s="66"/>
      <c r="DWL94" s="66"/>
      <c r="DWM94" s="66"/>
      <c r="DWN94" s="66"/>
      <c r="DWO94" s="66"/>
      <c r="DWP94" s="66"/>
      <c r="DWQ94" s="66"/>
      <c r="DWR94" s="66"/>
      <c r="DWS94" s="66"/>
      <c r="DWT94" s="66"/>
      <c r="DWU94" s="66"/>
      <c r="DWV94" s="66"/>
      <c r="DWW94" s="66"/>
      <c r="DWX94" s="66"/>
      <c r="DWY94" s="66"/>
      <c r="DWZ94" s="66"/>
      <c r="DXA94" s="66"/>
      <c r="DXB94" s="66"/>
      <c r="DXC94" s="66"/>
      <c r="DXD94" s="66"/>
      <c r="DXE94" s="66"/>
      <c r="DXF94" s="66"/>
      <c r="DXG94" s="66"/>
      <c r="DXH94" s="66"/>
      <c r="DXI94" s="66"/>
      <c r="DXJ94" s="66"/>
      <c r="DXK94" s="66"/>
      <c r="DXL94" s="66"/>
      <c r="DXM94" s="66"/>
      <c r="DXN94" s="66"/>
      <c r="DXO94" s="66"/>
      <c r="DXP94" s="66"/>
      <c r="DXQ94" s="66"/>
      <c r="DXR94" s="66"/>
      <c r="DXS94" s="66"/>
      <c r="DXT94" s="66"/>
      <c r="DXU94" s="66"/>
      <c r="DXV94" s="66"/>
      <c r="DXW94" s="66"/>
      <c r="DXX94" s="66"/>
      <c r="DXY94" s="66"/>
      <c r="DXZ94" s="66"/>
      <c r="DYA94" s="66"/>
      <c r="DYB94" s="66"/>
      <c r="DYC94" s="66"/>
      <c r="DYD94" s="66"/>
      <c r="DYE94" s="66"/>
      <c r="DYF94" s="66"/>
      <c r="DYG94" s="66"/>
      <c r="DYH94" s="66"/>
      <c r="DYI94" s="66"/>
      <c r="DYJ94" s="66"/>
      <c r="DYK94" s="66"/>
      <c r="DYL94" s="66"/>
      <c r="DYM94" s="66"/>
      <c r="DYN94" s="66"/>
      <c r="DYO94" s="66"/>
      <c r="DYP94" s="66"/>
      <c r="DYQ94" s="66"/>
      <c r="DYR94" s="66"/>
      <c r="DYS94" s="66"/>
      <c r="DYT94" s="66"/>
      <c r="DYU94" s="66"/>
      <c r="DYV94" s="66"/>
      <c r="DYW94" s="66"/>
      <c r="DYX94" s="66"/>
      <c r="DYY94" s="66"/>
      <c r="DYZ94" s="66"/>
      <c r="DZA94" s="66"/>
      <c r="DZB94" s="66"/>
      <c r="DZC94" s="66"/>
      <c r="DZD94" s="66"/>
      <c r="DZE94" s="66"/>
      <c r="DZF94" s="66"/>
      <c r="DZG94" s="66"/>
      <c r="DZH94" s="66"/>
      <c r="DZI94" s="66"/>
      <c r="DZJ94" s="66"/>
      <c r="DZK94" s="66"/>
      <c r="DZL94" s="66"/>
      <c r="DZM94" s="66"/>
      <c r="DZN94" s="66"/>
      <c r="DZO94" s="66"/>
      <c r="DZP94" s="66"/>
      <c r="DZQ94" s="66"/>
      <c r="DZR94" s="66"/>
      <c r="DZS94" s="66"/>
      <c r="DZT94" s="66"/>
      <c r="DZU94" s="66"/>
      <c r="DZV94" s="66"/>
      <c r="DZW94" s="66"/>
      <c r="DZX94" s="66"/>
      <c r="DZY94" s="66"/>
      <c r="DZZ94" s="66"/>
      <c r="EAA94" s="66"/>
      <c r="EAB94" s="66"/>
      <c r="EAC94" s="66"/>
      <c r="EAD94" s="66"/>
      <c r="EAE94" s="66"/>
      <c r="EAF94" s="66"/>
      <c r="EAG94" s="66"/>
      <c r="EAH94" s="66"/>
      <c r="EAI94" s="66"/>
      <c r="EAJ94" s="66"/>
      <c r="EAK94" s="66"/>
      <c r="EAL94" s="66"/>
      <c r="EAM94" s="66"/>
      <c r="EAN94" s="66"/>
      <c r="EAO94" s="66"/>
      <c r="EAP94" s="66"/>
      <c r="EAQ94" s="66"/>
      <c r="EAR94" s="66"/>
      <c r="EAS94" s="66"/>
      <c r="EAT94" s="66"/>
      <c r="EAU94" s="66"/>
      <c r="EAV94" s="66"/>
      <c r="EAW94" s="66"/>
      <c r="EAX94" s="66"/>
      <c r="EAY94" s="66"/>
      <c r="EAZ94" s="66"/>
      <c r="EBA94" s="66"/>
      <c r="EBB94" s="66"/>
      <c r="EBC94" s="66"/>
      <c r="EBD94" s="66"/>
      <c r="EBE94" s="66"/>
      <c r="EBF94" s="66"/>
      <c r="EBG94" s="66"/>
      <c r="EBH94" s="66"/>
      <c r="EBI94" s="66"/>
      <c r="EBJ94" s="66"/>
      <c r="EBK94" s="66"/>
      <c r="EBL94" s="66"/>
      <c r="EBM94" s="66"/>
      <c r="EBN94" s="66"/>
      <c r="EBO94" s="66"/>
      <c r="EBP94" s="66"/>
      <c r="EBQ94" s="66"/>
      <c r="EBR94" s="66"/>
      <c r="EBS94" s="66"/>
      <c r="EBT94" s="66"/>
      <c r="EBU94" s="66"/>
      <c r="EBV94" s="66"/>
      <c r="EBW94" s="66"/>
      <c r="EBX94" s="66"/>
      <c r="EBY94" s="66"/>
      <c r="EBZ94" s="66"/>
      <c r="ECA94" s="66"/>
      <c r="ECB94" s="66"/>
      <c r="ECC94" s="66"/>
      <c r="ECD94" s="66"/>
      <c r="ECE94" s="66"/>
      <c r="ECF94" s="66"/>
      <c r="ECG94" s="66"/>
      <c r="ECH94" s="66"/>
      <c r="ECI94" s="66"/>
      <c r="ECJ94" s="66"/>
      <c r="ECK94" s="66"/>
      <c r="ECL94" s="66"/>
      <c r="ECM94" s="66"/>
      <c r="ECN94" s="66"/>
      <c r="ECO94" s="66"/>
      <c r="ECP94" s="66"/>
      <c r="ECQ94" s="66"/>
      <c r="ECR94" s="66"/>
      <c r="ECS94" s="66"/>
      <c r="ECT94" s="66"/>
      <c r="ECU94" s="66"/>
      <c r="ECV94" s="66"/>
      <c r="ECW94" s="66"/>
      <c r="ECX94" s="66"/>
      <c r="ECY94" s="66"/>
      <c r="ECZ94" s="66"/>
      <c r="EDA94" s="66"/>
      <c r="EDB94" s="66"/>
      <c r="EDC94" s="66"/>
      <c r="EDD94" s="66"/>
      <c r="EDE94" s="66"/>
      <c r="EDF94" s="66"/>
      <c r="EDG94" s="66"/>
      <c r="EDH94" s="66"/>
      <c r="EDI94" s="66"/>
      <c r="EDJ94" s="66"/>
      <c r="EDK94" s="66"/>
      <c r="EDL94" s="66"/>
      <c r="EDM94" s="66"/>
      <c r="EDN94" s="66"/>
      <c r="EDO94" s="66"/>
      <c r="EDP94" s="66"/>
      <c r="EDQ94" s="66"/>
      <c r="EDR94" s="66"/>
      <c r="EDS94" s="66"/>
      <c r="EDT94" s="66"/>
      <c r="EDU94" s="66"/>
      <c r="EDV94" s="66"/>
      <c r="EDW94" s="66"/>
      <c r="EDX94" s="66"/>
      <c r="EDY94" s="66"/>
      <c r="EDZ94" s="66"/>
      <c r="EEA94" s="66"/>
      <c r="EEB94" s="66"/>
      <c r="EEC94" s="66"/>
      <c r="EED94" s="66"/>
      <c r="EEE94" s="66"/>
      <c r="EEF94" s="66"/>
      <c r="EEG94" s="66"/>
      <c r="EEH94" s="66"/>
      <c r="EEI94" s="66"/>
      <c r="EEJ94" s="66"/>
      <c r="EEK94" s="66"/>
      <c r="EEL94" s="66"/>
      <c r="EEM94" s="66"/>
      <c r="EEN94" s="66"/>
      <c r="EEO94" s="66"/>
      <c r="EEP94" s="66"/>
      <c r="EEQ94" s="66"/>
      <c r="EER94" s="66"/>
      <c r="EES94" s="66"/>
      <c r="EET94" s="66"/>
      <c r="EEU94" s="66"/>
      <c r="EEV94" s="66"/>
      <c r="EEW94" s="66"/>
      <c r="EEX94" s="66"/>
      <c r="EEY94" s="66"/>
      <c r="EEZ94" s="66"/>
      <c r="EFA94" s="66"/>
      <c r="EFB94" s="66"/>
      <c r="EFC94" s="66"/>
      <c r="EFD94" s="66"/>
      <c r="EFE94" s="66"/>
      <c r="EFF94" s="66"/>
      <c r="EFG94" s="66"/>
      <c r="EFH94" s="66"/>
      <c r="EFI94" s="66"/>
      <c r="EFJ94" s="66"/>
      <c r="EFK94" s="66"/>
      <c r="EFL94" s="66"/>
      <c r="EFM94" s="66"/>
      <c r="EFN94" s="66"/>
      <c r="EFO94" s="66"/>
      <c r="EFP94" s="66"/>
      <c r="EFQ94" s="66"/>
      <c r="EFR94" s="66"/>
      <c r="EFS94" s="66"/>
      <c r="EFT94" s="66"/>
      <c r="EFU94" s="66"/>
      <c r="EFV94" s="66"/>
      <c r="EFW94" s="66"/>
      <c r="EFX94" s="66"/>
      <c r="EFY94" s="66"/>
      <c r="EFZ94" s="66"/>
      <c r="EGA94" s="66"/>
      <c r="EGB94" s="66"/>
      <c r="EGC94" s="66"/>
      <c r="EGD94" s="66"/>
      <c r="EGE94" s="66"/>
      <c r="EGF94" s="66"/>
      <c r="EGG94" s="66"/>
      <c r="EGH94" s="66"/>
      <c r="EGI94" s="66"/>
      <c r="EGJ94" s="66"/>
      <c r="EGK94" s="66"/>
      <c r="EGL94" s="66"/>
      <c r="EGM94" s="66"/>
      <c r="EGN94" s="66"/>
      <c r="EGO94" s="66"/>
      <c r="EGP94" s="66"/>
      <c r="EGQ94" s="66"/>
      <c r="EGR94" s="66"/>
      <c r="EGS94" s="66"/>
      <c r="EGT94" s="66"/>
      <c r="EGU94" s="66"/>
      <c r="EGV94" s="66"/>
      <c r="EGW94" s="66"/>
      <c r="EGX94" s="66"/>
      <c r="EGY94" s="66"/>
      <c r="EGZ94" s="66"/>
      <c r="EHA94" s="66"/>
      <c r="EHB94" s="66"/>
      <c r="EHC94" s="66"/>
      <c r="EHD94" s="66"/>
      <c r="EHE94" s="66"/>
      <c r="EHF94" s="66"/>
      <c r="EHG94" s="66"/>
      <c r="EHH94" s="66"/>
      <c r="EHI94" s="66"/>
      <c r="EHJ94" s="66"/>
      <c r="EHK94" s="66"/>
      <c r="EHL94" s="66"/>
      <c r="EHM94" s="66"/>
      <c r="EHN94" s="66"/>
      <c r="EHO94" s="66"/>
      <c r="EHP94" s="66"/>
      <c r="EHQ94" s="66"/>
      <c r="EHR94" s="66"/>
      <c r="EHS94" s="66"/>
      <c r="EHT94" s="66"/>
      <c r="EHU94" s="66"/>
      <c r="EHV94" s="66"/>
      <c r="EHW94" s="66"/>
      <c r="EHX94" s="66"/>
      <c r="EHY94" s="66"/>
      <c r="EHZ94" s="66"/>
      <c r="EIA94" s="66"/>
      <c r="EIB94" s="66"/>
      <c r="EIC94" s="66"/>
      <c r="EID94" s="66"/>
      <c r="EIE94" s="66"/>
      <c r="EIF94" s="66"/>
      <c r="EIG94" s="66"/>
      <c r="EIH94" s="66"/>
      <c r="EII94" s="66"/>
      <c r="EIJ94" s="66"/>
      <c r="EIK94" s="66"/>
      <c r="EIL94" s="66"/>
      <c r="EIM94" s="66"/>
      <c r="EIN94" s="66"/>
      <c r="EIO94" s="66"/>
      <c r="EIP94" s="66"/>
      <c r="EIQ94" s="66"/>
      <c r="EIR94" s="66"/>
      <c r="EIS94" s="66"/>
      <c r="EIT94" s="66"/>
      <c r="EIU94" s="66"/>
      <c r="EIV94" s="66"/>
      <c r="EIW94" s="66"/>
      <c r="EIX94" s="66"/>
      <c r="EIY94" s="66"/>
      <c r="EIZ94" s="66"/>
      <c r="EJA94" s="66"/>
      <c r="EJB94" s="66"/>
      <c r="EJC94" s="66"/>
      <c r="EJD94" s="66"/>
      <c r="EJE94" s="66"/>
      <c r="EJF94" s="66"/>
      <c r="EJG94" s="66"/>
      <c r="EJH94" s="66"/>
      <c r="EJI94" s="66"/>
      <c r="EJJ94" s="66"/>
      <c r="EJK94" s="66"/>
      <c r="EJL94" s="66"/>
      <c r="EJM94" s="66"/>
      <c r="EJN94" s="66"/>
      <c r="EJO94" s="66"/>
      <c r="EJP94" s="66"/>
      <c r="EJQ94" s="66"/>
      <c r="EJR94" s="66"/>
      <c r="EJS94" s="66"/>
      <c r="EJT94" s="66"/>
      <c r="EJU94" s="66"/>
      <c r="EJV94" s="66"/>
      <c r="EJW94" s="66"/>
      <c r="EJX94" s="66"/>
      <c r="EJY94" s="66"/>
      <c r="EJZ94" s="66"/>
      <c r="EKA94" s="66"/>
      <c r="EKB94" s="66"/>
      <c r="EKC94" s="66"/>
      <c r="EKD94" s="66"/>
      <c r="EKE94" s="66"/>
      <c r="EKF94" s="66"/>
      <c r="EKG94" s="66"/>
      <c r="EKH94" s="66"/>
      <c r="EKI94" s="66"/>
      <c r="EKJ94" s="66"/>
      <c r="EKK94" s="66"/>
      <c r="EKL94" s="66"/>
      <c r="EKM94" s="66"/>
      <c r="EKN94" s="66"/>
      <c r="EKO94" s="66"/>
      <c r="EKP94" s="66"/>
      <c r="EKQ94" s="66"/>
      <c r="EKR94" s="66"/>
      <c r="EKS94" s="66"/>
      <c r="EKT94" s="66"/>
      <c r="EKU94" s="66"/>
      <c r="EKV94" s="66"/>
      <c r="EKW94" s="66"/>
      <c r="EKX94" s="66"/>
      <c r="EKY94" s="66"/>
      <c r="EKZ94" s="66"/>
      <c r="ELA94" s="66"/>
      <c r="ELB94" s="66"/>
      <c r="ELC94" s="66"/>
      <c r="ELD94" s="66"/>
      <c r="ELE94" s="66"/>
      <c r="ELF94" s="66"/>
      <c r="ELG94" s="66"/>
      <c r="ELH94" s="66"/>
      <c r="ELI94" s="66"/>
      <c r="ELJ94" s="66"/>
      <c r="ELK94" s="66"/>
      <c r="ELL94" s="66"/>
      <c r="ELM94" s="66"/>
      <c r="ELN94" s="66"/>
      <c r="ELO94" s="66"/>
      <c r="ELP94" s="66"/>
      <c r="ELQ94" s="66"/>
      <c r="ELR94" s="66"/>
      <c r="ELS94" s="66"/>
      <c r="ELT94" s="66"/>
      <c r="ELU94" s="66"/>
      <c r="ELV94" s="66"/>
      <c r="ELW94" s="66"/>
      <c r="ELX94" s="66"/>
      <c r="ELY94" s="66"/>
      <c r="ELZ94" s="66"/>
      <c r="EMA94" s="66"/>
      <c r="EMB94" s="66"/>
      <c r="EMC94" s="66"/>
      <c r="EMD94" s="66"/>
      <c r="EME94" s="66"/>
      <c r="EMF94" s="66"/>
      <c r="EMG94" s="66"/>
      <c r="EMH94" s="66"/>
      <c r="EMI94" s="66"/>
      <c r="EMJ94" s="66"/>
      <c r="EMK94" s="66"/>
      <c r="EML94" s="66"/>
      <c r="EMM94" s="66"/>
      <c r="EMN94" s="66"/>
      <c r="EMO94" s="66"/>
      <c r="EMP94" s="66"/>
      <c r="EMQ94" s="66"/>
      <c r="EMR94" s="66"/>
      <c r="EMS94" s="66"/>
      <c r="EMT94" s="66"/>
      <c r="EMU94" s="66"/>
      <c r="EMV94" s="66"/>
      <c r="EMW94" s="66"/>
      <c r="EMX94" s="66"/>
      <c r="EMY94" s="66"/>
      <c r="EMZ94" s="66"/>
      <c r="ENA94" s="66"/>
      <c r="ENB94" s="66"/>
      <c r="ENC94" s="66"/>
      <c r="END94" s="66"/>
      <c r="ENE94" s="66"/>
      <c r="ENF94" s="66"/>
      <c r="ENG94" s="66"/>
      <c r="ENH94" s="66"/>
      <c r="ENI94" s="66"/>
      <c r="ENJ94" s="66"/>
      <c r="ENK94" s="66"/>
      <c r="ENL94" s="66"/>
      <c r="ENM94" s="66"/>
      <c r="ENN94" s="66"/>
      <c r="ENO94" s="66"/>
      <c r="ENP94" s="66"/>
      <c r="ENQ94" s="66"/>
      <c r="ENR94" s="66"/>
      <c r="ENS94" s="66"/>
      <c r="ENT94" s="66"/>
      <c r="ENU94" s="66"/>
      <c r="ENV94" s="66"/>
      <c r="ENW94" s="66"/>
      <c r="ENX94" s="66"/>
      <c r="ENY94" s="66"/>
      <c r="ENZ94" s="66"/>
      <c r="EOA94" s="66"/>
      <c r="EOB94" s="66"/>
      <c r="EOC94" s="66"/>
      <c r="EOD94" s="66"/>
      <c r="EOE94" s="66"/>
      <c r="EOF94" s="66"/>
      <c r="EOG94" s="66"/>
      <c r="EOH94" s="66"/>
      <c r="EOI94" s="66"/>
      <c r="EOJ94" s="66"/>
      <c r="EOK94" s="66"/>
      <c r="EOL94" s="66"/>
      <c r="EOM94" s="66"/>
      <c r="EON94" s="66"/>
      <c r="EOO94" s="66"/>
      <c r="EOP94" s="66"/>
      <c r="EOQ94" s="66"/>
      <c r="EOR94" s="66"/>
      <c r="EOS94" s="66"/>
      <c r="EOT94" s="66"/>
      <c r="EOU94" s="66"/>
      <c r="EOV94" s="66"/>
      <c r="EOW94" s="66"/>
      <c r="EOX94" s="66"/>
      <c r="EOY94" s="66"/>
      <c r="EOZ94" s="66"/>
      <c r="EPA94" s="66"/>
      <c r="EPB94" s="66"/>
      <c r="EPC94" s="66"/>
      <c r="EPD94" s="66"/>
      <c r="EPE94" s="66"/>
      <c r="EPF94" s="66"/>
      <c r="EPG94" s="66"/>
      <c r="EPH94" s="66"/>
      <c r="EPI94" s="66"/>
      <c r="EPJ94" s="66"/>
      <c r="EPK94" s="66"/>
      <c r="EPL94" s="66"/>
      <c r="EPM94" s="66"/>
      <c r="EPN94" s="66"/>
      <c r="EPO94" s="66"/>
      <c r="EPP94" s="66"/>
      <c r="EPQ94" s="66"/>
      <c r="EPR94" s="66"/>
      <c r="EPS94" s="66"/>
      <c r="EPT94" s="66"/>
      <c r="EPU94" s="66"/>
      <c r="EPV94" s="66"/>
      <c r="EPW94" s="66"/>
      <c r="EPX94" s="66"/>
      <c r="EPY94" s="66"/>
      <c r="EPZ94" s="66"/>
      <c r="EQA94" s="66"/>
      <c r="EQB94" s="66"/>
      <c r="EQC94" s="66"/>
      <c r="EQD94" s="66"/>
      <c r="EQE94" s="66"/>
      <c r="EQF94" s="66"/>
      <c r="EQG94" s="66"/>
      <c r="EQH94" s="66"/>
      <c r="EQI94" s="66"/>
      <c r="EQJ94" s="66"/>
      <c r="EQK94" s="66"/>
      <c r="EQL94" s="66"/>
      <c r="EQM94" s="66"/>
      <c r="EQN94" s="66"/>
      <c r="EQO94" s="66"/>
      <c r="EQP94" s="66"/>
      <c r="EQQ94" s="66"/>
      <c r="EQR94" s="66"/>
      <c r="EQS94" s="66"/>
      <c r="EQT94" s="66"/>
      <c r="EQU94" s="66"/>
      <c r="EQV94" s="66"/>
      <c r="EQW94" s="66"/>
      <c r="EQX94" s="66"/>
      <c r="EQY94" s="66"/>
      <c r="EQZ94" s="66"/>
      <c r="ERA94" s="66"/>
      <c r="ERB94" s="66"/>
      <c r="ERC94" s="66"/>
      <c r="ERD94" s="66"/>
      <c r="ERE94" s="66"/>
      <c r="ERF94" s="66"/>
      <c r="ERG94" s="66"/>
      <c r="ERH94" s="66"/>
      <c r="ERI94" s="66"/>
      <c r="ERJ94" s="66"/>
      <c r="ERK94" s="66"/>
      <c r="ERL94" s="66"/>
      <c r="ERM94" s="66"/>
      <c r="ERN94" s="66"/>
      <c r="ERO94" s="66"/>
      <c r="ERP94" s="66"/>
      <c r="ERQ94" s="66"/>
      <c r="ERR94" s="66"/>
      <c r="ERS94" s="66"/>
      <c r="ERT94" s="66"/>
      <c r="ERU94" s="66"/>
      <c r="ERV94" s="66"/>
      <c r="ERW94" s="66"/>
      <c r="ERX94" s="66"/>
      <c r="ERY94" s="66"/>
      <c r="ERZ94" s="66"/>
      <c r="ESA94" s="66"/>
      <c r="ESB94" s="66"/>
      <c r="ESC94" s="66"/>
      <c r="ESD94" s="66"/>
      <c r="ESE94" s="66"/>
      <c r="ESF94" s="66"/>
      <c r="ESG94" s="66"/>
      <c r="ESH94" s="66"/>
      <c r="ESI94" s="66"/>
      <c r="ESJ94" s="66"/>
      <c r="ESK94" s="66"/>
      <c r="ESL94" s="66"/>
      <c r="ESM94" s="66"/>
      <c r="ESN94" s="66"/>
      <c r="ESO94" s="66"/>
      <c r="ESP94" s="66"/>
      <c r="ESQ94" s="66"/>
      <c r="ESR94" s="66"/>
      <c r="ESS94" s="66"/>
      <c r="EST94" s="66"/>
      <c r="ESU94" s="66"/>
      <c r="ESV94" s="66"/>
      <c r="ESW94" s="66"/>
      <c r="ESX94" s="66"/>
      <c r="ESY94" s="66"/>
      <c r="ESZ94" s="66"/>
      <c r="ETA94" s="66"/>
      <c r="ETB94" s="66"/>
      <c r="ETC94" s="66"/>
      <c r="ETD94" s="66"/>
      <c r="ETE94" s="66"/>
      <c r="ETF94" s="66"/>
      <c r="ETG94" s="66"/>
      <c r="ETH94" s="66"/>
      <c r="ETI94" s="66"/>
      <c r="ETJ94" s="66"/>
      <c r="ETK94" s="66"/>
      <c r="ETL94" s="66"/>
      <c r="ETM94" s="66"/>
      <c r="ETN94" s="66"/>
      <c r="ETO94" s="66"/>
      <c r="ETP94" s="66"/>
      <c r="ETQ94" s="66"/>
      <c r="ETR94" s="66"/>
      <c r="ETS94" s="66"/>
      <c r="ETT94" s="66"/>
      <c r="ETU94" s="66"/>
      <c r="ETV94" s="66"/>
      <c r="ETW94" s="66"/>
      <c r="ETX94" s="66"/>
      <c r="ETY94" s="66"/>
      <c r="ETZ94" s="66"/>
      <c r="EUA94" s="66"/>
      <c r="EUB94" s="66"/>
      <c r="EUC94" s="66"/>
      <c r="EUD94" s="66"/>
      <c r="EUE94" s="66"/>
      <c r="EUF94" s="66"/>
      <c r="EUG94" s="66"/>
      <c r="EUH94" s="66"/>
      <c r="EUI94" s="66"/>
      <c r="EUJ94" s="66"/>
      <c r="EUK94" s="66"/>
      <c r="EUL94" s="66"/>
      <c r="EUM94" s="66"/>
      <c r="EUN94" s="66"/>
      <c r="EUO94" s="66"/>
      <c r="EUP94" s="66"/>
      <c r="EUQ94" s="66"/>
      <c r="EUR94" s="66"/>
      <c r="EUS94" s="66"/>
      <c r="EUT94" s="66"/>
      <c r="EUU94" s="66"/>
      <c r="EUV94" s="66"/>
      <c r="EUW94" s="66"/>
      <c r="EUX94" s="66"/>
      <c r="EUY94" s="66"/>
      <c r="EUZ94" s="66"/>
      <c r="EVA94" s="66"/>
      <c r="EVB94" s="66"/>
      <c r="EVC94" s="66"/>
      <c r="EVD94" s="66"/>
      <c r="EVE94" s="66"/>
      <c r="EVF94" s="66"/>
      <c r="EVG94" s="66"/>
      <c r="EVH94" s="66"/>
      <c r="EVI94" s="66"/>
      <c r="EVJ94" s="66"/>
      <c r="EVK94" s="66"/>
      <c r="EVL94" s="66"/>
      <c r="EVM94" s="66"/>
      <c r="EVN94" s="66"/>
      <c r="EVO94" s="66"/>
      <c r="EVP94" s="66"/>
      <c r="EVQ94" s="66"/>
      <c r="EVR94" s="66"/>
      <c r="EVS94" s="66"/>
      <c r="EVT94" s="66"/>
      <c r="EVU94" s="66"/>
      <c r="EVV94" s="66"/>
      <c r="EVW94" s="66"/>
      <c r="EVX94" s="66"/>
      <c r="EVY94" s="66"/>
      <c r="EVZ94" s="66"/>
      <c r="EWA94" s="66"/>
      <c r="EWB94" s="66"/>
      <c r="EWC94" s="66"/>
      <c r="EWD94" s="66"/>
      <c r="EWE94" s="66"/>
      <c r="EWF94" s="66"/>
      <c r="EWG94" s="66"/>
      <c r="EWH94" s="66"/>
      <c r="EWI94" s="66"/>
      <c r="EWJ94" s="66"/>
      <c r="EWK94" s="66"/>
      <c r="EWL94" s="66"/>
      <c r="EWM94" s="66"/>
      <c r="EWN94" s="66"/>
      <c r="EWO94" s="66"/>
      <c r="EWP94" s="66"/>
      <c r="EWQ94" s="66"/>
      <c r="EWR94" s="66"/>
      <c r="EWS94" s="66"/>
      <c r="EWT94" s="66"/>
      <c r="EWU94" s="66"/>
      <c r="EWV94" s="66"/>
      <c r="EWW94" s="66"/>
      <c r="EWX94" s="66"/>
      <c r="EWY94" s="66"/>
      <c r="EWZ94" s="66"/>
      <c r="EXA94" s="66"/>
      <c r="EXB94" s="66"/>
      <c r="EXC94" s="66"/>
      <c r="EXD94" s="66"/>
      <c r="EXE94" s="66"/>
      <c r="EXF94" s="66"/>
      <c r="EXG94" s="66"/>
      <c r="EXH94" s="66"/>
      <c r="EXI94" s="66"/>
      <c r="EXJ94" s="66"/>
      <c r="EXK94" s="66"/>
      <c r="EXL94" s="66"/>
      <c r="EXM94" s="66"/>
      <c r="EXN94" s="66"/>
      <c r="EXO94" s="66"/>
      <c r="EXP94" s="66"/>
      <c r="EXQ94" s="66"/>
      <c r="EXR94" s="66"/>
      <c r="EXS94" s="66"/>
      <c r="EXT94" s="66"/>
      <c r="EXU94" s="66"/>
      <c r="EXV94" s="66"/>
      <c r="EXW94" s="66"/>
      <c r="EXX94" s="66"/>
      <c r="EXY94" s="66"/>
      <c r="EXZ94" s="66"/>
      <c r="EYA94" s="66"/>
      <c r="EYB94" s="66"/>
      <c r="EYC94" s="66"/>
      <c r="EYD94" s="66"/>
      <c r="EYE94" s="66"/>
      <c r="EYF94" s="66"/>
      <c r="EYG94" s="66"/>
      <c r="EYH94" s="66"/>
      <c r="EYI94" s="66"/>
      <c r="EYJ94" s="66"/>
      <c r="EYK94" s="66"/>
      <c r="EYL94" s="66"/>
      <c r="EYM94" s="66"/>
      <c r="EYN94" s="66"/>
      <c r="EYO94" s="66"/>
      <c r="EYP94" s="66"/>
      <c r="EYQ94" s="66"/>
      <c r="EYR94" s="66"/>
      <c r="EYS94" s="66"/>
      <c r="EYT94" s="66"/>
      <c r="EYU94" s="66"/>
      <c r="EYV94" s="66"/>
      <c r="EYW94" s="66"/>
      <c r="EYX94" s="66"/>
      <c r="EYY94" s="66"/>
      <c r="EYZ94" s="66"/>
      <c r="EZA94" s="66"/>
      <c r="EZB94" s="66"/>
      <c r="EZC94" s="66"/>
      <c r="EZD94" s="66"/>
      <c r="EZE94" s="66"/>
      <c r="EZF94" s="66"/>
      <c r="EZG94" s="66"/>
      <c r="EZH94" s="66"/>
      <c r="EZI94" s="66"/>
      <c r="EZJ94" s="66"/>
      <c r="EZK94" s="66"/>
      <c r="EZL94" s="66"/>
      <c r="EZM94" s="66"/>
      <c r="EZN94" s="66"/>
      <c r="EZO94" s="66"/>
      <c r="EZP94" s="66"/>
      <c r="EZQ94" s="66"/>
      <c r="EZR94" s="66"/>
      <c r="EZS94" s="66"/>
      <c r="EZT94" s="66"/>
      <c r="EZU94" s="66"/>
      <c r="EZV94" s="66"/>
      <c r="EZW94" s="66"/>
      <c r="EZX94" s="66"/>
      <c r="EZY94" s="66"/>
      <c r="EZZ94" s="66"/>
      <c r="FAA94" s="66"/>
      <c r="FAB94" s="66"/>
      <c r="FAC94" s="66"/>
      <c r="FAD94" s="66"/>
      <c r="FAE94" s="66"/>
      <c r="FAF94" s="66"/>
      <c r="FAG94" s="66"/>
      <c r="FAH94" s="66"/>
      <c r="FAI94" s="66"/>
      <c r="FAJ94" s="66"/>
      <c r="FAK94" s="66"/>
      <c r="FAL94" s="66"/>
      <c r="FAM94" s="66"/>
      <c r="FAN94" s="66"/>
      <c r="FAO94" s="66"/>
      <c r="FAP94" s="66"/>
      <c r="FAQ94" s="66"/>
      <c r="FAR94" s="66"/>
      <c r="FAS94" s="66"/>
      <c r="FAT94" s="66"/>
      <c r="FAU94" s="66"/>
      <c r="FAV94" s="66"/>
      <c r="FAW94" s="66"/>
      <c r="FAX94" s="66"/>
      <c r="FAY94" s="66"/>
      <c r="FAZ94" s="66"/>
      <c r="FBA94" s="66"/>
      <c r="FBB94" s="66"/>
      <c r="FBC94" s="66"/>
      <c r="FBD94" s="66"/>
      <c r="FBE94" s="66"/>
      <c r="FBF94" s="66"/>
      <c r="FBG94" s="66"/>
      <c r="FBH94" s="66"/>
      <c r="FBI94" s="66"/>
      <c r="FBJ94" s="66"/>
      <c r="FBK94" s="66"/>
      <c r="FBL94" s="66"/>
      <c r="FBM94" s="66"/>
      <c r="FBN94" s="66"/>
      <c r="FBO94" s="66"/>
      <c r="FBP94" s="66"/>
      <c r="FBQ94" s="66"/>
      <c r="FBR94" s="66"/>
      <c r="FBS94" s="66"/>
      <c r="FBT94" s="66"/>
      <c r="FBU94" s="66"/>
      <c r="FBV94" s="66"/>
      <c r="FBW94" s="66"/>
      <c r="FBX94" s="66"/>
      <c r="FBY94" s="66"/>
      <c r="FBZ94" s="66"/>
      <c r="FCA94" s="66"/>
      <c r="FCB94" s="66"/>
      <c r="FCC94" s="66"/>
      <c r="FCD94" s="66"/>
      <c r="FCE94" s="66"/>
      <c r="FCF94" s="66"/>
      <c r="FCG94" s="66"/>
      <c r="FCH94" s="66"/>
      <c r="FCI94" s="66"/>
      <c r="FCJ94" s="66"/>
      <c r="FCK94" s="66"/>
      <c r="FCL94" s="66"/>
      <c r="FCM94" s="66"/>
      <c r="FCN94" s="66"/>
      <c r="FCO94" s="66"/>
      <c r="FCP94" s="66"/>
      <c r="FCQ94" s="66"/>
      <c r="FCR94" s="66"/>
      <c r="FCS94" s="66"/>
      <c r="FCT94" s="66"/>
      <c r="FCU94" s="66"/>
      <c r="FCV94" s="66"/>
      <c r="FCW94" s="66"/>
      <c r="FCX94" s="66"/>
      <c r="FCY94" s="66"/>
      <c r="FCZ94" s="66"/>
      <c r="FDA94" s="66"/>
      <c r="FDB94" s="66"/>
      <c r="FDC94" s="66"/>
      <c r="FDD94" s="66"/>
      <c r="FDE94" s="66"/>
      <c r="FDF94" s="66"/>
      <c r="FDG94" s="66"/>
      <c r="FDH94" s="66"/>
      <c r="FDI94" s="66"/>
      <c r="FDJ94" s="66"/>
      <c r="FDK94" s="66"/>
      <c r="FDL94" s="66"/>
      <c r="FDM94" s="66"/>
      <c r="FDN94" s="66"/>
      <c r="FDO94" s="66"/>
      <c r="FDP94" s="66"/>
      <c r="FDQ94" s="66"/>
      <c r="FDR94" s="66"/>
      <c r="FDS94" s="66"/>
      <c r="FDT94" s="66"/>
      <c r="FDU94" s="66"/>
      <c r="FDV94" s="66"/>
      <c r="FDW94" s="66"/>
      <c r="FDX94" s="66"/>
      <c r="FDY94" s="66"/>
      <c r="FDZ94" s="66"/>
      <c r="FEA94" s="66"/>
      <c r="FEB94" s="66"/>
      <c r="FEC94" s="66"/>
      <c r="FED94" s="66"/>
      <c r="FEE94" s="66"/>
      <c r="FEF94" s="66"/>
      <c r="FEG94" s="66"/>
      <c r="FEH94" s="66"/>
      <c r="FEI94" s="66"/>
      <c r="FEJ94" s="66"/>
      <c r="FEK94" s="66"/>
      <c r="FEL94" s="66"/>
      <c r="FEM94" s="66"/>
      <c r="FEN94" s="66"/>
      <c r="FEO94" s="66"/>
      <c r="FEP94" s="66"/>
      <c r="FEQ94" s="66"/>
      <c r="FER94" s="66"/>
      <c r="FES94" s="66"/>
      <c r="FET94" s="66"/>
      <c r="FEU94" s="66"/>
      <c r="FEV94" s="66"/>
      <c r="FEW94" s="66"/>
      <c r="FEX94" s="66"/>
      <c r="FEY94" s="66"/>
      <c r="FEZ94" s="66"/>
      <c r="FFA94" s="66"/>
      <c r="FFB94" s="66"/>
      <c r="FFC94" s="66"/>
      <c r="FFD94" s="66"/>
      <c r="FFE94" s="66"/>
      <c r="FFF94" s="66"/>
      <c r="FFG94" s="66"/>
      <c r="FFH94" s="66"/>
      <c r="FFI94" s="66"/>
      <c r="FFJ94" s="66"/>
      <c r="FFK94" s="66"/>
      <c r="FFL94" s="66"/>
      <c r="FFM94" s="66"/>
      <c r="FFN94" s="66"/>
      <c r="FFO94" s="66"/>
      <c r="FFP94" s="66"/>
      <c r="FFQ94" s="66"/>
      <c r="FFR94" s="66"/>
      <c r="FFS94" s="66"/>
      <c r="FFT94" s="66"/>
      <c r="FFU94" s="66"/>
      <c r="FFV94" s="66"/>
      <c r="FFW94" s="66"/>
      <c r="FFX94" s="66"/>
      <c r="FFY94" s="66"/>
      <c r="FFZ94" s="66"/>
      <c r="FGA94" s="66"/>
      <c r="FGB94" s="66"/>
      <c r="FGC94" s="66"/>
      <c r="FGD94" s="66"/>
      <c r="FGE94" s="66"/>
      <c r="FGF94" s="66"/>
      <c r="FGG94" s="66"/>
      <c r="FGH94" s="66"/>
      <c r="FGI94" s="66"/>
      <c r="FGJ94" s="66"/>
      <c r="FGK94" s="66"/>
      <c r="FGL94" s="66"/>
      <c r="FGM94" s="66"/>
      <c r="FGN94" s="66"/>
      <c r="FGO94" s="66"/>
      <c r="FGP94" s="66"/>
      <c r="FGQ94" s="66"/>
      <c r="FGR94" s="66"/>
      <c r="FGS94" s="66"/>
      <c r="FGT94" s="66"/>
      <c r="FGU94" s="66"/>
      <c r="FGV94" s="66"/>
      <c r="FGW94" s="66"/>
      <c r="FGX94" s="66"/>
      <c r="FGY94" s="66"/>
      <c r="FGZ94" s="66"/>
      <c r="FHA94" s="66"/>
      <c r="FHB94" s="66"/>
      <c r="FHC94" s="66"/>
      <c r="FHD94" s="66"/>
      <c r="FHE94" s="66"/>
      <c r="FHF94" s="66"/>
      <c r="FHG94" s="66"/>
      <c r="FHH94" s="66"/>
      <c r="FHI94" s="66"/>
      <c r="FHJ94" s="66"/>
      <c r="FHK94" s="66"/>
      <c r="FHL94" s="66"/>
      <c r="FHM94" s="66"/>
      <c r="FHN94" s="66"/>
      <c r="FHO94" s="66"/>
      <c r="FHP94" s="66"/>
      <c r="FHQ94" s="66"/>
      <c r="FHR94" s="66"/>
      <c r="FHS94" s="66"/>
      <c r="FHT94" s="66"/>
      <c r="FHU94" s="66"/>
      <c r="FHV94" s="66"/>
      <c r="FHW94" s="66"/>
      <c r="FHX94" s="66"/>
      <c r="FHY94" s="66"/>
      <c r="FHZ94" s="66"/>
      <c r="FIA94" s="66"/>
      <c r="FIB94" s="66"/>
      <c r="FIC94" s="66"/>
      <c r="FID94" s="66"/>
      <c r="FIE94" s="66"/>
      <c r="FIF94" s="66"/>
      <c r="FIG94" s="66"/>
      <c r="FIH94" s="66"/>
      <c r="FII94" s="66"/>
      <c r="FIJ94" s="66"/>
      <c r="FIK94" s="66"/>
      <c r="FIL94" s="66"/>
      <c r="FIM94" s="66"/>
      <c r="FIN94" s="66"/>
      <c r="FIO94" s="66"/>
      <c r="FIP94" s="66"/>
      <c r="FIQ94" s="66"/>
      <c r="FIR94" s="66"/>
      <c r="FIS94" s="66"/>
      <c r="FIT94" s="66"/>
      <c r="FIU94" s="66"/>
      <c r="FIV94" s="66"/>
      <c r="FIW94" s="66"/>
      <c r="FIX94" s="66"/>
      <c r="FIY94" s="66"/>
      <c r="FIZ94" s="66"/>
      <c r="FJA94" s="66"/>
      <c r="FJB94" s="66"/>
      <c r="FJC94" s="66"/>
      <c r="FJD94" s="66"/>
      <c r="FJE94" s="66"/>
      <c r="FJF94" s="66"/>
      <c r="FJG94" s="66"/>
      <c r="FJH94" s="66"/>
      <c r="FJI94" s="66"/>
      <c r="FJJ94" s="66"/>
      <c r="FJK94" s="66"/>
      <c r="FJL94" s="66"/>
      <c r="FJM94" s="66"/>
      <c r="FJN94" s="66"/>
      <c r="FJO94" s="66"/>
      <c r="FJP94" s="66"/>
      <c r="FJQ94" s="66"/>
      <c r="FJR94" s="66"/>
      <c r="FJS94" s="66"/>
      <c r="FJT94" s="66"/>
      <c r="FJU94" s="66"/>
      <c r="FJV94" s="66"/>
      <c r="FJW94" s="66"/>
      <c r="FJX94" s="66"/>
      <c r="FJY94" s="66"/>
      <c r="FJZ94" s="66"/>
      <c r="FKA94" s="66"/>
      <c r="FKB94" s="66"/>
      <c r="FKC94" s="66"/>
      <c r="FKD94" s="66"/>
      <c r="FKE94" s="66"/>
      <c r="FKF94" s="66"/>
      <c r="FKG94" s="66"/>
      <c r="FKH94" s="66"/>
      <c r="FKI94" s="66"/>
      <c r="FKJ94" s="66"/>
      <c r="FKK94" s="66"/>
      <c r="FKL94" s="66"/>
      <c r="FKM94" s="66"/>
      <c r="FKN94" s="66"/>
      <c r="FKO94" s="66"/>
      <c r="FKP94" s="66"/>
      <c r="FKQ94" s="66"/>
      <c r="FKR94" s="66"/>
      <c r="FKS94" s="66"/>
      <c r="FKT94" s="66"/>
      <c r="FKU94" s="66"/>
      <c r="FKV94" s="66"/>
      <c r="FKW94" s="66"/>
      <c r="FKX94" s="66"/>
      <c r="FKY94" s="66"/>
      <c r="FKZ94" s="66"/>
      <c r="FLA94" s="66"/>
      <c r="FLB94" s="66"/>
      <c r="FLC94" s="66"/>
      <c r="FLD94" s="66"/>
      <c r="FLE94" s="66"/>
      <c r="FLF94" s="66"/>
      <c r="FLG94" s="66"/>
      <c r="FLH94" s="66"/>
      <c r="FLI94" s="66"/>
      <c r="FLJ94" s="66"/>
      <c r="FLK94" s="66"/>
      <c r="FLL94" s="66"/>
      <c r="FLM94" s="66"/>
      <c r="FLN94" s="66"/>
      <c r="FLO94" s="66"/>
      <c r="FLP94" s="66"/>
      <c r="FLQ94" s="66"/>
      <c r="FLR94" s="66"/>
      <c r="FLS94" s="66"/>
      <c r="FLT94" s="66"/>
      <c r="FLU94" s="66"/>
      <c r="FLV94" s="66"/>
      <c r="FLW94" s="66"/>
      <c r="FLX94" s="66"/>
      <c r="FLY94" s="66"/>
      <c r="FLZ94" s="66"/>
      <c r="FMA94" s="66"/>
      <c r="FMB94" s="66"/>
      <c r="FMC94" s="66"/>
      <c r="FMD94" s="66"/>
      <c r="FME94" s="66"/>
      <c r="FMF94" s="66"/>
      <c r="FMG94" s="66"/>
      <c r="FMH94" s="66"/>
      <c r="FMI94" s="66"/>
      <c r="FMJ94" s="66"/>
      <c r="FMK94" s="66"/>
      <c r="FML94" s="66"/>
      <c r="FMM94" s="66"/>
      <c r="FMN94" s="66"/>
      <c r="FMO94" s="66"/>
      <c r="FMP94" s="66"/>
      <c r="FMQ94" s="66"/>
      <c r="FMR94" s="66"/>
      <c r="FMS94" s="66"/>
      <c r="FMT94" s="66"/>
      <c r="FMU94" s="66"/>
      <c r="FMV94" s="66"/>
      <c r="FMW94" s="66"/>
      <c r="FMX94" s="66"/>
      <c r="FMY94" s="66"/>
      <c r="FMZ94" s="66"/>
      <c r="FNA94" s="66"/>
      <c r="FNB94" s="66"/>
      <c r="FNC94" s="66"/>
      <c r="FND94" s="66"/>
      <c r="FNE94" s="66"/>
      <c r="FNF94" s="66"/>
      <c r="FNG94" s="66"/>
      <c r="FNH94" s="66"/>
      <c r="FNI94" s="66"/>
      <c r="FNJ94" s="66"/>
      <c r="FNK94" s="66"/>
      <c r="FNL94" s="66"/>
      <c r="FNM94" s="66"/>
      <c r="FNN94" s="66"/>
      <c r="FNO94" s="66"/>
      <c r="FNP94" s="66"/>
      <c r="FNQ94" s="66"/>
      <c r="FNR94" s="66"/>
      <c r="FNS94" s="66"/>
      <c r="FNT94" s="66"/>
      <c r="FNU94" s="66"/>
      <c r="FNV94" s="66"/>
      <c r="FNW94" s="66"/>
      <c r="FNX94" s="66"/>
      <c r="FNY94" s="66"/>
      <c r="FNZ94" s="66"/>
      <c r="FOA94" s="66"/>
      <c r="FOB94" s="66"/>
      <c r="FOC94" s="66"/>
      <c r="FOD94" s="66"/>
      <c r="FOE94" s="66"/>
      <c r="FOF94" s="66"/>
      <c r="FOG94" s="66"/>
      <c r="FOH94" s="66"/>
      <c r="FOI94" s="66"/>
      <c r="FOJ94" s="66"/>
      <c r="FOK94" s="66"/>
      <c r="FOL94" s="66"/>
      <c r="FOM94" s="66"/>
      <c r="FON94" s="66"/>
      <c r="FOO94" s="66"/>
      <c r="FOP94" s="66"/>
      <c r="FOQ94" s="66"/>
      <c r="FOR94" s="66"/>
      <c r="FOS94" s="66"/>
      <c r="FOT94" s="66"/>
      <c r="FOU94" s="66"/>
      <c r="FOV94" s="66"/>
      <c r="FOW94" s="66"/>
      <c r="FOX94" s="66"/>
      <c r="FOY94" s="66"/>
      <c r="FOZ94" s="66"/>
      <c r="FPA94" s="66"/>
      <c r="FPB94" s="66"/>
      <c r="FPC94" s="66"/>
      <c r="FPD94" s="66"/>
      <c r="FPE94" s="66"/>
      <c r="FPF94" s="66"/>
      <c r="FPG94" s="66"/>
      <c r="FPH94" s="66"/>
      <c r="FPI94" s="66"/>
      <c r="FPJ94" s="66"/>
      <c r="FPK94" s="66"/>
      <c r="FPL94" s="66"/>
      <c r="FPM94" s="66"/>
      <c r="FPN94" s="66"/>
      <c r="FPO94" s="66"/>
      <c r="FPP94" s="66"/>
      <c r="FPQ94" s="66"/>
      <c r="FPR94" s="66"/>
      <c r="FPS94" s="66"/>
      <c r="FPT94" s="66"/>
      <c r="FPU94" s="66"/>
      <c r="FPV94" s="66"/>
      <c r="FPW94" s="66"/>
      <c r="FPX94" s="66"/>
      <c r="FPY94" s="66"/>
      <c r="FPZ94" s="66"/>
      <c r="FQA94" s="66"/>
      <c r="FQB94" s="66"/>
      <c r="FQC94" s="66"/>
      <c r="FQD94" s="66"/>
      <c r="FQE94" s="66"/>
      <c r="FQF94" s="66"/>
      <c r="FQG94" s="66"/>
      <c r="FQH94" s="66"/>
      <c r="FQI94" s="66"/>
      <c r="FQJ94" s="66"/>
      <c r="FQK94" s="66"/>
      <c r="FQL94" s="66"/>
      <c r="FQM94" s="66"/>
      <c r="FQN94" s="66"/>
      <c r="FQO94" s="66"/>
      <c r="FQP94" s="66"/>
      <c r="FQQ94" s="66"/>
      <c r="FQR94" s="66"/>
      <c r="FQS94" s="66"/>
      <c r="FQT94" s="66"/>
      <c r="FQU94" s="66"/>
      <c r="FQV94" s="66"/>
      <c r="FQW94" s="66"/>
      <c r="FQX94" s="66"/>
      <c r="FQY94" s="66"/>
      <c r="FQZ94" s="66"/>
      <c r="FRA94" s="66"/>
      <c r="FRB94" s="66"/>
      <c r="FRC94" s="66"/>
      <c r="FRD94" s="66"/>
      <c r="FRE94" s="66"/>
      <c r="FRF94" s="66"/>
      <c r="FRG94" s="66"/>
      <c r="FRH94" s="66"/>
      <c r="FRI94" s="66"/>
      <c r="FRJ94" s="66"/>
      <c r="FRK94" s="66"/>
      <c r="FRL94" s="66"/>
      <c r="FRM94" s="66"/>
      <c r="FRN94" s="66"/>
      <c r="FRO94" s="66"/>
      <c r="FRP94" s="66"/>
      <c r="FRQ94" s="66"/>
      <c r="FRR94" s="66"/>
      <c r="FRS94" s="66"/>
      <c r="FRT94" s="66"/>
      <c r="FRU94" s="66"/>
      <c r="FRV94" s="66"/>
      <c r="FRW94" s="66"/>
      <c r="FRX94" s="66"/>
      <c r="FRY94" s="66"/>
      <c r="FRZ94" s="66"/>
      <c r="FSA94" s="66"/>
      <c r="FSB94" s="66"/>
      <c r="FSC94" s="66"/>
      <c r="FSD94" s="66"/>
      <c r="FSE94" s="66"/>
      <c r="FSF94" s="66"/>
      <c r="FSG94" s="66"/>
      <c r="FSH94" s="66"/>
      <c r="FSI94" s="66"/>
      <c r="FSJ94" s="66"/>
      <c r="FSK94" s="66"/>
      <c r="FSL94" s="66"/>
      <c r="FSM94" s="66"/>
      <c r="FSN94" s="66"/>
      <c r="FSO94" s="66"/>
      <c r="FSP94" s="66"/>
      <c r="FSQ94" s="66"/>
      <c r="FSR94" s="66"/>
      <c r="FSS94" s="66"/>
      <c r="FST94" s="66"/>
      <c r="FSU94" s="66"/>
      <c r="FSV94" s="66"/>
      <c r="FSW94" s="66"/>
      <c r="FSX94" s="66"/>
      <c r="FSY94" s="66"/>
      <c r="FSZ94" s="66"/>
      <c r="FTA94" s="66"/>
      <c r="FTB94" s="66"/>
      <c r="FTC94" s="66"/>
      <c r="FTD94" s="66"/>
      <c r="FTE94" s="66"/>
      <c r="FTF94" s="66"/>
      <c r="FTG94" s="66"/>
      <c r="FTH94" s="66"/>
      <c r="FTI94" s="66"/>
      <c r="FTJ94" s="66"/>
      <c r="FTK94" s="66"/>
      <c r="FTL94" s="66"/>
      <c r="FTM94" s="66"/>
      <c r="FTN94" s="66"/>
      <c r="FTO94" s="66"/>
      <c r="FTP94" s="66"/>
      <c r="FTQ94" s="66"/>
      <c r="FTR94" s="66"/>
      <c r="FTS94" s="66"/>
      <c r="FTT94" s="66"/>
      <c r="FTU94" s="66"/>
      <c r="FTV94" s="66"/>
      <c r="FTW94" s="66"/>
      <c r="FTX94" s="66"/>
      <c r="FTY94" s="66"/>
      <c r="FTZ94" s="66"/>
      <c r="FUA94" s="66"/>
      <c r="FUB94" s="66"/>
      <c r="FUC94" s="66"/>
      <c r="FUD94" s="66"/>
      <c r="FUE94" s="66"/>
      <c r="FUF94" s="66"/>
      <c r="FUG94" s="66"/>
      <c r="FUH94" s="66"/>
      <c r="FUI94" s="66"/>
      <c r="FUJ94" s="66"/>
      <c r="FUK94" s="66"/>
      <c r="FUL94" s="66"/>
      <c r="FUM94" s="66"/>
      <c r="FUN94" s="66"/>
      <c r="FUO94" s="66"/>
      <c r="FUP94" s="66"/>
      <c r="FUQ94" s="66"/>
      <c r="FUR94" s="66"/>
      <c r="FUS94" s="66"/>
      <c r="FUT94" s="66"/>
      <c r="FUU94" s="66"/>
      <c r="FUV94" s="66"/>
      <c r="FUW94" s="66"/>
      <c r="FUX94" s="66"/>
      <c r="FUY94" s="66"/>
      <c r="FUZ94" s="66"/>
      <c r="FVA94" s="66"/>
      <c r="FVB94" s="66"/>
      <c r="FVC94" s="66"/>
      <c r="FVD94" s="66"/>
      <c r="FVE94" s="66"/>
      <c r="FVF94" s="66"/>
      <c r="FVG94" s="66"/>
      <c r="FVH94" s="66"/>
      <c r="FVI94" s="66"/>
      <c r="FVJ94" s="66"/>
      <c r="FVK94" s="66"/>
      <c r="FVL94" s="66"/>
      <c r="FVM94" s="66"/>
      <c r="FVN94" s="66"/>
      <c r="FVO94" s="66"/>
      <c r="FVP94" s="66"/>
      <c r="FVQ94" s="66"/>
      <c r="FVR94" s="66"/>
      <c r="FVS94" s="66"/>
      <c r="FVT94" s="66"/>
      <c r="FVU94" s="66"/>
      <c r="FVV94" s="66"/>
      <c r="FVW94" s="66"/>
      <c r="FVX94" s="66"/>
      <c r="FVY94" s="66"/>
      <c r="FVZ94" s="66"/>
      <c r="FWA94" s="66"/>
      <c r="FWB94" s="66"/>
      <c r="FWC94" s="66"/>
      <c r="FWD94" s="66"/>
      <c r="FWE94" s="66"/>
      <c r="FWF94" s="66"/>
      <c r="FWG94" s="66"/>
      <c r="FWH94" s="66"/>
      <c r="FWI94" s="66"/>
      <c r="FWJ94" s="66"/>
      <c r="FWK94" s="66"/>
      <c r="FWL94" s="66"/>
      <c r="FWM94" s="66"/>
      <c r="FWN94" s="66"/>
      <c r="FWO94" s="66"/>
      <c r="FWP94" s="66"/>
      <c r="FWQ94" s="66"/>
      <c r="FWR94" s="66"/>
      <c r="FWS94" s="66"/>
      <c r="FWT94" s="66"/>
      <c r="FWU94" s="66"/>
      <c r="FWV94" s="66"/>
      <c r="FWW94" s="66"/>
      <c r="FWX94" s="66"/>
      <c r="FWY94" s="66"/>
      <c r="FWZ94" s="66"/>
      <c r="FXA94" s="66"/>
      <c r="FXB94" s="66"/>
      <c r="FXC94" s="66"/>
      <c r="FXD94" s="66"/>
      <c r="FXE94" s="66"/>
      <c r="FXF94" s="66"/>
      <c r="FXG94" s="66"/>
      <c r="FXH94" s="66"/>
      <c r="FXI94" s="66"/>
      <c r="FXJ94" s="66"/>
      <c r="FXK94" s="66"/>
      <c r="FXL94" s="66"/>
      <c r="FXM94" s="66"/>
      <c r="FXN94" s="66"/>
      <c r="FXO94" s="66"/>
      <c r="FXP94" s="66"/>
      <c r="FXQ94" s="66"/>
      <c r="FXR94" s="66"/>
      <c r="FXS94" s="66"/>
      <c r="FXT94" s="66"/>
      <c r="FXU94" s="66"/>
      <c r="FXV94" s="66"/>
      <c r="FXW94" s="66"/>
      <c r="FXX94" s="66"/>
      <c r="FXY94" s="66"/>
      <c r="FXZ94" s="66"/>
      <c r="FYA94" s="66"/>
      <c r="FYB94" s="66"/>
      <c r="FYC94" s="66"/>
      <c r="FYD94" s="66"/>
      <c r="FYE94" s="66"/>
      <c r="FYF94" s="66"/>
      <c r="FYG94" s="66"/>
      <c r="FYH94" s="66"/>
      <c r="FYI94" s="66"/>
      <c r="FYJ94" s="66"/>
      <c r="FYK94" s="66"/>
      <c r="FYL94" s="66"/>
      <c r="FYM94" s="66"/>
      <c r="FYN94" s="66"/>
      <c r="FYO94" s="66"/>
      <c r="FYP94" s="66"/>
      <c r="FYQ94" s="66"/>
      <c r="FYR94" s="66"/>
      <c r="FYS94" s="66"/>
      <c r="FYT94" s="66"/>
      <c r="FYU94" s="66"/>
      <c r="FYV94" s="66"/>
      <c r="FYW94" s="66"/>
      <c r="FYX94" s="66"/>
      <c r="FYY94" s="66"/>
      <c r="FYZ94" s="66"/>
      <c r="FZA94" s="66"/>
      <c r="FZB94" s="66"/>
      <c r="FZC94" s="66"/>
      <c r="FZD94" s="66"/>
      <c r="FZE94" s="66"/>
      <c r="FZF94" s="66"/>
      <c r="FZG94" s="66"/>
      <c r="FZH94" s="66"/>
      <c r="FZI94" s="66"/>
      <c r="FZJ94" s="66"/>
      <c r="FZK94" s="66"/>
      <c r="FZL94" s="66"/>
      <c r="FZM94" s="66"/>
      <c r="FZN94" s="66"/>
      <c r="FZO94" s="66"/>
      <c r="FZP94" s="66"/>
      <c r="FZQ94" s="66"/>
      <c r="FZR94" s="66"/>
      <c r="FZS94" s="66"/>
      <c r="FZT94" s="66"/>
      <c r="FZU94" s="66"/>
      <c r="FZV94" s="66"/>
      <c r="FZW94" s="66"/>
      <c r="FZX94" s="66"/>
      <c r="FZY94" s="66"/>
      <c r="FZZ94" s="66"/>
      <c r="GAA94" s="66"/>
      <c r="GAB94" s="66"/>
      <c r="GAC94" s="66"/>
      <c r="GAD94" s="66"/>
      <c r="GAE94" s="66"/>
      <c r="GAF94" s="66"/>
      <c r="GAG94" s="66"/>
      <c r="GAH94" s="66"/>
      <c r="GAI94" s="66"/>
      <c r="GAJ94" s="66"/>
      <c r="GAK94" s="66"/>
      <c r="GAL94" s="66"/>
      <c r="GAM94" s="66"/>
      <c r="GAN94" s="66"/>
      <c r="GAO94" s="66"/>
      <c r="GAP94" s="66"/>
      <c r="GAQ94" s="66"/>
      <c r="GAR94" s="66"/>
      <c r="GAS94" s="66"/>
      <c r="GAT94" s="66"/>
      <c r="GAU94" s="66"/>
      <c r="GAV94" s="66"/>
      <c r="GAW94" s="66"/>
      <c r="GAX94" s="66"/>
      <c r="GAY94" s="66"/>
      <c r="GAZ94" s="66"/>
      <c r="GBA94" s="66"/>
      <c r="GBB94" s="66"/>
      <c r="GBC94" s="66"/>
      <c r="GBD94" s="66"/>
      <c r="GBE94" s="66"/>
      <c r="GBF94" s="66"/>
      <c r="GBG94" s="66"/>
      <c r="GBH94" s="66"/>
      <c r="GBI94" s="66"/>
      <c r="GBJ94" s="66"/>
      <c r="GBK94" s="66"/>
      <c r="GBL94" s="66"/>
      <c r="GBM94" s="66"/>
      <c r="GBN94" s="66"/>
      <c r="GBO94" s="66"/>
      <c r="GBP94" s="66"/>
      <c r="GBQ94" s="66"/>
      <c r="GBR94" s="66"/>
      <c r="GBS94" s="66"/>
      <c r="GBT94" s="66"/>
      <c r="GBU94" s="66"/>
      <c r="GBV94" s="66"/>
      <c r="GBW94" s="66"/>
      <c r="GBX94" s="66"/>
      <c r="GBY94" s="66"/>
      <c r="GBZ94" s="66"/>
      <c r="GCA94" s="66"/>
      <c r="GCB94" s="66"/>
      <c r="GCC94" s="66"/>
      <c r="GCD94" s="66"/>
      <c r="GCE94" s="66"/>
      <c r="GCF94" s="66"/>
      <c r="GCG94" s="66"/>
      <c r="GCH94" s="66"/>
      <c r="GCI94" s="66"/>
      <c r="GCJ94" s="66"/>
      <c r="GCK94" s="66"/>
      <c r="GCL94" s="66"/>
      <c r="GCM94" s="66"/>
      <c r="GCN94" s="66"/>
      <c r="GCO94" s="66"/>
      <c r="GCP94" s="66"/>
      <c r="GCQ94" s="66"/>
      <c r="GCR94" s="66"/>
      <c r="GCS94" s="66"/>
      <c r="GCT94" s="66"/>
      <c r="GCU94" s="66"/>
      <c r="GCV94" s="66"/>
      <c r="GCW94" s="66"/>
      <c r="GCX94" s="66"/>
      <c r="GCY94" s="66"/>
      <c r="GCZ94" s="66"/>
      <c r="GDA94" s="66"/>
      <c r="GDB94" s="66"/>
      <c r="GDC94" s="66"/>
      <c r="GDD94" s="66"/>
      <c r="GDE94" s="66"/>
      <c r="GDF94" s="66"/>
      <c r="GDG94" s="66"/>
      <c r="GDH94" s="66"/>
      <c r="GDI94" s="66"/>
      <c r="GDJ94" s="66"/>
      <c r="GDK94" s="66"/>
      <c r="GDL94" s="66"/>
      <c r="GDM94" s="66"/>
      <c r="GDN94" s="66"/>
      <c r="GDO94" s="66"/>
      <c r="GDP94" s="66"/>
      <c r="GDQ94" s="66"/>
      <c r="GDR94" s="66"/>
      <c r="GDS94" s="66"/>
      <c r="GDT94" s="66"/>
      <c r="GDU94" s="66"/>
      <c r="GDV94" s="66"/>
      <c r="GDW94" s="66"/>
      <c r="GDX94" s="66"/>
      <c r="GDY94" s="66"/>
      <c r="GDZ94" s="66"/>
      <c r="GEA94" s="66"/>
      <c r="GEB94" s="66"/>
      <c r="GEC94" s="66"/>
      <c r="GED94" s="66"/>
      <c r="GEE94" s="66"/>
      <c r="GEF94" s="66"/>
      <c r="GEG94" s="66"/>
      <c r="GEH94" s="66"/>
      <c r="GEI94" s="66"/>
      <c r="GEJ94" s="66"/>
      <c r="GEK94" s="66"/>
      <c r="GEL94" s="66"/>
      <c r="GEM94" s="66"/>
      <c r="GEN94" s="66"/>
      <c r="GEO94" s="66"/>
      <c r="GEP94" s="66"/>
      <c r="GEQ94" s="66"/>
      <c r="GER94" s="66"/>
      <c r="GES94" s="66"/>
      <c r="GET94" s="66"/>
      <c r="GEU94" s="66"/>
      <c r="GEV94" s="66"/>
      <c r="GEW94" s="66"/>
      <c r="GEX94" s="66"/>
      <c r="GEY94" s="66"/>
      <c r="GEZ94" s="66"/>
      <c r="GFA94" s="66"/>
      <c r="GFB94" s="66"/>
      <c r="GFC94" s="66"/>
      <c r="GFD94" s="66"/>
      <c r="GFE94" s="66"/>
      <c r="GFF94" s="66"/>
      <c r="GFG94" s="66"/>
      <c r="GFH94" s="66"/>
      <c r="GFI94" s="66"/>
      <c r="GFJ94" s="66"/>
      <c r="GFK94" s="66"/>
      <c r="GFL94" s="66"/>
      <c r="GFM94" s="66"/>
      <c r="GFN94" s="66"/>
      <c r="GFO94" s="66"/>
      <c r="GFP94" s="66"/>
      <c r="GFQ94" s="66"/>
      <c r="GFR94" s="66"/>
      <c r="GFS94" s="66"/>
      <c r="GFT94" s="66"/>
      <c r="GFU94" s="66"/>
      <c r="GFV94" s="66"/>
      <c r="GFW94" s="66"/>
      <c r="GFX94" s="66"/>
      <c r="GFY94" s="66"/>
      <c r="GFZ94" s="66"/>
      <c r="GGA94" s="66"/>
      <c r="GGB94" s="66"/>
      <c r="GGC94" s="66"/>
      <c r="GGD94" s="66"/>
      <c r="GGE94" s="66"/>
      <c r="GGF94" s="66"/>
      <c r="GGG94" s="66"/>
      <c r="GGH94" s="66"/>
      <c r="GGI94" s="66"/>
      <c r="GGJ94" s="66"/>
      <c r="GGK94" s="66"/>
      <c r="GGL94" s="66"/>
      <c r="GGM94" s="66"/>
      <c r="GGN94" s="66"/>
      <c r="GGO94" s="66"/>
      <c r="GGP94" s="66"/>
      <c r="GGQ94" s="66"/>
      <c r="GGR94" s="66"/>
      <c r="GGS94" s="66"/>
      <c r="GGT94" s="66"/>
      <c r="GGU94" s="66"/>
      <c r="GGV94" s="66"/>
      <c r="GGW94" s="66"/>
      <c r="GGX94" s="66"/>
      <c r="GGY94" s="66"/>
      <c r="GGZ94" s="66"/>
      <c r="GHA94" s="66"/>
      <c r="GHB94" s="66"/>
      <c r="GHC94" s="66"/>
      <c r="GHD94" s="66"/>
      <c r="GHE94" s="66"/>
      <c r="GHF94" s="66"/>
      <c r="GHG94" s="66"/>
      <c r="GHH94" s="66"/>
      <c r="GHI94" s="66"/>
      <c r="GHJ94" s="66"/>
      <c r="GHK94" s="66"/>
      <c r="GHL94" s="66"/>
      <c r="GHM94" s="66"/>
      <c r="GHN94" s="66"/>
      <c r="GHO94" s="66"/>
      <c r="GHP94" s="66"/>
      <c r="GHQ94" s="66"/>
      <c r="GHR94" s="66"/>
      <c r="GHS94" s="66"/>
      <c r="GHT94" s="66"/>
      <c r="GHU94" s="66"/>
      <c r="GHV94" s="66"/>
      <c r="GHW94" s="66"/>
      <c r="GHX94" s="66"/>
      <c r="GHY94" s="66"/>
      <c r="GHZ94" s="66"/>
      <c r="GIA94" s="66"/>
      <c r="GIB94" s="66"/>
      <c r="GIC94" s="66"/>
      <c r="GID94" s="66"/>
      <c r="GIE94" s="66"/>
      <c r="GIF94" s="66"/>
      <c r="GIG94" s="66"/>
      <c r="GIH94" s="66"/>
      <c r="GII94" s="66"/>
      <c r="GIJ94" s="66"/>
      <c r="GIK94" s="66"/>
      <c r="GIL94" s="66"/>
      <c r="GIM94" s="66"/>
      <c r="GIN94" s="66"/>
      <c r="GIO94" s="66"/>
      <c r="GIP94" s="66"/>
      <c r="GIQ94" s="66"/>
      <c r="GIR94" s="66"/>
      <c r="GIS94" s="66"/>
      <c r="GIT94" s="66"/>
      <c r="GIU94" s="66"/>
      <c r="GIV94" s="66"/>
      <c r="GIW94" s="66"/>
      <c r="GIX94" s="66"/>
      <c r="GIY94" s="66"/>
      <c r="GIZ94" s="66"/>
      <c r="GJA94" s="66"/>
      <c r="GJB94" s="66"/>
      <c r="GJC94" s="66"/>
      <c r="GJD94" s="66"/>
      <c r="GJE94" s="66"/>
      <c r="GJF94" s="66"/>
      <c r="GJG94" s="66"/>
      <c r="GJH94" s="66"/>
      <c r="GJI94" s="66"/>
      <c r="GJJ94" s="66"/>
      <c r="GJK94" s="66"/>
      <c r="GJL94" s="66"/>
      <c r="GJM94" s="66"/>
      <c r="GJN94" s="66"/>
      <c r="GJO94" s="66"/>
      <c r="GJP94" s="66"/>
      <c r="GJQ94" s="66"/>
      <c r="GJR94" s="66"/>
      <c r="GJS94" s="66"/>
      <c r="GJT94" s="66"/>
      <c r="GJU94" s="66"/>
      <c r="GJV94" s="66"/>
      <c r="GJW94" s="66"/>
      <c r="GJX94" s="66"/>
      <c r="GJY94" s="66"/>
      <c r="GJZ94" s="66"/>
      <c r="GKA94" s="66"/>
      <c r="GKB94" s="66"/>
      <c r="GKC94" s="66"/>
      <c r="GKD94" s="66"/>
      <c r="GKE94" s="66"/>
      <c r="GKF94" s="66"/>
      <c r="GKG94" s="66"/>
      <c r="GKH94" s="66"/>
      <c r="GKI94" s="66"/>
      <c r="GKJ94" s="66"/>
      <c r="GKK94" s="66"/>
      <c r="GKL94" s="66"/>
      <c r="GKM94" s="66"/>
      <c r="GKN94" s="66"/>
      <c r="GKO94" s="66"/>
      <c r="GKP94" s="66"/>
      <c r="GKQ94" s="66"/>
      <c r="GKR94" s="66"/>
      <c r="GKS94" s="66"/>
      <c r="GKT94" s="66"/>
      <c r="GKU94" s="66"/>
      <c r="GKV94" s="66"/>
      <c r="GKW94" s="66"/>
      <c r="GKX94" s="66"/>
      <c r="GKY94" s="66"/>
      <c r="GKZ94" s="66"/>
      <c r="GLA94" s="66"/>
      <c r="GLB94" s="66"/>
      <c r="GLC94" s="66"/>
      <c r="GLD94" s="66"/>
      <c r="GLE94" s="66"/>
      <c r="GLF94" s="66"/>
      <c r="GLG94" s="66"/>
      <c r="GLH94" s="66"/>
      <c r="GLI94" s="66"/>
      <c r="GLJ94" s="66"/>
      <c r="GLK94" s="66"/>
      <c r="GLL94" s="66"/>
      <c r="GLM94" s="66"/>
      <c r="GLN94" s="66"/>
      <c r="GLO94" s="66"/>
      <c r="GLP94" s="66"/>
      <c r="GLQ94" s="66"/>
      <c r="GLR94" s="66"/>
      <c r="GLS94" s="66"/>
      <c r="GLT94" s="66"/>
      <c r="GLU94" s="66"/>
      <c r="GLV94" s="66"/>
      <c r="GLW94" s="66"/>
      <c r="GLX94" s="66"/>
      <c r="GLY94" s="66"/>
      <c r="GLZ94" s="66"/>
      <c r="GMA94" s="66"/>
      <c r="GMB94" s="66"/>
      <c r="GMC94" s="66"/>
      <c r="GMD94" s="66"/>
      <c r="GME94" s="66"/>
      <c r="GMF94" s="66"/>
      <c r="GMG94" s="66"/>
      <c r="GMH94" s="66"/>
      <c r="GMI94" s="66"/>
      <c r="GMJ94" s="66"/>
      <c r="GMK94" s="66"/>
      <c r="GML94" s="66"/>
      <c r="GMM94" s="66"/>
      <c r="GMN94" s="66"/>
      <c r="GMO94" s="66"/>
      <c r="GMP94" s="66"/>
      <c r="GMQ94" s="66"/>
      <c r="GMR94" s="66"/>
      <c r="GMS94" s="66"/>
      <c r="GMT94" s="66"/>
      <c r="GMU94" s="66"/>
      <c r="GMV94" s="66"/>
      <c r="GMW94" s="66"/>
      <c r="GMX94" s="66"/>
      <c r="GMY94" s="66"/>
      <c r="GMZ94" s="66"/>
      <c r="GNA94" s="66"/>
      <c r="GNB94" s="66"/>
      <c r="GNC94" s="66"/>
      <c r="GND94" s="66"/>
      <c r="GNE94" s="66"/>
      <c r="GNF94" s="66"/>
      <c r="GNG94" s="66"/>
      <c r="GNH94" s="66"/>
      <c r="GNI94" s="66"/>
      <c r="GNJ94" s="66"/>
      <c r="GNK94" s="66"/>
      <c r="GNL94" s="66"/>
      <c r="GNM94" s="66"/>
      <c r="GNN94" s="66"/>
      <c r="GNO94" s="66"/>
      <c r="GNP94" s="66"/>
      <c r="GNQ94" s="66"/>
      <c r="GNR94" s="66"/>
      <c r="GNS94" s="66"/>
      <c r="GNT94" s="66"/>
      <c r="GNU94" s="66"/>
      <c r="GNV94" s="66"/>
      <c r="GNW94" s="66"/>
      <c r="GNX94" s="66"/>
      <c r="GNY94" s="66"/>
      <c r="GNZ94" s="66"/>
      <c r="GOA94" s="66"/>
      <c r="GOB94" s="66"/>
      <c r="GOC94" s="66"/>
      <c r="GOD94" s="66"/>
      <c r="GOE94" s="66"/>
      <c r="GOF94" s="66"/>
      <c r="GOG94" s="66"/>
      <c r="GOH94" s="66"/>
      <c r="GOI94" s="66"/>
      <c r="GOJ94" s="66"/>
      <c r="GOK94" s="66"/>
      <c r="GOL94" s="66"/>
      <c r="GOM94" s="66"/>
      <c r="GON94" s="66"/>
      <c r="GOO94" s="66"/>
      <c r="GOP94" s="66"/>
      <c r="GOQ94" s="66"/>
      <c r="GOR94" s="66"/>
      <c r="GOS94" s="66"/>
      <c r="GOT94" s="66"/>
      <c r="GOU94" s="66"/>
      <c r="GOV94" s="66"/>
      <c r="GOW94" s="66"/>
      <c r="GOX94" s="66"/>
      <c r="GOY94" s="66"/>
      <c r="GOZ94" s="66"/>
      <c r="GPA94" s="66"/>
      <c r="GPB94" s="66"/>
      <c r="GPC94" s="66"/>
      <c r="GPD94" s="66"/>
      <c r="GPE94" s="66"/>
      <c r="GPF94" s="66"/>
      <c r="GPG94" s="66"/>
      <c r="GPH94" s="66"/>
      <c r="GPI94" s="66"/>
      <c r="GPJ94" s="66"/>
      <c r="GPK94" s="66"/>
      <c r="GPL94" s="66"/>
      <c r="GPM94" s="66"/>
      <c r="GPN94" s="66"/>
      <c r="GPO94" s="66"/>
      <c r="GPP94" s="66"/>
      <c r="GPQ94" s="66"/>
      <c r="GPR94" s="66"/>
      <c r="GPS94" s="66"/>
      <c r="GPT94" s="66"/>
      <c r="GPU94" s="66"/>
      <c r="GPV94" s="66"/>
      <c r="GPW94" s="66"/>
      <c r="GPX94" s="66"/>
      <c r="GPY94" s="66"/>
      <c r="GPZ94" s="66"/>
      <c r="GQA94" s="66"/>
      <c r="GQB94" s="66"/>
      <c r="GQC94" s="66"/>
      <c r="GQD94" s="66"/>
      <c r="GQE94" s="66"/>
      <c r="GQF94" s="66"/>
      <c r="GQG94" s="66"/>
      <c r="GQH94" s="66"/>
      <c r="GQI94" s="66"/>
      <c r="GQJ94" s="66"/>
      <c r="GQK94" s="66"/>
      <c r="GQL94" s="66"/>
      <c r="GQM94" s="66"/>
      <c r="GQN94" s="66"/>
      <c r="GQO94" s="66"/>
      <c r="GQP94" s="66"/>
      <c r="GQQ94" s="66"/>
      <c r="GQR94" s="66"/>
      <c r="GQS94" s="66"/>
      <c r="GQT94" s="66"/>
      <c r="GQU94" s="66"/>
      <c r="GQV94" s="66"/>
      <c r="GQW94" s="66"/>
      <c r="GQX94" s="66"/>
      <c r="GQY94" s="66"/>
      <c r="GQZ94" s="66"/>
      <c r="GRA94" s="66"/>
      <c r="GRB94" s="66"/>
      <c r="GRC94" s="66"/>
      <c r="GRD94" s="66"/>
      <c r="GRE94" s="66"/>
      <c r="GRF94" s="66"/>
      <c r="GRG94" s="66"/>
      <c r="GRH94" s="66"/>
      <c r="GRI94" s="66"/>
      <c r="GRJ94" s="66"/>
      <c r="GRK94" s="66"/>
      <c r="GRL94" s="66"/>
      <c r="GRM94" s="66"/>
      <c r="GRN94" s="66"/>
      <c r="GRO94" s="66"/>
      <c r="GRP94" s="66"/>
      <c r="GRQ94" s="66"/>
      <c r="GRR94" s="66"/>
      <c r="GRS94" s="66"/>
      <c r="GRT94" s="66"/>
      <c r="GRU94" s="66"/>
      <c r="GRV94" s="66"/>
      <c r="GRW94" s="66"/>
      <c r="GRX94" s="66"/>
      <c r="GRY94" s="66"/>
      <c r="GRZ94" s="66"/>
      <c r="GSA94" s="66"/>
      <c r="GSB94" s="66"/>
      <c r="GSC94" s="66"/>
      <c r="GSD94" s="66"/>
      <c r="GSE94" s="66"/>
      <c r="GSF94" s="66"/>
      <c r="GSG94" s="66"/>
      <c r="GSH94" s="66"/>
      <c r="GSI94" s="66"/>
      <c r="GSJ94" s="66"/>
      <c r="GSK94" s="66"/>
      <c r="GSL94" s="66"/>
      <c r="GSM94" s="66"/>
      <c r="GSN94" s="66"/>
      <c r="GSO94" s="66"/>
      <c r="GSP94" s="66"/>
      <c r="GSQ94" s="66"/>
      <c r="GSR94" s="66"/>
      <c r="GSS94" s="66"/>
      <c r="GST94" s="66"/>
      <c r="GSU94" s="66"/>
      <c r="GSV94" s="66"/>
      <c r="GSW94" s="66"/>
      <c r="GSX94" s="66"/>
      <c r="GSY94" s="66"/>
      <c r="GSZ94" s="66"/>
      <c r="GTA94" s="66"/>
      <c r="GTB94" s="66"/>
      <c r="GTC94" s="66"/>
      <c r="GTD94" s="66"/>
      <c r="GTE94" s="66"/>
      <c r="GTF94" s="66"/>
      <c r="GTG94" s="66"/>
      <c r="GTH94" s="66"/>
      <c r="GTI94" s="66"/>
      <c r="GTJ94" s="66"/>
      <c r="GTK94" s="66"/>
      <c r="GTL94" s="66"/>
      <c r="GTM94" s="66"/>
      <c r="GTN94" s="66"/>
      <c r="GTO94" s="66"/>
      <c r="GTP94" s="66"/>
      <c r="GTQ94" s="66"/>
      <c r="GTR94" s="66"/>
      <c r="GTS94" s="66"/>
      <c r="GTT94" s="66"/>
      <c r="GTU94" s="66"/>
      <c r="GTV94" s="66"/>
      <c r="GTW94" s="66"/>
      <c r="GTX94" s="66"/>
      <c r="GTY94" s="66"/>
      <c r="GTZ94" s="66"/>
      <c r="GUA94" s="66"/>
      <c r="GUB94" s="66"/>
      <c r="GUC94" s="66"/>
      <c r="GUD94" s="66"/>
      <c r="GUE94" s="66"/>
      <c r="GUF94" s="66"/>
      <c r="GUG94" s="66"/>
      <c r="GUH94" s="66"/>
      <c r="GUI94" s="66"/>
      <c r="GUJ94" s="66"/>
      <c r="GUK94" s="66"/>
      <c r="GUL94" s="66"/>
      <c r="GUM94" s="66"/>
      <c r="GUN94" s="66"/>
      <c r="GUO94" s="66"/>
      <c r="GUP94" s="66"/>
      <c r="GUQ94" s="66"/>
      <c r="GUR94" s="66"/>
      <c r="GUS94" s="66"/>
      <c r="GUT94" s="66"/>
      <c r="GUU94" s="66"/>
      <c r="GUV94" s="66"/>
      <c r="GUW94" s="66"/>
      <c r="GUX94" s="66"/>
      <c r="GUY94" s="66"/>
      <c r="GUZ94" s="66"/>
      <c r="GVA94" s="66"/>
      <c r="GVB94" s="66"/>
      <c r="GVC94" s="66"/>
      <c r="GVD94" s="66"/>
      <c r="GVE94" s="66"/>
      <c r="GVF94" s="66"/>
      <c r="GVG94" s="66"/>
      <c r="GVH94" s="66"/>
      <c r="GVI94" s="66"/>
      <c r="GVJ94" s="66"/>
      <c r="GVK94" s="66"/>
      <c r="GVL94" s="66"/>
      <c r="GVM94" s="66"/>
      <c r="GVN94" s="66"/>
      <c r="GVO94" s="66"/>
      <c r="GVP94" s="66"/>
      <c r="GVQ94" s="66"/>
      <c r="GVR94" s="66"/>
      <c r="GVS94" s="66"/>
      <c r="GVT94" s="66"/>
      <c r="GVU94" s="66"/>
      <c r="GVV94" s="66"/>
      <c r="GVW94" s="66"/>
      <c r="GVX94" s="66"/>
      <c r="GVY94" s="66"/>
      <c r="GVZ94" s="66"/>
      <c r="GWA94" s="66"/>
      <c r="GWB94" s="66"/>
      <c r="GWC94" s="66"/>
      <c r="GWD94" s="66"/>
      <c r="GWE94" s="66"/>
      <c r="GWF94" s="66"/>
      <c r="GWG94" s="66"/>
      <c r="GWH94" s="66"/>
      <c r="GWI94" s="66"/>
      <c r="GWJ94" s="66"/>
      <c r="GWK94" s="66"/>
      <c r="GWL94" s="66"/>
      <c r="GWM94" s="66"/>
      <c r="GWN94" s="66"/>
      <c r="GWO94" s="66"/>
      <c r="GWP94" s="66"/>
      <c r="GWQ94" s="66"/>
      <c r="GWR94" s="66"/>
      <c r="GWS94" s="66"/>
      <c r="GWT94" s="66"/>
      <c r="GWU94" s="66"/>
      <c r="GWV94" s="66"/>
      <c r="GWW94" s="66"/>
      <c r="GWX94" s="66"/>
      <c r="GWY94" s="66"/>
      <c r="GWZ94" s="66"/>
      <c r="GXA94" s="66"/>
      <c r="GXB94" s="66"/>
      <c r="GXC94" s="66"/>
      <c r="GXD94" s="66"/>
      <c r="GXE94" s="66"/>
      <c r="GXF94" s="66"/>
      <c r="GXG94" s="66"/>
      <c r="GXH94" s="66"/>
      <c r="GXI94" s="66"/>
      <c r="GXJ94" s="66"/>
      <c r="GXK94" s="66"/>
      <c r="GXL94" s="66"/>
      <c r="GXM94" s="66"/>
      <c r="GXN94" s="66"/>
      <c r="GXO94" s="66"/>
      <c r="GXP94" s="66"/>
      <c r="GXQ94" s="66"/>
      <c r="GXR94" s="66"/>
      <c r="GXS94" s="66"/>
      <c r="GXT94" s="66"/>
      <c r="GXU94" s="66"/>
      <c r="GXV94" s="66"/>
      <c r="GXW94" s="66"/>
      <c r="GXX94" s="66"/>
      <c r="GXY94" s="66"/>
      <c r="GXZ94" s="66"/>
      <c r="GYA94" s="66"/>
      <c r="GYB94" s="66"/>
      <c r="GYC94" s="66"/>
      <c r="GYD94" s="66"/>
      <c r="GYE94" s="66"/>
      <c r="GYF94" s="66"/>
      <c r="GYG94" s="66"/>
      <c r="GYH94" s="66"/>
      <c r="GYI94" s="66"/>
      <c r="GYJ94" s="66"/>
      <c r="GYK94" s="66"/>
      <c r="GYL94" s="66"/>
      <c r="GYM94" s="66"/>
      <c r="GYN94" s="66"/>
      <c r="GYO94" s="66"/>
      <c r="GYP94" s="66"/>
      <c r="GYQ94" s="66"/>
      <c r="GYR94" s="66"/>
      <c r="GYS94" s="66"/>
      <c r="GYT94" s="66"/>
      <c r="GYU94" s="66"/>
      <c r="GYV94" s="66"/>
      <c r="GYW94" s="66"/>
      <c r="GYX94" s="66"/>
      <c r="GYY94" s="66"/>
      <c r="GYZ94" s="66"/>
      <c r="GZA94" s="66"/>
      <c r="GZB94" s="66"/>
      <c r="GZC94" s="66"/>
      <c r="GZD94" s="66"/>
      <c r="GZE94" s="66"/>
      <c r="GZF94" s="66"/>
      <c r="GZG94" s="66"/>
      <c r="GZH94" s="66"/>
      <c r="GZI94" s="66"/>
      <c r="GZJ94" s="66"/>
      <c r="GZK94" s="66"/>
      <c r="GZL94" s="66"/>
      <c r="GZM94" s="66"/>
      <c r="GZN94" s="66"/>
      <c r="GZO94" s="66"/>
      <c r="GZP94" s="66"/>
      <c r="GZQ94" s="66"/>
      <c r="GZR94" s="66"/>
      <c r="GZS94" s="66"/>
      <c r="GZT94" s="66"/>
      <c r="GZU94" s="66"/>
      <c r="GZV94" s="66"/>
      <c r="GZW94" s="66"/>
      <c r="GZX94" s="66"/>
      <c r="GZY94" s="66"/>
      <c r="GZZ94" s="66"/>
      <c r="HAA94" s="66"/>
      <c r="HAB94" s="66"/>
      <c r="HAC94" s="66"/>
      <c r="HAD94" s="66"/>
      <c r="HAE94" s="66"/>
      <c r="HAF94" s="66"/>
      <c r="HAG94" s="66"/>
      <c r="HAH94" s="66"/>
      <c r="HAI94" s="66"/>
      <c r="HAJ94" s="66"/>
      <c r="HAK94" s="66"/>
      <c r="HAL94" s="66"/>
      <c r="HAM94" s="66"/>
      <c r="HAN94" s="66"/>
      <c r="HAO94" s="66"/>
      <c r="HAP94" s="66"/>
      <c r="HAQ94" s="66"/>
      <c r="HAR94" s="66"/>
      <c r="HAS94" s="66"/>
      <c r="HAT94" s="66"/>
      <c r="HAU94" s="66"/>
      <c r="HAV94" s="66"/>
      <c r="HAW94" s="66"/>
      <c r="HAX94" s="66"/>
      <c r="HAY94" s="66"/>
      <c r="HAZ94" s="66"/>
      <c r="HBA94" s="66"/>
      <c r="HBB94" s="66"/>
      <c r="HBC94" s="66"/>
      <c r="HBD94" s="66"/>
      <c r="HBE94" s="66"/>
      <c r="HBF94" s="66"/>
      <c r="HBG94" s="66"/>
      <c r="HBH94" s="66"/>
      <c r="HBI94" s="66"/>
      <c r="HBJ94" s="66"/>
      <c r="HBK94" s="66"/>
      <c r="HBL94" s="66"/>
      <c r="HBM94" s="66"/>
      <c r="HBN94" s="66"/>
      <c r="HBO94" s="66"/>
      <c r="HBP94" s="66"/>
      <c r="HBQ94" s="66"/>
      <c r="HBR94" s="66"/>
      <c r="HBS94" s="66"/>
      <c r="HBT94" s="66"/>
      <c r="HBU94" s="66"/>
      <c r="HBV94" s="66"/>
      <c r="HBW94" s="66"/>
      <c r="HBX94" s="66"/>
      <c r="HBY94" s="66"/>
      <c r="HBZ94" s="66"/>
      <c r="HCA94" s="66"/>
      <c r="HCB94" s="66"/>
      <c r="HCC94" s="66"/>
      <c r="HCD94" s="66"/>
      <c r="HCE94" s="66"/>
      <c r="HCF94" s="66"/>
      <c r="HCG94" s="66"/>
      <c r="HCH94" s="66"/>
      <c r="HCI94" s="66"/>
      <c r="HCJ94" s="66"/>
      <c r="HCK94" s="66"/>
      <c r="HCL94" s="66"/>
      <c r="HCM94" s="66"/>
      <c r="HCN94" s="66"/>
      <c r="HCO94" s="66"/>
      <c r="HCP94" s="66"/>
      <c r="HCQ94" s="66"/>
      <c r="HCR94" s="66"/>
      <c r="HCS94" s="66"/>
      <c r="HCT94" s="66"/>
      <c r="HCU94" s="66"/>
      <c r="HCV94" s="66"/>
      <c r="HCW94" s="66"/>
      <c r="HCX94" s="66"/>
      <c r="HCY94" s="66"/>
      <c r="HCZ94" s="66"/>
      <c r="HDA94" s="66"/>
      <c r="HDB94" s="66"/>
      <c r="HDC94" s="66"/>
      <c r="HDD94" s="66"/>
      <c r="HDE94" s="66"/>
      <c r="HDF94" s="66"/>
      <c r="HDG94" s="66"/>
      <c r="HDH94" s="66"/>
      <c r="HDI94" s="66"/>
      <c r="HDJ94" s="66"/>
      <c r="HDK94" s="66"/>
      <c r="HDL94" s="66"/>
      <c r="HDM94" s="66"/>
      <c r="HDN94" s="66"/>
      <c r="HDO94" s="66"/>
      <c r="HDP94" s="66"/>
      <c r="HDQ94" s="66"/>
      <c r="HDR94" s="66"/>
      <c r="HDS94" s="66"/>
      <c r="HDT94" s="66"/>
      <c r="HDU94" s="66"/>
      <c r="HDV94" s="66"/>
      <c r="HDW94" s="66"/>
      <c r="HDX94" s="66"/>
      <c r="HDY94" s="66"/>
      <c r="HDZ94" s="66"/>
      <c r="HEA94" s="66"/>
      <c r="HEB94" s="66"/>
      <c r="HEC94" s="66"/>
      <c r="HED94" s="66"/>
      <c r="HEE94" s="66"/>
      <c r="HEF94" s="66"/>
      <c r="HEG94" s="66"/>
      <c r="HEH94" s="66"/>
      <c r="HEI94" s="66"/>
      <c r="HEJ94" s="66"/>
      <c r="HEK94" s="66"/>
      <c r="HEL94" s="66"/>
      <c r="HEM94" s="66"/>
      <c r="HEN94" s="66"/>
      <c r="HEO94" s="66"/>
      <c r="HEP94" s="66"/>
      <c r="HEQ94" s="66"/>
      <c r="HER94" s="66"/>
      <c r="HES94" s="66"/>
      <c r="HET94" s="66"/>
      <c r="HEU94" s="66"/>
      <c r="HEV94" s="66"/>
      <c r="HEW94" s="66"/>
      <c r="HEX94" s="66"/>
      <c r="HEY94" s="66"/>
      <c r="HEZ94" s="66"/>
      <c r="HFA94" s="66"/>
      <c r="HFB94" s="66"/>
      <c r="HFC94" s="66"/>
      <c r="HFD94" s="66"/>
      <c r="HFE94" s="66"/>
      <c r="HFF94" s="66"/>
      <c r="HFG94" s="66"/>
      <c r="HFH94" s="66"/>
      <c r="HFI94" s="66"/>
      <c r="HFJ94" s="66"/>
      <c r="HFK94" s="66"/>
      <c r="HFL94" s="66"/>
      <c r="HFM94" s="66"/>
      <c r="HFN94" s="66"/>
      <c r="HFO94" s="66"/>
      <c r="HFP94" s="66"/>
      <c r="HFQ94" s="66"/>
      <c r="HFR94" s="66"/>
      <c r="HFS94" s="66"/>
      <c r="HFT94" s="66"/>
      <c r="HFU94" s="66"/>
      <c r="HFV94" s="66"/>
      <c r="HFW94" s="66"/>
      <c r="HFX94" s="66"/>
      <c r="HFY94" s="66"/>
      <c r="HFZ94" s="66"/>
      <c r="HGA94" s="66"/>
      <c r="HGB94" s="66"/>
      <c r="HGC94" s="66"/>
      <c r="HGD94" s="66"/>
      <c r="HGE94" s="66"/>
      <c r="HGF94" s="66"/>
      <c r="HGG94" s="66"/>
      <c r="HGH94" s="66"/>
      <c r="HGI94" s="66"/>
      <c r="HGJ94" s="66"/>
      <c r="HGK94" s="66"/>
      <c r="HGL94" s="66"/>
      <c r="HGM94" s="66"/>
      <c r="HGN94" s="66"/>
      <c r="HGO94" s="66"/>
      <c r="HGP94" s="66"/>
      <c r="HGQ94" s="66"/>
      <c r="HGR94" s="66"/>
      <c r="HGS94" s="66"/>
      <c r="HGT94" s="66"/>
      <c r="HGU94" s="66"/>
      <c r="HGV94" s="66"/>
      <c r="HGW94" s="66"/>
      <c r="HGX94" s="66"/>
      <c r="HGY94" s="66"/>
      <c r="HGZ94" s="66"/>
      <c r="HHA94" s="66"/>
      <c r="HHB94" s="66"/>
      <c r="HHC94" s="66"/>
      <c r="HHD94" s="66"/>
      <c r="HHE94" s="66"/>
      <c r="HHF94" s="66"/>
      <c r="HHG94" s="66"/>
      <c r="HHH94" s="66"/>
      <c r="HHI94" s="66"/>
      <c r="HHJ94" s="66"/>
      <c r="HHK94" s="66"/>
      <c r="HHL94" s="66"/>
      <c r="HHM94" s="66"/>
      <c r="HHN94" s="66"/>
      <c r="HHO94" s="66"/>
      <c r="HHP94" s="66"/>
      <c r="HHQ94" s="66"/>
      <c r="HHR94" s="66"/>
      <c r="HHS94" s="66"/>
      <c r="HHT94" s="66"/>
      <c r="HHU94" s="66"/>
      <c r="HHV94" s="66"/>
      <c r="HHW94" s="66"/>
      <c r="HHX94" s="66"/>
      <c r="HHY94" s="66"/>
      <c r="HHZ94" s="66"/>
      <c r="HIA94" s="66"/>
      <c r="HIB94" s="66"/>
      <c r="HIC94" s="66"/>
      <c r="HID94" s="66"/>
      <c r="HIE94" s="66"/>
      <c r="HIF94" s="66"/>
      <c r="HIG94" s="66"/>
      <c r="HIH94" s="66"/>
      <c r="HII94" s="66"/>
      <c r="HIJ94" s="66"/>
      <c r="HIK94" s="66"/>
      <c r="HIL94" s="66"/>
      <c r="HIM94" s="66"/>
      <c r="HIN94" s="66"/>
      <c r="HIO94" s="66"/>
      <c r="HIP94" s="66"/>
      <c r="HIQ94" s="66"/>
      <c r="HIR94" s="66"/>
      <c r="HIS94" s="66"/>
      <c r="HIT94" s="66"/>
      <c r="HIU94" s="66"/>
      <c r="HIV94" s="66"/>
      <c r="HIW94" s="66"/>
      <c r="HIX94" s="66"/>
      <c r="HIY94" s="66"/>
      <c r="HIZ94" s="66"/>
      <c r="HJA94" s="66"/>
      <c r="HJB94" s="66"/>
      <c r="HJC94" s="66"/>
      <c r="HJD94" s="66"/>
      <c r="HJE94" s="66"/>
      <c r="HJF94" s="66"/>
      <c r="HJG94" s="66"/>
      <c r="HJH94" s="66"/>
      <c r="HJI94" s="66"/>
      <c r="HJJ94" s="66"/>
      <c r="HJK94" s="66"/>
      <c r="HJL94" s="66"/>
      <c r="HJM94" s="66"/>
      <c r="HJN94" s="66"/>
      <c r="HJO94" s="66"/>
      <c r="HJP94" s="66"/>
      <c r="HJQ94" s="66"/>
      <c r="HJR94" s="66"/>
      <c r="HJS94" s="66"/>
      <c r="HJT94" s="66"/>
      <c r="HJU94" s="66"/>
      <c r="HJV94" s="66"/>
      <c r="HJW94" s="66"/>
      <c r="HJX94" s="66"/>
      <c r="HJY94" s="66"/>
      <c r="HJZ94" s="66"/>
      <c r="HKA94" s="66"/>
      <c r="HKB94" s="66"/>
      <c r="HKC94" s="66"/>
      <c r="HKD94" s="66"/>
      <c r="HKE94" s="66"/>
      <c r="HKF94" s="66"/>
      <c r="HKG94" s="66"/>
      <c r="HKH94" s="66"/>
      <c r="HKI94" s="66"/>
      <c r="HKJ94" s="66"/>
      <c r="HKK94" s="66"/>
      <c r="HKL94" s="66"/>
      <c r="HKM94" s="66"/>
      <c r="HKN94" s="66"/>
      <c r="HKO94" s="66"/>
      <c r="HKP94" s="66"/>
      <c r="HKQ94" s="66"/>
      <c r="HKR94" s="66"/>
      <c r="HKS94" s="66"/>
      <c r="HKT94" s="66"/>
      <c r="HKU94" s="66"/>
      <c r="HKV94" s="66"/>
      <c r="HKW94" s="66"/>
      <c r="HKX94" s="66"/>
      <c r="HKY94" s="66"/>
      <c r="HKZ94" s="66"/>
      <c r="HLA94" s="66"/>
      <c r="HLB94" s="66"/>
      <c r="HLC94" s="66"/>
      <c r="HLD94" s="66"/>
      <c r="HLE94" s="66"/>
      <c r="HLF94" s="66"/>
      <c r="HLG94" s="66"/>
      <c r="HLH94" s="66"/>
      <c r="HLI94" s="66"/>
      <c r="HLJ94" s="66"/>
      <c r="HLK94" s="66"/>
      <c r="HLL94" s="66"/>
      <c r="HLM94" s="66"/>
      <c r="HLN94" s="66"/>
      <c r="HLO94" s="66"/>
      <c r="HLP94" s="66"/>
      <c r="HLQ94" s="66"/>
      <c r="HLR94" s="66"/>
      <c r="HLS94" s="66"/>
      <c r="HLT94" s="66"/>
      <c r="HLU94" s="66"/>
      <c r="HLV94" s="66"/>
      <c r="HLW94" s="66"/>
      <c r="HLX94" s="66"/>
      <c r="HLY94" s="66"/>
      <c r="HLZ94" s="66"/>
      <c r="HMA94" s="66"/>
      <c r="HMB94" s="66"/>
      <c r="HMC94" s="66"/>
      <c r="HMD94" s="66"/>
      <c r="HME94" s="66"/>
      <c r="HMF94" s="66"/>
      <c r="HMG94" s="66"/>
      <c r="HMH94" s="66"/>
      <c r="HMI94" s="66"/>
      <c r="HMJ94" s="66"/>
      <c r="HMK94" s="66"/>
      <c r="HML94" s="66"/>
      <c r="HMM94" s="66"/>
      <c r="HMN94" s="66"/>
      <c r="HMO94" s="66"/>
      <c r="HMP94" s="66"/>
      <c r="HMQ94" s="66"/>
      <c r="HMR94" s="66"/>
      <c r="HMS94" s="66"/>
      <c r="HMT94" s="66"/>
      <c r="HMU94" s="66"/>
      <c r="HMV94" s="66"/>
      <c r="HMW94" s="66"/>
      <c r="HMX94" s="66"/>
      <c r="HMY94" s="66"/>
      <c r="HMZ94" s="66"/>
      <c r="HNA94" s="66"/>
      <c r="HNB94" s="66"/>
      <c r="HNC94" s="66"/>
      <c r="HND94" s="66"/>
      <c r="HNE94" s="66"/>
      <c r="HNF94" s="66"/>
      <c r="HNG94" s="66"/>
      <c r="HNH94" s="66"/>
      <c r="HNI94" s="66"/>
      <c r="HNJ94" s="66"/>
      <c r="HNK94" s="66"/>
      <c r="HNL94" s="66"/>
      <c r="HNM94" s="66"/>
      <c r="HNN94" s="66"/>
      <c r="HNO94" s="66"/>
      <c r="HNP94" s="66"/>
      <c r="HNQ94" s="66"/>
      <c r="HNR94" s="66"/>
      <c r="HNS94" s="66"/>
      <c r="HNT94" s="66"/>
      <c r="HNU94" s="66"/>
      <c r="HNV94" s="66"/>
      <c r="HNW94" s="66"/>
      <c r="HNX94" s="66"/>
      <c r="HNY94" s="66"/>
      <c r="HNZ94" s="66"/>
      <c r="HOA94" s="66"/>
      <c r="HOB94" s="66"/>
      <c r="HOC94" s="66"/>
      <c r="HOD94" s="66"/>
      <c r="HOE94" s="66"/>
      <c r="HOF94" s="66"/>
      <c r="HOG94" s="66"/>
      <c r="HOH94" s="66"/>
      <c r="HOI94" s="66"/>
      <c r="HOJ94" s="66"/>
      <c r="HOK94" s="66"/>
      <c r="HOL94" s="66"/>
      <c r="HOM94" s="66"/>
      <c r="HON94" s="66"/>
      <c r="HOO94" s="66"/>
      <c r="HOP94" s="66"/>
      <c r="HOQ94" s="66"/>
      <c r="HOR94" s="66"/>
      <c r="HOS94" s="66"/>
      <c r="HOT94" s="66"/>
      <c r="HOU94" s="66"/>
      <c r="HOV94" s="66"/>
      <c r="HOW94" s="66"/>
      <c r="HOX94" s="66"/>
      <c r="HOY94" s="66"/>
      <c r="HOZ94" s="66"/>
      <c r="HPA94" s="66"/>
      <c r="HPB94" s="66"/>
      <c r="HPC94" s="66"/>
      <c r="HPD94" s="66"/>
      <c r="HPE94" s="66"/>
      <c r="HPF94" s="66"/>
      <c r="HPG94" s="66"/>
      <c r="HPH94" s="66"/>
      <c r="HPI94" s="66"/>
      <c r="HPJ94" s="66"/>
      <c r="HPK94" s="66"/>
      <c r="HPL94" s="66"/>
      <c r="HPM94" s="66"/>
      <c r="HPN94" s="66"/>
      <c r="HPO94" s="66"/>
      <c r="HPP94" s="66"/>
      <c r="HPQ94" s="66"/>
      <c r="HPR94" s="66"/>
      <c r="HPS94" s="66"/>
      <c r="HPT94" s="66"/>
      <c r="HPU94" s="66"/>
      <c r="HPV94" s="66"/>
      <c r="HPW94" s="66"/>
      <c r="HPX94" s="66"/>
      <c r="HPY94" s="66"/>
      <c r="HPZ94" s="66"/>
      <c r="HQA94" s="66"/>
      <c r="HQB94" s="66"/>
      <c r="HQC94" s="66"/>
      <c r="HQD94" s="66"/>
      <c r="HQE94" s="66"/>
      <c r="HQF94" s="66"/>
      <c r="HQG94" s="66"/>
      <c r="HQH94" s="66"/>
      <c r="HQI94" s="66"/>
      <c r="HQJ94" s="66"/>
      <c r="HQK94" s="66"/>
      <c r="HQL94" s="66"/>
      <c r="HQM94" s="66"/>
      <c r="HQN94" s="66"/>
      <c r="HQO94" s="66"/>
      <c r="HQP94" s="66"/>
      <c r="HQQ94" s="66"/>
      <c r="HQR94" s="66"/>
      <c r="HQS94" s="66"/>
      <c r="HQT94" s="66"/>
      <c r="HQU94" s="66"/>
      <c r="HQV94" s="66"/>
      <c r="HQW94" s="66"/>
      <c r="HQX94" s="66"/>
      <c r="HQY94" s="66"/>
      <c r="HQZ94" s="66"/>
      <c r="HRA94" s="66"/>
      <c r="HRB94" s="66"/>
      <c r="HRC94" s="66"/>
      <c r="HRD94" s="66"/>
      <c r="HRE94" s="66"/>
      <c r="HRF94" s="66"/>
      <c r="HRG94" s="66"/>
      <c r="HRH94" s="66"/>
      <c r="HRI94" s="66"/>
      <c r="HRJ94" s="66"/>
      <c r="HRK94" s="66"/>
      <c r="HRL94" s="66"/>
      <c r="HRM94" s="66"/>
      <c r="HRN94" s="66"/>
      <c r="HRO94" s="66"/>
      <c r="HRP94" s="66"/>
      <c r="HRQ94" s="66"/>
      <c r="HRR94" s="66"/>
      <c r="HRS94" s="66"/>
      <c r="HRT94" s="66"/>
      <c r="HRU94" s="66"/>
      <c r="HRV94" s="66"/>
      <c r="HRW94" s="66"/>
      <c r="HRX94" s="66"/>
      <c r="HRY94" s="66"/>
      <c r="HRZ94" s="66"/>
      <c r="HSA94" s="66"/>
      <c r="HSB94" s="66"/>
      <c r="HSC94" s="66"/>
      <c r="HSD94" s="66"/>
      <c r="HSE94" s="66"/>
      <c r="HSF94" s="66"/>
      <c r="HSG94" s="66"/>
      <c r="HSH94" s="66"/>
      <c r="HSI94" s="66"/>
      <c r="HSJ94" s="66"/>
      <c r="HSK94" s="66"/>
      <c r="HSL94" s="66"/>
      <c r="HSM94" s="66"/>
      <c r="HSN94" s="66"/>
      <c r="HSO94" s="66"/>
      <c r="HSP94" s="66"/>
      <c r="HSQ94" s="66"/>
      <c r="HSR94" s="66"/>
      <c r="HSS94" s="66"/>
      <c r="HST94" s="66"/>
      <c r="HSU94" s="66"/>
      <c r="HSV94" s="66"/>
      <c r="HSW94" s="66"/>
      <c r="HSX94" s="66"/>
      <c r="HSY94" s="66"/>
      <c r="HSZ94" s="66"/>
      <c r="HTA94" s="66"/>
      <c r="HTB94" s="66"/>
      <c r="HTC94" s="66"/>
      <c r="HTD94" s="66"/>
      <c r="HTE94" s="66"/>
      <c r="HTF94" s="66"/>
      <c r="HTG94" s="66"/>
      <c r="HTH94" s="66"/>
      <c r="HTI94" s="66"/>
      <c r="HTJ94" s="66"/>
      <c r="HTK94" s="66"/>
      <c r="HTL94" s="66"/>
      <c r="HTM94" s="66"/>
      <c r="HTN94" s="66"/>
      <c r="HTO94" s="66"/>
      <c r="HTP94" s="66"/>
      <c r="HTQ94" s="66"/>
      <c r="HTR94" s="66"/>
      <c r="HTS94" s="66"/>
      <c r="HTT94" s="66"/>
      <c r="HTU94" s="66"/>
      <c r="HTV94" s="66"/>
      <c r="HTW94" s="66"/>
      <c r="HTX94" s="66"/>
      <c r="HTY94" s="66"/>
      <c r="HTZ94" s="66"/>
      <c r="HUA94" s="66"/>
      <c r="HUB94" s="66"/>
      <c r="HUC94" s="66"/>
      <c r="HUD94" s="66"/>
      <c r="HUE94" s="66"/>
      <c r="HUF94" s="66"/>
      <c r="HUG94" s="66"/>
      <c r="HUH94" s="66"/>
      <c r="HUI94" s="66"/>
      <c r="HUJ94" s="66"/>
      <c r="HUK94" s="66"/>
      <c r="HUL94" s="66"/>
      <c r="HUM94" s="66"/>
      <c r="HUN94" s="66"/>
      <c r="HUO94" s="66"/>
      <c r="HUP94" s="66"/>
      <c r="HUQ94" s="66"/>
      <c r="HUR94" s="66"/>
      <c r="HUS94" s="66"/>
      <c r="HUT94" s="66"/>
      <c r="HUU94" s="66"/>
      <c r="HUV94" s="66"/>
      <c r="HUW94" s="66"/>
      <c r="HUX94" s="66"/>
      <c r="HUY94" s="66"/>
      <c r="HUZ94" s="66"/>
      <c r="HVA94" s="66"/>
      <c r="HVB94" s="66"/>
      <c r="HVC94" s="66"/>
      <c r="HVD94" s="66"/>
      <c r="HVE94" s="66"/>
      <c r="HVF94" s="66"/>
      <c r="HVG94" s="66"/>
      <c r="HVH94" s="66"/>
      <c r="HVI94" s="66"/>
      <c r="HVJ94" s="66"/>
      <c r="HVK94" s="66"/>
      <c r="HVL94" s="66"/>
      <c r="HVM94" s="66"/>
      <c r="HVN94" s="66"/>
      <c r="HVO94" s="66"/>
      <c r="HVP94" s="66"/>
      <c r="HVQ94" s="66"/>
      <c r="HVR94" s="66"/>
      <c r="HVS94" s="66"/>
      <c r="HVT94" s="66"/>
      <c r="HVU94" s="66"/>
      <c r="HVV94" s="66"/>
      <c r="HVW94" s="66"/>
      <c r="HVX94" s="66"/>
      <c r="HVY94" s="66"/>
      <c r="HVZ94" s="66"/>
      <c r="HWA94" s="66"/>
      <c r="HWB94" s="66"/>
      <c r="HWC94" s="66"/>
      <c r="HWD94" s="66"/>
      <c r="HWE94" s="66"/>
      <c r="HWF94" s="66"/>
      <c r="HWG94" s="66"/>
      <c r="HWH94" s="66"/>
      <c r="HWI94" s="66"/>
      <c r="HWJ94" s="66"/>
      <c r="HWK94" s="66"/>
      <c r="HWL94" s="66"/>
      <c r="HWM94" s="66"/>
      <c r="HWN94" s="66"/>
      <c r="HWO94" s="66"/>
      <c r="HWP94" s="66"/>
      <c r="HWQ94" s="66"/>
      <c r="HWR94" s="66"/>
      <c r="HWS94" s="66"/>
      <c r="HWT94" s="66"/>
      <c r="HWU94" s="66"/>
      <c r="HWV94" s="66"/>
      <c r="HWW94" s="66"/>
      <c r="HWX94" s="66"/>
      <c r="HWY94" s="66"/>
      <c r="HWZ94" s="66"/>
      <c r="HXA94" s="66"/>
      <c r="HXB94" s="66"/>
      <c r="HXC94" s="66"/>
      <c r="HXD94" s="66"/>
      <c r="HXE94" s="66"/>
      <c r="HXF94" s="66"/>
      <c r="HXG94" s="66"/>
      <c r="HXH94" s="66"/>
      <c r="HXI94" s="66"/>
      <c r="HXJ94" s="66"/>
      <c r="HXK94" s="66"/>
      <c r="HXL94" s="66"/>
      <c r="HXM94" s="66"/>
      <c r="HXN94" s="66"/>
      <c r="HXO94" s="66"/>
      <c r="HXP94" s="66"/>
      <c r="HXQ94" s="66"/>
      <c r="HXR94" s="66"/>
      <c r="HXS94" s="66"/>
      <c r="HXT94" s="66"/>
      <c r="HXU94" s="66"/>
      <c r="HXV94" s="66"/>
      <c r="HXW94" s="66"/>
      <c r="HXX94" s="66"/>
      <c r="HXY94" s="66"/>
      <c r="HXZ94" s="66"/>
      <c r="HYA94" s="66"/>
      <c r="HYB94" s="66"/>
      <c r="HYC94" s="66"/>
      <c r="HYD94" s="66"/>
      <c r="HYE94" s="66"/>
      <c r="HYF94" s="66"/>
      <c r="HYG94" s="66"/>
      <c r="HYH94" s="66"/>
      <c r="HYI94" s="66"/>
      <c r="HYJ94" s="66"/>
      <c r="HYK94" s="66"/>
      <c r="HYL94" s="66"/>
      <c r="HYM94" s="66"/>
      <c r="HYN94" s="66"/>
      <c r="HYO94" s="66"/>
      <c r="HYP94" s="66"/>
      <c r="HYQ94" s="66"/>
      <c r="HYR94" s="66"/>
      <c r="HYS94" s="66"/>
      <c r="HYT94" s="66"/>
      <c r="HYU94" s="66"/>
      <c r="HYV94" s="66"/>
      <c r="HYW94" s="66"/>
      <c r="HYX94" s="66"/>
      <c r="HYY94" s="66"/>
      <c r="HYZ94" s="66"/>
      <c r="HZA94" s="66"/>
      <c r="HZB94" s="66"/>
      <c r="HZC94" s="66"/>
      <c r="HZD94" s="66"/>
      <c r="HZE94" s="66"/>
      <c r="HZF94" s="66"/>
      <c r="HZG94" s="66"/>
      <c r="HZH94" s="66"/>
      <c r="HZI94" s="66"/>
      <c r="HZJ94" s="66"/>
      <c r="HZK94" s="66"/>
      <c r="HZL94" s="66"/>
      <c r="HZM94" s="66"/>
      <c r="HZN94" s="66"/>
      <c r="HZO94" s="66"/>
      <c r="HZP94" s="66"/>
      <c r="HZQ94" s="66"/>
      <c r="HZR94" s="66"/>
      <c r="HZS94" s="66"/>
      <c r="HZT94" s="66"/>
      <c r="HZU94" s="66"/>
      <c r="HZV94" s="66"/>
      <c r="HZW94" s="66"/>
      <c r="HZX94" s="66"/>
      <c r="HZY94" s="66"/>
      <c r="HZZ94" s="66"/>
      <c r="IAA94" s="66"/>
      <c r="IAB94" s="66"/>
      <c r="IAC94" s="66"/>
      <c r="IAD94" s="66"/>
      <c r="IAE94" s="66"/>
      <c r="IAF94" s="66"/>
      <c r="IAG94" s="66"/>
      <c r="IAH94" s="66"/>
      <c r="IAI94" s="66"/>
      <c r="IAJ94" s="66"/>
      <c r="IAK94" s="66"/>
      <c r="IAL94" s="66"/>
      <c r="IAM94" s="66"/>
      <c r="IAN94" s="66"/>
      <c r="IAO94" s="66"/>
      <c r="IAP94" s="66"/>
      <c r="IAQ94" s="66"/>
      <c r="IAR94" s="66"/>
      <c r="IAS94" s="66"/>
      <c r="IAT94" s="66"/>
      <c r="IAU94" s="66"/>
      <c r="IAV94" s="66"/>
      <c r="IAW94" s="66"/>
      <c r="IAX94" s="66"/>
      <c r="IAY94" s="66"/>
      <c r="IAZ94" s="66"/>
      <c r="IBA94" s="66"/>
      <c r="IBB94" s="66"/>
      <c r="IBC94" s="66"/>
      <c r="IBD94" s="66"/>
      <c r="IBE94" s="66"/>
      <c r="IBF94" s="66"/>
      <c r="IBG94" s="66"/>
      <c r="IBH94" s="66"/>
      <c r="IBI94" s="66"/>
      <c r="IBJ94" s="66"/>
      <c r="IBK94" s="66"/>
      <c r="IBL94" s="66"/>
      <c r="IBM94" s="66"/>
      <c r="IBN94" s="66"/>
      <c r="IBO94" s="66"/>
      <c r="IBP94" s="66"/>
      <c r="IBQ94" s="66"/>
      <c r="IBR94" s="66"/>
      <c r="IBS94" s="66"/>
      <c r="IBT94" s="66"/>
      <c r="IBU94" s="66"/>
      <c r="IBV94" s="66"/>
      <c r="IBW94" s="66"/>
      <c r="IBX94" s="66"/>
      <c r="IBY94" s="66"/>
      <c r="IBZ94" s="66"/>
      <c r="ICA94" s="66"/>
      <c r="ICB94" s="66"/>
      <c r="ICC94" s="66"/>
      <c r="ICD94" s="66"/>
      <c r="ICE94" s="66"/>
      <c r="ICF94" s="66"/>
      <c r="ICG94" s="66"/>
      <c r="ICH94" s="66"/>
      <c r="ICI94" s="66"/>
      <c r="ICJ94" s="66"/>
      <c r="ICK94" s="66"/>
      <c r="ICL94" s="66"/>
      <c r="ICM94" s="66"/>
      <c r="ICN94" s="66"/>
      <c r="ICO94" s="66"/>
      <c r="ICP94" s="66"/>
      <c r="ICQ94" s="66"/>
      <c r="ICR94" s="66"/>
      <c r="ICS94" s="66"/>
      <c r="ICT94" s="66"/>
      <c r="ICU94" s="66"/>
      <c r="ICV94" s="66"/>
      <c r="ICW94" s="66"/>
      <c r="ICX94" s="66"/>
      <c r="ICY94" s="66"/>
      <c r="ICZ94" s="66"/>
      <c r="IDA94" s="66"/>
      <c r="IDB94" s="66"/>
      <c r="IDC94" s="66"/>
      <c r="IDD94" s="66"/>
      <c r="IDE94" s="66"/>
      <c r="IDF94" s="66"/>
      <c r="IDG94" s="66"/>
      <c r="IDH94" s="66"/>
      <c r="IDI94" s="66"/>
      <c r="IDJ94" s="66"/>
      <c r="IDK94" s="66"/>
      <c r="IDL94" s="66"/>
      <c r="IDM94" s="66"/>
      <c r="IDN94" s="66"/>
      <c r="IDO94" s="66"/>
      <c r="IDP94" s="66"/>
      <c r="IDQ94" s="66"/>
      <c r="IDR94" s="66"/>
      <c r="IDS94" s="66"/>
      <c r="IDT94" s="66"/>
      <c r="IDU94" s="66"/>
      <c r="IDV94" s="66"/>
      <c r="IDW94" s="66"/>
      <c r="IDX94" s="66"/>
      <c r="IDY94" s="66"/>
      <c r="IDZ94" s="66"/>
      <c r="IEA94" s="66"/>
      <c r="IEB94" s="66"/>
      <c r="IEC94" s="66"/>
      <c r="IED94" s="66"/>
      <c r="IEE94" s="66"/>
      <c r="IEF94" s="66"/>
      <c r="IEG94" s="66"/>
      <c r="IEH94" s="66"/>
      <c r="IEI94" s="66"/>
      <c r="IEJ94" s="66"/>
      <c r="IEK94" s="66"/>
      <c r="IEL94" s="66"/>
      <c r="IEM94" s="66"/>
      <c r="IEN94" s="66"/>
      <c r="IEO94" s="66"/>
      <c r="IEP94" s="66"/>
      <c r="IEQ94" s="66"/>
      <c r="IER94" s="66"/>
      <c r="IES94" s="66"/>
      <c r="IET94" s="66"/>
      <c r="IEU94" s="66"/>
      <c r="IEV94" s="66"/>
      <c r="IEW94" s="66"/>
      <c r="IEX94" s="66"/>
      <c r="IEY94" s="66"/>
      <c r="IEZ94" s="66"/>
      <c r="IFA94" s="66"/>
      <c r="IFB94" s="66"/>
      <c r="IFC94" s="66"/>
      <c r="IFD94" s="66"/>
      <c r="IFE94" s="66"/>
      <c r="IFF94" s="66"/>
      <c r="IFG94" s="66"/>
      <c r="IFH94" s="66"/>
      <c r="IFI94" s="66"/>
      <c r="IFJ94" s="66"/>
      <c r="IFK94" s="66"/>
      <c r="IFL94" s="66"/>
      <c r="IFM94" s="66"/>
      <c r="IFN94" s="66"/>
      <c r="IFO94" s="66"/>
      <c r="IFP94" s="66"/>
      <c r="IFQ94" s="66"/>
      <c r="IFR94" s="66"/>
      <c r="IFS94" s="66"/>
      <c r="IFT94" s="66"/>
      <c r="IFU94" s="66"/>
      <c r="IFV94" s="66"/>
      <c r="IFW94" s="66"/>
      <c r="IFX94" s="66"/>
      <c r="IFY94" s="66"/>
      <c r="IFZ94" s="66"/>
      <c r="IGA94" s="66"/>
      <c r="IGB94" s="66"/>
      <c r="IGC94" s="66"/>
      <c r="IGD94" s="66"/>
      <c r="IGE94" s="66"/>
      <c r="IGF94" s="66"/>
      <c r="IGG94" s="66"/>
      <c r="IGH94" s="66"/>
      <c r="IGI94" s="66"/>
      <c r="IGJ94" s="66"/>
      <c r="IGK94" s="66"/>
      <c r="IGL94" s="66"/>
      <c r="IGM94" s="66"/>
      <c r="IGN94" s="66"/>
      <c r="IGO94" s="66"/>
      <c r="IGP94" s="66"/>
      <c r="IGQ94" s="66"/>
      <c r="IGR94" s="66"/>
      <c r="IGS94" s="66"/>
      <c r="IGT94" s="66"/>
      <c r="IGU94" s="66"/>
      <c r="IGV94" s="66"/>
      <c r="IGW94" s="66"/>
      <c r="IGX94" s="66"/>
      <c r="IGY94" s="66"/>
      <c r="IGZ94" s="66"/>
      <c r="IHA94" s="66"/>
      <c r="IHB94" s="66"/>
      <c r="IHC94" s="66"/>
      <c r="IHD94" s="66"/>
      <c r="IHE94" s="66"/>
      <c r="IHF94" s="66"/>
      <c r="IHG94" s="66"/>
      <c r="IHH94" s="66"/>
      <c r="IHI94" s="66"/>
      <c r="IHJ94" s="66"/>
      <c r="IHK94" s="66"/>
      <c r="IHL94" s="66"/>
      <c r="IHM94" s="66"/>
      <c r="IHN94" s="66"/>
      <c r="IHO94" s="66"/>
      <c r="IHP94" s="66"/>
      <c r="IHQ94" s="66"/>
      <c r="IHR94" s="66"/>
      <c r="IHS94" s="66"/>
      <c r="IHT94" s="66"/>
      <c r="IHU94" s="66"/>
      <c r="IHV94" s="66"/>
      <c r="IHW94" s="66"/>
      <c r="IHX94" s="66"/>
      <c r="IHY94" s="66"/>
      <c r="IHZ94" s="66"/>
      <c r="IIA94" s="66"/>
      <c r="IIB94" s="66"/>
      <c r="IIC94" s="66"/>
      <c r="IID94" s="66"/>
      <c r="IIE94" s="66"/>
      <c r="IIF94" s="66"/>
      <c r="IIG94" s="66"/>
      <c r="IIH94" s="66"/>
      <c r="III94" s="66"/>
      <c r="IIJ94" s="66"/>
      <c r="IIK94" s="66"/>
      <c r="IIL94" s="66"/>
      <c r="IIM94" s="66"/>
      <c r="IIN94" s="66"/>
      <c r="IIO94" s="66"/>
      <c r="IIP94" s="66"/>
      <c r="IIQ94" s="66"/>
      <c r="IIR94" s="66"/>
      <c r="IIS94" s="66"/>
      <c r="IIT94" s="66"/>
      <c r="IIU94" s="66"/>
      <c r="IIV94" s="66"/>
      <c r="IIW94" s="66"/>
      <c r="IIX94" s="66"/>
      <c r="IIY94" s="66"/>
      <c r="IIZ94" s="66"/>
      <c r="IJA94" s="66"/>
      <c r="IJB94" s="66"/>
      <c r="IJC94" s="66"/>
      <c r="IJD94" s="66"/>
      <c r="IJE94" s="66"/>
      <c r="IJF94" s="66"/>
      <c r="IJG94" s="66"/>
      <c r="IJH94" s="66"/>
      <c r="IJI94" s="66"/>
      <c r="IJJ94" s="66"/>
      <c r="IJK94" s="66"/>
      <c r="IJL94" s="66"/>
      <c r="IJM94" s="66"/>
      <c r="IJN94" s="66"/>
      <c r="IJO94" s="66"/>
      <c r="IJP94" s="66"/>
      <c r="IJQ94" s="66"/>
      <c r="IJR94" s="66"/>
      <c r="IJS94" s="66"/>
      <c r="IJT94" s="66"/>
      <c r="IJU94" s="66"/>
      <c r="IJV94" s="66"/>
      <c r="IJW94" s="66"/>
      <c r="IJX94" s="66"/>
      <c r="IJY94" s="66"/>
      <c r="IJZ94" s="66"/>
      <c r="IKA94" s="66"/>
      <c r="IKB94" s="66"/>
      <c r="IKC94" s="66"/>
      <c r="IKD94" s="66"/>
      <c r="IKE94" s="66"/>
      <c r="IKF94" s="66"/>
      <c r="IKG94" s="66"/>
      <c r="IKH94" s="66"/>
      <c r="IKI94" s="66"/>
      <c r="IKJ94" s="66"/>
      <c r="IKK94" s="66"/>
      <c r="IKL94" s="66"/>
      <c r="IKM94" s="66"/>
      <c r="IKN94" s="66"/>
      <c r="IKO94" s="66"/>
      <c r="IKP94" s="66"/>
      <c r="IKQ94" s="66"/>
      <c r="IKR94" s="66"/>
      <c r="IKS94" s="66"/>
      <c r="IKT94" s="66"/>
      <c r="IKU94" s="66"/>
      <c r="IKV94" s="66"/>
      <c r="IKW94" s="66"/>
      <c r="IKX94" s="66"/>
      <c r="IKY94" s="66"/>
      <c r="IKZ94" s="66"/>
      <c r="ILA94" s="66"/>
      <c r="ILB94" s="66"/>
      <c r="ILC94" s="66"/>
      <c r="ILD94" s="66"/>
      <c r="ILE94" s="66"/>
      <c r="ILF94" s="66"/>
      <c r="ILG94" s="66"/>
      <c r="ILH94" s="66"/>
      <c r="ILI94" s="66"/>
      <c r="ILJ94" s="66"/>
      <c r="ILK94" s="66"/>
      <c r="ILL94" s="66"/>
      <c r="ILM94" s="66"/>
      <c r="ILN94" s="66"/>
      <c r="ILO94" s="66"/>
      <c r="ILP94" s="66"/>
      <c r="ILQ94" s="66"/>
      <c r="ILR94" s="66"/>
      <c r="ILS94" s="66"/>
      <c r="ILT94" s="66"/>
      <c r="ILU94" s="66"/>
      <c r="ILV94" s="66"/>
      <c r="ILW94" s="66"/>
      <c r="ILX94" s="66"/>
      <c r="ILY94" s="66"/>
      <c r="ILZ94" s="66"/>
      <c r="IMA94" s="66"/>
      <c r="IMB94" s="66"/>
      <c r="IMC94" s="66"/>
      <c r="IMD94" s="66"/>
      <c r="IME94" s="66"/>
      <c r="IMF94" s="66"/>
      <c r="IMG94" s="66"/>
      <c r="IMH94" s="66"/>
      <c r="IMI94" s="66"/>
      <c r="IMJ94" s="66"/>
      <c r="IMK94" s="66"/>
      <c r="IML94" s="66"/>
      <c r="IMM94" s="66"/>
      <c r="IMN94" s="66"/>
      <c r="IMO94" s="66"/>
      <c r="IMP94" s="66"/>
      <c r="IMQ94" s="66"/>
      <c r="IMR94" s="66"/>
      <c r="IMS94" s="66"/>
      <c r="IMT94" s="66"/>
      <c r="IMU94" s="66"/>
      <c r="IMV94" s="66"/>
      <c r="IMW94" s="66"/>
      <c r="IMX94" s="66"/>
      <c r="IMY94" s="66"/>
      <c r="IMZ94" s="66"/>
      <c r="INA94" s="66"/>
      <c r="INB94" s="66"/>
      <c r="INC94" s="66"/>
      <c r="IND94" s="66"/>
      <c r="INE94" s="66"/>
      <c r="INF94" s="66"/>
      <c r="ING94" s="66"/>
      <c r="INH94" s="66"/>
      <c r="INI94" s="66"/>
      <c r="INJ94" s="66"/>
      <c r="INK94" s="66"/>
      <c r="INL94" s="66"/>
      <c r="INM94" s="66"/>
      <c r="INN94" s="66"/>
      <c r="INO94" s="66"/>
      <c r="INP94" s="66"/>
      <c r="INQ94" s="66"/>
      <c r="INR94" s="66"/>
      <c r="INS94" s="66"/>
      <c r="INT94" s="66"/>
      <c r="INU94" s="66"/>
      <c r="INV94" s="66"/>
      <c r="INW94" s="66"/>
      <c r="INX94" s="66"/>
      <c r="INY94" s="66"/>
      <c r="INZ94" s="66"/>
      <c r="IOA94" s="66"/>
      <c r="IOB94" s="66"/>
      <c r="IOC94" s="66"/>
      <c r="IOD94" s="66"/>
      <c r="IOE94" s="66"/>
      <c r="IOF94" s="66"/>
      <c r="IOG94" s="66"/>
      <c r="IOH94" s="66"/>
      <c r="IOI94" s="66"/>
      <c r="IOJ94" s="66"/>
      <c r="IOK94" s="66"/>
      <c r="IOL94" s="66"/>
      <c r="IOM94" s="66"/>
      <c r="ION94" s="66"/>
      <c r="IOO94" s="66"/>
      <c r="IOP94" s="66"/>
      <c r="IOQ94" s="66"/>
      <c r="IOR94" s="66"/>
      <c r="IOS94" s="66"/>
      <c r="IOT94" s="66"/>
      <c r="IOU94" s="66"/>
      <c r="IOV94" s="66"/>
      <c r="IOW94" s="66"/>
      <c r="IOX94" s="66"/>
      <c r="IOY94" s="66"/>
      <c r="IOZ94" s="66"/>
      <c r="IPA94" s="66"/>
      <c r="IPB94" s="66"/>
      <c r="IPC94" s="66"/>
      <c r="IPD94" s="66"/>
      <c r="IPE94" s="66"/>
      <c r="IPF94" s="66"/>
      <c r="IPG94" s="66"/>
      <c r="IPH94" s="66"/>
      <c r="IPI94" s="66"/>
      <c r="IPJ94" s="66"/>
      <c r="IPK94" s="66"/>
      <c r="IPL94" s="66"/>
      <c r="IPM94" s="66"/>
      <c r="IPN94" s="66"/>
      <c r="IPO94" s="66"/>
      <c r="IPP94" s="66"/>
      <c r="IPQ94" s="66"/>
      <c r="IPR94" s="66"/>
      <c r="IPS94" s="66"/>
      <c r="IPT94" s="66"/>
      <c r="IPU94" s="66"/>
      <c r="IPV94" s="66"/>
      <c r="IPW94" s="66"/>
      <c r="IPX94" s="66"/>
      <c r="IPY94" s="66"/>
      <c r="IPZ94" s="66"/>
      <c r="IQA94" s="66"/>
      <c r="IQB94" s="66"/>
      <c r="IQC94" s="66"/>
      <c r="IQD94" s="66"/>
      <c r="IQE94" s="66"/>
      <c r="IQF94" s="66"/>
      <c r="IQG94" s="66"/>
      <c r="IQH94" s="66"/>
      <c r="IQI94" s="66"/>
      <c r="IQJ94" s="66"/>
      <c r="IQK94" s="66"/>
      <c r="IQL94" s="66"/>
      <c r="IQM94" s="66"/>
      <c r="IQN94" s="66"/>
      <c r="IQO94" s="66"/>
      <c r="IQP94" s="66"/>
      <c r="IQQ94" s="66"/>
      <c r="IQR94" s="66"/>
      <c r="IQS94" s="66"/>
      <c r="IQT94" s="66"/>
      <c r="IQU94" s="66"/>
      <c r="IQV94" s="66"/>
      <c r="IQW94" s="66"/>
      <c r="IQX94" s="66"/>
      <c r="IQY94" s="66"/>
      <c r="IQZ94" s="66"/>
      <c r="IRA94" s="66"/>
      <c r="IRB94" s="66"/>
      <c r="IRC94" s="66"/>
      <c r="IRD94" s="66"/>
      <c r="IRE94" s="66"/>
      <c r="IRF94" s="66"/>
      <c r="IRG94" s="66"/>
      <c r="IRH94" s="66"/>
      <c r="IRI94" s="66"/>
      <c r="IRJ94" s="66"/>
      <c r="IRK94" s="66"/>
      <c r="IRL94" s="66"/>
      <c r="IRM94" s="66"/>
      <c r="IRN94" s="66"/>
      <c r="IRO94" s="66"/>
      <c r="IRP94" s="66"/>
      <c r="IRQ94" s="66"/>
      <c r="IRR94" s="66"/>
      <c r="IRS94" s="66"/>
      <c r="IRT94" s="66"/>
      <c r="IRU94" s="66"/>
      <c r="IRV94" s="66"/>
      <c r="IRW94" s="66"/>
      <c r="IRX94" s="66"/>
      <c r="IRY94" s="66"/>
      <c r="IRZ94" s="66"/>
      <c r="ISA94" s="66"/>
      <c r="ISB94" s="66"/>
      <c r="ISC94" s="66"/>
      <c r="ISD94" s="66"/>
      <c r="ISE94" s="66"/>
      <c r="ISF94" s="66"/>
      <c r="ISG94" s="66"/>
      <c r="ISH94" s="66"/>
      <c r="ISI94" s="66"/>
      <c r="ISJ94" s="66"/>
      <c r="ISK94" s="66"/>
      <c r="ISL94" s="66"/>
      <c r="ISM94" s="66"/>
      <c r="ISN94" s="66"/>
      <c r="ISO94" s="66"/>
      <c r="ISP94" s="66"/>
      <c r="ISQ94" s="66"/>
      <c r="ISR94" s="66"/>
      <c r="ISS94" s="66"/>
      <c r="IST94" s="66"/>
      <c r="ISU94" s="66"/>
      <c r="ISV94" s="66"/>
      <c r="ISW94" s="66"/>
      <c r="ISX94" s="66"/>
      <c r="ISY94" s="66"/>
      <c r="ISZ94" s="66"/>
      <c r="ITA94" s="66"/>
      <c r="ITB94" s="66"/>
      <c r="ITC94" s="66"/>
      <c r="ITD94" s="66"/>
      <c r="ITE94" s="66"/>
      <c r="ITF94" s="66"/>
      <c r="ITG94" s="66"/>
      <c r="ITH94" s="66"/>
      <c r="ITI94" s="66"/>
      <c r="ITJ94" s="66"/>
      <c r="ITK94" s="66"/>
      <c r="ITL94" s="66"/>
      <c r="ITM94" s="66"/>
      <c r="ITN94" s="66"/>
      <c r="ITO94" s="66"/>
      <c r="ITP94" s="66"/>
      <c r="ITQ94" s="66"/>
      <c r="ITR94" s="66"/>
      <c r="ITS94" s="66"/>
      <c r="ITT94" s="66"/>
      <c r="ITU94" s="66"/>
      <c r="ITV94" s="66"/>
      <c r="ITW94" s="66"/>
      <c r="ITX94" s="66"/>
      <c r="ITY94" s="66"/>
      <c r="ITZ94" s="66"/>
      <c r="IUA94" s="66"/>
      <c r="IUB94" s="66"/>
      <c r="IUC94" s="66"/>
      <c r="IUD94" s="66"/>
      <c r="IUE94" s="66"/>
      <c r="IUF94" s="66"/>
      <c r="IUG94" s="66"/>
      <c r="IUH94" s="66"/>
      <c r="IUI94" s="66"/>
      <c r="IUJ94" s="66"/>
      <c r="IUK94" s="66"/>
      <c r="IUL94" s="66"/>
      <c r="IUM94" s="66"/>
      <c r="IUN94" s="66"/>
      <c r="IUO94" s="66"/>
      <c r="IUP94" s="66"/>
      <c r="IUQ94" s="66"/>
      <c r="IUR94" s="66"/>
      <c r="IUS94" s="66"/>
      <c r="IUT94" s="66"/>
      <c r="IUU94" s="66"/>
      <c r="IUV94" s="66"/>
      <c r="IUW94" s="66"/>
      <c r="IUX94" s="66"/>
      <c r="IUY94" s="66"/>
      <c r="IUZ94" s="66"/>
      <c r="IVA94" s="66"/>
      <c r="IVB94" s="66"/>
      <c r="IVC94" s="66"/>
      <c r="IVD94" s="66"/>
      <c r="IVE94" s="66"/>
      <c r="IVF94" s="66"/>
      <c r="IVG94" s="66"/>
      <c r="IVH94" s="66"/>
      <c r="IVI94" s="66"/>
      <c r="IVJ94" s="66"/>
      <c r="IVK94" s="66"/>
      <c r="IVL94" s="66"/>
      <c r="IVM94" s="66"/>
      <c r="IVN94" s="66"/>
      <c r="IVO94" s="66"/>
      <c r="IVP94" s="66"/>
      <c r="IVQ94" s="66"/>
      <c r="IVR94" s="66"/>
      <c r="IVS94" s="66"/>
      <c r="IVT94" s="66"/>
      <c r="IVU94" s="66"/>
      <c r="IVV94" s="66"/>
      <c r="IVW94" s="66"/>
      <c r="IVX94" s="66"/>
      <c r="IVY94" s="66"/>
      <c r="IVZ94" s="66"/>
      <c r="IWA94" s="66"/>
      <c r="IWB94" s="66"/>
      <c r="IWC94" s="66"/>
      <c r="IWD94" s="66"/>
      <c r="IWE94" s="66"/>
      <c r="IWF94" s="66"/>
      <c r="IWG94" s="66"/>
      <c r="IWH94" s="66"/>
      <c r="IWI94" s="66"/>
      <c r="IWJ94" s="66"/>
      <c r="IWK94" s="66"/>
      <c r="IWL94" s="66"/>
      <c r="IWM94" s="66"/>
      <c r="IWN94" s="66"/>
      <c r="IWO94" s="66"/>
      <c r="IWP94" s="66"/>
      <c r="IWQ94" s="66"/>
      <c r="IWR94" s="66"/>
      <c r="IWS94" s="66"/>
      <c r="IWT94" s="66"/>
      <c r="IWU94" s="66"/>
      <c r="IWV94" s="66"/>
      <c r="IWW94" s="66"/>
      <c r="IWX94" s="66"/>
      <c r="IWY94" s="66"/>
      <c r="IWZ94" s="66"/>
      <c r="IXA94" s="66"/>
      <c r="IXB94" s="66"/>
      <c r="IXC94" s="66"/>
      <c r="IXD94" s="66"/>
      <c r="IXE94" s="66"/>
      <c r="IXF94" s="66"/>
      <c r="IXG94" s="66"/>
      <c r="IXH94" s="66"/>
      <c r="IXI94" s="66"/>
      <c r="IXJ94" s="66"/>
      <c r="IXK94" s="66"/>
      <c r="IXL94" s="66"/>
      <c r="IXM94" s="66"/>
      <c r="IXN94" s="66"/>
      <c r="IXO94" s="66"/>
      <c r="IXP94" s="66"/>
      <c r="IXQ94" s="66"/>
      <c r="IXR94" s="66"/>
      <c r="IXS94" s="66"/>
      <c r="IXT94" s="66"/>
      <c r="IXU94" s="66"/>
      <c r="IXV94" s="66"/>
      <c r="IXW94" s="66"/>
      <c r="IXX94" s="66"/>
      <c r="IXY94" s="66"/>
      <c r="IXZ94" s="66"/>
      <c r="IYA94" s="66"/>
      <c r="IYB94" s="66"/>
      <c r="IYC94" s="66"/>
      <c r="IYD94" s="66"/>
      <c r="IYE94" s="66"/>
      <c r="IYF94" s="66"/>
      <c r="IYG94" s="66"/>
      <c r="IYH94" s="66"/>
      <c r="IYI94" s="66"/>
      <c r="IYJ94" s="66"/>
      <c r="IYK94" s="66"/>
      <c r="IYL94" s="66"/>
      <c r="IYM94" s="66"/>
      <c r="IYN94" s="66"/>
      <c r="IYO94" s="66"/>
      <c r="IYP94" s="66"/>
      <c r="IYQ94" s="66"/>
      <c r="IYR94" s="66"/>
      <c r="IYS94" s="66"/>
      <c r="IYT94" s="66"/>
      <c r="IYU94" s="66"/>
      <c r="IYV94" s="66"/>
      <c r="IYW94" s="66"/>
      <c r="IYX94" s="66"/>
      <c r="IYY94" s="66"/>
      <c r="IYZ94" s="66"/>
      <c r="IZA94" s="66"/>
      <c r="IZB94" s="66"/>
      <c r="IZC94" s="66"/>
      <c r="IZD94" s="66"/>
      <c r="IZE94" s="66"/>
      <c r="IZF94" s="66"/>
      <c r="IZG94" s="66"/>
      <c r="IZH94" s="66"/>
      <c r="IZI94" s="66"/>
      <c r="IZJ94" s="66"/>
      <c r="IZK94" s="66"/>
      <c r="IZL94" s="66"/>
      <c r="IZM94" s="66"/>
      <c r="IZN94" s="66"/>
      <c r="IZO94" s="66"/>
      <c r="IZP94" s="66"/>
      <c r="IZQ94" s="66"/>
      <c r="IZR94" s="66"/>
      <c r="IZS94" s="66"/>
      <c r="IZT94" s="66"/>
      <c r="IZU94" s="66"/>
      <c r="IZV94" s="66"/>
      <c r="IZW94" s="66"/>
      <c r="IZX94" s="66"/>
      <c r="IZY94" s="66"/>
      <c r="IZZ94" s="66"/>
      <c r="JAA94" s="66"/>
      <c r="JAB94" s="66"/>
      <c r="JAC94" s="66"/>
      <c r="JAD94" s="66"/>
      <c r="JAE94" s="66"/>
      <c r="JAF94" s="66"/>
      <c r="JAG94" s="66"/>
      <c r="JAH94" s="66"/>
      <c r="JAI94" s="66"/>
      <c r="JAJ94" s="66"/>
      <c r="JAK94" s="66"/>
      <c r="JAL94" s="66"/>
      <c r="JAM94" s="66"/>
      <c r="JAN94" s="66"/>
      <c r="JAO94" s="66"/>
      <c r="JAP94" s="66"/>
      <c r="JAQ94" s="66"/>
      <c r="JAR94" s="66"/>
      <c r="JAS94" s="66"/>
      <c r="JAT94" s="66"/>
      <c r="JAU94" s="66"/>
      <c r="JAV94" s="66"/>
      <c r="JAW94" s="66"/>
      <c r="JAX94" s="66"/>
      <c r="JAY94" s="66"/>
      <c r="JAZ94" s="66"/>
      <c r="JBA94" s="66"/>
      <c r="JBB94" s="66"/>
      <c r="JBC94" s="66"/>
      <c r="JBD94" s="66"/>
      <c r="JBE94" s="66"/>
      <c r="JBF94" s="66"/>
      <c r="JBG94" s="66"/>
      <c r="JBH94" s="66"/>
      <c r="JBI94" s="66"/>
      <c r="JBJ94" s="66"/>
      <c r="JBK94" s="66"/>
      <c r="JBL94" s="66"/>
      <c r="JBM94" s="66"/>
      <c r="JBN94" s="66"/>
      <c r="JBO94" s="66"/>
      <c r="JBP94" s="66"/>
      <c r="JBQ94" s="66"/>
      <c r="JBR94" s="66"/>
      <c r="JBS94" s="66"/>
      <c r="JBT94" s="66"/>
      <c r="JBU94" s="66"/>
      <c r="JBV94" s="66"/>
      <c r="JBW94" s="66"/>
      <c r="JBX94" s="66"/>
      <c r="JBY94" s="66"/>
      <c r="JBZ94" s="66"/>
      <c r="JCA94" s="66"/>
      <c r="JCB94" s="66"/>
      <c r="JCC94" s="66"/>
      <c r="JCD94" s="66"/>
      <c r="JCE94" s="66"/>
      <c r="JCF94" s="66"/>
      <c r="JCG94" s="66"/>
      <c r="JCH94" s="66"/>
      <c r="JCI94" s="66"/>
      <c r="JCJ94" s="66"/>
      <c r="JCK94" s="66"/>
      <c r="JCL94" s="66"/>
      <c r="JCM94" s="66"/>
      <c r="JCN94" s="66"/>
      <c r="JCO94" s="66"/>
      <c r="JCP94" s="66"/>
      <c r="JCQ94" s="66"/>
      <c r="JCR94" s="66"/>
      <c r="JCS94" s="66"/>
      <c r="JCT94" s="66"/>
      <c r="JCU94" s="66"/>
      <c r="JCV94" s="66"/>
      <c r="JCW94" s="66"/>
      <c r="JCX94" s="66"/>
      <c r="JCY94" s="66"/>
      <c r="JCZ94" s="66"/>
      <c r="JDA94" s="66"/>
      <c r="JDB94" s="66"/>
      <c r="JDC94" s="66"/>
      <c r="JDD94" s="66"/>
      <c r="JDE94" s="66"/>
      <c r="JDF94" s="66"/>
      <c r="JDG94" s="66"/>
      <c r="JDH94" s="66"/>
      <c r="JDI94" s="66"/>
      <c r="JDJ94" s="66"/>
      <c r="JDK94" s="66"/>
      <c r="JDL94" s="66"/>
      <c r="JDM94" s="66"/>
      <c r="JDN94" s="66"/>
      <c r="JDO94" s="66"/>
      <c r="JDP94" s="66"/>
      <c r="JDQ94" s="66"/>
      <c r="JDR94" s="66"/>
      <c r="JDS94" s="66"/>
      <c r="JDT94" s="66"/>
      <c r="JDU94" s="66"/>
      <c r="JDV94" s="66"/>
      <c r="JDW94" s="66"/>
      <c r="JDX94" s="66"/>
      <c r="JDY94" s="66"/>
      <c r="JDZ94" s="66"/>
      <c r="JEA94" s="66"/>
      <c r="JEB94" s="66"/>
      <c r="JEC94" s="66"/>
      <c r="JED94" s="66"/>
      <c r="JEE94" s="66"/>
      <c r="JEF94" s="66"/>
      <c r="JEG94" s="66"/>
      <c r="JEH94" s="66"/>
      <c r="JEI94" s="66"/>
      <c r="JEJ94" s="66"/>
      <c r="JEK94" s="66"/>
      <c r="JEL94" s="66"/>
      <c r="JEM94" s="66"/>
      <c r="JEN94" s="66"/>
      <c r="JEO94" s="66"/>
      <c r="JEP94" s="66"/>
      <c r="JEQ94" s="66"/>
      <c r="JER94" s="66"/>
      <c r="JES94" s="66"/>
      <c r="JET94" s="66"/>
      <c r="JEU94" s="66"/>
      <c r="JEV94" s="66"/>
      <c r="JEW94" s="66"/>
      <c r="JEX94" s="66"/>
      <c r="JEY94" s="66"/>
      <c r="JEZ94" s="66"/>
      <c r="JFA94" s="66"/>
      <c r="JFB94" s="66"/>
      <c r="JFC94" s="66"/>
      <c r="JFD94" s="66"/>
      <c r="JFE94" s="66"/>
      <c r="JFF94" s="66"/>
      <c r="JFG94" s="66"/>
      <c r="JFH94" s="66"/>
      <c r="JFI94" s="66"/>
      <c r="JFJ94" s="66"/>
      <c r="JFK94" s="66"/>
      <c r="JFL94" s="66"/>
      <c r="JFM94" s="66"/>
      <c r="JFN94" s="66"/>
      <c r="JFO94" s="66"/>
      <c r="JFP94" s="66"/>
      <c r="JFQ94" s="66"/>
      <c r="JFR94" s="66"/>
      <c r="JFS94" s="66"/>
      <c r="JFT94" s="66"/>
      <c r="JFU94" s="66"/>
      <c r="JFV94" s="66"/>
      <c r="JFW94" s="66"/>
      <c r="JFX94" s="66"/>
      <c r="JFY94" s="66"/>
      <c r="JFZ94" s="66"/>
      <c r="JGA94" s="66"/>
      <c r="JGB94" s="66"/>
      <c r="JGC94" s="66"/>
      <c r="JGD94" s="66"/>
      <c r="JGE94" s="66"/>
      <c r="JGF94" s="66"/>
      <c r="JGG94" s="66"/>
      <c r="JGH94" s="66"/>
      <c r="JGI94" s="66"/>
      <c r="JGJ94" s="66"/>
      <c r="JGK94" s="66"/>
      <c r="JGL94" s="66"/>
      <c r="JGM94" s="66"/>
      <c r="JGN94" s="66"/>
      <c r="JGO94" s="66"/>
      <c r="JGP94" s="66"/>
      <c r="JGQ94" s="66"/>
      <c r="JGR94" s="66"/>
      <c r="JGS94" s="66"/>
      <c r="JGT94" s="66"/>
      <c r="JGU94" s="66"/>
      <c r="JGV94" s="66"/>
      <c r="JGW94" s="66"/>
      <c r="JGX94" s="66"/>
      <c r="JGY94" s="66"/>
      <c r="JGZ94" s="66"/>
      <c r="JHA94" s="66"/>
      <c r="JHB94" s="66"/>
      <c r="JHC94" s="66"/>
      <c r="JHD94" s="66"/>
      <c r="JHE94" s="66"/>
      <c r="JHF94" s="66"/>
      <c r="JHG94" s="66"/>
      <c r="JHH94" s="66"/>
      <c r="JHI94" s="66"/>
      <c r="JHJ94" s="66"/>
      <c r="JHK94" s="66"/>
      <c r="JHL94" s="66"/>
      <c r="JHM94" s="66"/>
      <c r="JHN94" s="66"/>
      <c r="JHO94" s="66"/>
      <c r="JHP94" s="66"/>
      <c r="JHQ94" s="66"/>
      <c r="JHR94" s="66"/>
      <c r="JHS94" s="66"/>
      <c r="JHT94" s="66"/>
      <c r="JHU94" s="66"/>
      <c r="JHV94" s="66"/>
      <c r="JHW94" s="66"/>
      <c r="JHX94" s="66"/>
      <c r="JHY94" s="66"/>
      <c r="JHZ94" s="66"/>
      <c r="JIA94" s="66"/>
      <c r="JIB94" s="66"/>
      <c r="JIC94" s="66"/>
      <c r="JID94" s="66"/>
      <c r="JIE94" s="66"/>
      <c r="JIF94" s="66"/>
      <c r="JIG94" s="66"/>
      <c r="JIH94" s="66"/>
      <c r="JII94" s="66"/>
      <c r="JIJ94" s="66"/>
      <c r="JIK94" s="66"/>
      <c r="JIL94" s="66"/>
      <c r="JIM94" s="66"/>
      <c r="JIN94" s="66"/>
      <c r="JIO94" s="66"/>
      <c r="JIP94" s="66"/>
      <c r="JIQ94" s="66"/>
      <c r="JIR94" s="66"/>
      <c r="JIS94" s="66"/>
      <c r="JIT94" s="66"/>
      <c r="JIU94" s="66"/>
      <c r="JIV94" s="66"/>
      <c r="JIW94" s="66"/>
      <c r="JIX94" s="66"/>
      <c r="JIY94" s="66"/>
      <c r="JIZ94" s="66"/>
      <c r="JJA94" s="66"/>
      <c r="JJB94" s="66"/>
      <c r="JJC94" s="66"/>
      <c r="JJD94" s="66"/>
      <c r="JJE94" s="66"/>
      <c r="JJF94" s="66"/>
      <c r="JJG94" s="66"/>
      <c r="JJH94" s="66"/>
      <c r="JJI94" s="66"/>
      <c r="JJJ94" s="66"/>
      <c r="JJK94" s="66"/>
      <c r="JJL94" s="66"/>
      <c r="JJM94" s="66"/>
      <c r="JJN94" s="66"/>
      <c r="JJO94" s="66"/>
      <c r="JJP94" s="66"/>
      <c r="JJQ94" s="66"/>
      <c r="JJR94" s="66"/>
      <c r="JJS94" s="66"/>
      <c r="JJT94" s="66"/>
      <c r="JJU94" s="66"/>
      <c r="JJV94" s="66"/>
      <c r="JJW94" s="66"/>
      <c r="JJX94" s="66"/>
      <c r="JJY94" s="66"/>
      <c r="JJZ94" s="66"/>
      <c r="JKA94" s="66"/>
      <c r="JKB94" s="66"/>
      <c r="JKC94" s="66"/>
      <c r="JKD94" s="66"/>
      <c r="JKE94" s="66"/>
      <c r="JKF94" s="66"/>
      <c r="JKG94" s="66"/>
      <c r="JKH94" s="66"/>
      <c r="JKI94" s="66"/>
      <c r="JKJ94" s="66"/>
      <c r="JKK94" s="66"/>
      <c r="JKL94" s="66"/>
      <c r="JKM94" s="66"/>
      <c r="JKN94" s="66"/>
      <c r="JKO94" s="66"/>
      <c r="JKP94" s="66"/>
      <c r="JKQ94" s="66"/>
      <c r="JKR94" s="66"/>
      <c r="JKS94" s="66"/>
      <c r="JKT94" s="66"/>
      <c r="JKU94" s="66"/>
      <c r="JKV94" s="66"/>
      <c r="JKW94" s="66"/>
      <c r="JKX94" s="66"/>
      <c r="JKY94" s="66"/>
      <c r="JKZ94" s="66"/>
      <c r="JLA94" s="66"/>
      <c r="JLB94" s="66"/>
      <c r="JLC94" s="66"/>
      <c r="JLD94" s="66"/>
      <c r="JLE94" s="66"/>
      <c r="JLF94" s="66"/>
      <c r="JLG94" s="66"/>
      <c r="JLH94" s="66"/>
      <c r="JLI94" s="66"/>
      <c r="JLJ94" s="66"/>
      <c r="JLK94" s="66"/>
      <c r="JLL94" s="66"/>
      <c r="JLM94" s="66"/>
      <c r="JLN94" s="66"/>
      <c r="JLO94" s="66"/>
      <c r="JLP94" s="66"/>
      <c r="JLQ94" s="66"/>
      <c r="JLR94" s="66"/>
      <c r="JLS94" s="66"/>
      <c r="JLT94" s="66"/>
      <c r="JLU94" s="66"/>
      <c r="JLV94" s="66"/>
      <c r="JLW94" s="66"/>
      <c r="JLX94" s="66"/>
      <c r="JLY94" s="66"/>
      <c r="JLZ94" s="66"/>
      <c r="JMA94" s="66"/>
      <c r="JMB94" s="66"/>
      <c r="JMC94" s="66"/>
      <c r="JMD94" s="66"/>
      <c r="JME94" s="66"/>
      <c r="JMF94" s="66"/>
      <c r="JMG94" s="66"/>
      <c r="JMH94" s="66"/>
      <c r="JMI94" s="66"/>
      <c r="JMJ94" s="66"/>
      <c r="JMK94" s="66"/>
      <c r="JML94" s="66"/>
      <c r="JMM94" s="66"/>
      <c r="JMN94" s="66"/>
      <c r="JMO94" s="66"/>
      <c r="JMP94" s="66"/>
      <c r="JMQ94" s="66"/>
      <c r="JMR94" s="66"/>
      <c r="JMS94" s="66"/>
      <c r="JMT94" s="66"/>
      <c r="JMU94" s="66"/>
      <c r="JMV94" s="66"/>
      <c r="JMW94" s="66"/>
      <c r="JMX94" s="66"/>
      <c r="JMY94" s="66"/>
      <c r="JMZ94" s="66"/>
      <c r="JNA94" s="66"/>
      <c r="JNB94" s="66"/>
      <c r="JNC94" s="66"/>
      <c r="JND94" s="66"/>
      <c r="JNE94" s="66"/>
      <c r="JNF94" s="66"/>
      <c r="JNG94" s="66"/>
      <c r="JNH94" s="66"/>
      <c r="JNI94" s="66"/>
      <c r="JNJ94" s="66"/>
      <c r="JNK94" s="66"/>
      <c r="JNL94" s="66"/>
      <c r="JNM94" s="66"/>
      <c r="JNN94" s="66"/>
      <c r="JNO94" s="66"/>
      <c r="JNP94" s="66"/>
      <c r="JNQ94" s="66"/>
      <c r="JNR94" s="66"/>
      <c r="JNS94" s="66"/>
      <c r="JNT94" s="66"/>
      <c r="JNU94" s="66"/>
      <c r="JNV94" s="66"/>
      <c r="JNW94" s="66"/>
      <c r="JNX94" s="66"/>
      <c r="JNY94" s="66"/>
      <c r="JNZ94" s="66"/>
      <c r="JOA94" s="66"/>
      <c r="JOB94" s="66"/>
      <c r="JOC94" s="66"/>
      <c r="JOD94" s="66"/>
      <c r="JOE94" s="66"/>
      <c r="JOF94" s="66"/>
      <c r="JOG94" s="66"/>
      <c r="JOH94" s="66"/>
      <c r="JOI94" s="66"/>
      <c r="JOJ94" s="66"/>
      <c r="JOK94" s="66"/>
      <c r="JOL94" s="66"/>
      <c r="JOM94" s="66"/>
      <c r="JON94" s="66"/>
      <c r="JOO94" s="66"/>
      <c r="JOP94" s="66"/>
      <c r="JOQ94" s="66"/>
      <c r="JOR94" s="66"/>
      <c r="JOS94" s="66"/>
      <c r="JOT94" s="66"/>
      <c r="JOU94" s="66"/>
      <c r="JOV94" s="66"/>
      <c r="JOW94" s="66"/>
      <c r="JOX94" s="66"/>
      <c r="JOY94" s="66"/>
      <c r="JOZ94" s="66"/>
      <c r="JPA94" s="66"/>
      <c r="JPB94" s="66"/>
      <c r="JPC94" s="66"/>
      <c r="JPD94" s="66"/>
      <c r="JPE94" s="66"/>
      <c r="JPF94" s="66"/>
      <c r="JPG94" s="66"/>
      <c r="JPH94" s="66"/>
      <c r="JPI94" s="66"/>
      <c r="JPJ94" s="66"/>
      <c r="JPK94" s="66"/>
      <c r="JPL94" s="66"/>
      <c r="JPM94" s="66"/>
      <c r="JPN94" s="66"/>
      <c r="JPO94" s="66"/>
      <c r="JPP94" s="66"/>
      <c r="JPQ94" s="66"/>
      <c r="JPR94" s="66"/>
      <c r="JPS94" s="66"/>
      <c r="JPT94" s="66"/>
      <c r="JPU94" s="66"/>
      <c r="JPV94" s="66"/>
      <c r="JPW94" s="66"/>
      <c r="JPX94" s="66"/>
      <c r="JPY94" s="66"/>
      <c r="JPZ94" s="66"/>
      <c r="JQA94" s="66"/>
      <c r="JQB94" s="66"/>
      <c r="JQC94" s="66"/>
      <c r="JQD94" s="66"/>
      <c r="JQE94" s="66"/>
      <c r="JQF94" s="66"/>
      <c r="JQG94" s="66"/>
      <c r="JQH94" s="66"/>
      <c r="JQI94" s="66"/>
      <c r="JQJ94" s="66"/>
      <c r="JQK94" s="66"/>
      <c r="JQL94" s="66"/>
      <c r="JQM94" s="66"/>
      <c r="JQN94" s="66"/>
      <c r="JQO94" s="66"/>
      <c r="JQP94" s="66"/>
      <c r="JQQ94" s="66"/>
      <c r="JQR94" s="66"/>
      <c r="JQS94" s="66"/>
      <c r="JQT94" s="66"/>
      <c r="JQU94" s="66"/>
      <c r="JQV94" s="66"/>
      <c r="JQW94" s="66"/>
      <c r="JQX94" s="66"/>
      <c r="JQY94" s="66"/>
      <c r="JQZ94" s="66"/>
      <c r="JRA94" s="66"/>
      <c r="JRB94" s="66"/>
      <c r="JRC94" s="66"/>
      <c r="JRD94" s="66"/>
      <c r="JRE94" s="66"/>
      <c r="JRF94" s="66"/>
      <c r="JRG94" s="66"/>
      <c r="JRH94" s="66"/>
      <c r="JRI94" s="66"/>
      <c r="JRJ94" s="66"/>
      <c r="JRK94" s="66"/>
      <c r="JRL94" s="66"/>
      <c r="JRM94" s="66"/>
      <c r="JRN94" s="66"/>
      <c r="JRO94" s="66"/>
      <c r="JRP94" s="66"/>
      <c r="JRQ94" s="66"/>
      <c r="JRR94" s="66"/>
      <c r="JRS94" s="66"/>
      <c r="JRT94" s="66"/>
      <c r="JRU94" s="66"/>
      <c r="JRV94" s="66"/>
      <c r="JRW94" s="66"/>
      <c r="JRX94" s="66"/>
      <c r="JRY94" s="66"/>
      <c r="JRZ94" s="66"/>
      <c r="JSA94" s="66"/>
      <c r="JSB94" s="66"/>
      <c r="JSC94" s="66"/>
      <c r="JSD94" s="66"/>
      <c r="JSE94" s="66"/>
      <c r="JSF94" s="66"/>
      <c r="JSG94" s="66"/>
      <c r="JSH94" s="66"/>
      <c r="JSI94" s="66"/>
      <c r="JSJ94" s="66"/>
      <c r="JSK94" s="66"/>
      <c r="JSL94" s="66"/>
      <c r="JSM94" s="66"/>
      <c r="JSN94" s="66"/>
      <c r="JSO94" s="66"/>
      <c r="JSP94" s="66"/>
      <c r="JSQ94" s="66"/>
      <c r="JSR94" s="66"/>
      <c r="JSS94" s="66"/>
      <c r="JST94" s="66"/>
      <c r="JSU94" s="66"/>
      <c r="JSV94" s="66"/>
      <c r="JSW94" s="66"/>
      <c r="JSX94" s="66"/>
      <c r="JSY94" s="66"/>
      <c r="JSZ94" s="66"/>
      <c r="JTA94" s="66"/>
      <c r="JTB94" s="66"/>
      <c r="JTC94" s="66"/>
      <c r="JTD94" s="66"/>
      <c r="JTE94" s="66"/>
      <c r="JTF94" s="66"/>
      <c r="JTG94" s="66"/>
      <c r="JTH94" s="66"/>
      <c r="JTI94" s="66"/>
      <c r="JTJ94" s="66"/>
      <c r="JTK94" s="66"/>
      <c r="JTL94" s="66"/>
      <c r="JTM94" s="66"/>
      <c r="JTN94" s="66"/>
      <c r="JTO94" s="66"/>
      <c r="JTP94" s="66"/>
      <c r="JTQ94" s="66"/>
      <c r="JTR94" s="66"/>
      <c r="JTS94" s="66"/>
      <c r="JTT94" s="66"/>
      <c r="JTU94" s="66"/>
      <c r="JTV94" s="66"/>
      <c r="JTW94" s="66"/>
      <c r="JTX94" s="66"/>
      <c r="JTY94" s="66"/>
      <c r="JTZ94" s="66"/>
      <c r="JUA94" s="66"/>
      <c r="JUB94" s="66"/>
      <c r="JUC94" s="66"/>
      <c r="JUD94" s="66"/>
      <c r="JUE94" s="66"/>
      <c r="JUF94" s="66"/>
      <c r="JUG94" s="66"/>
      <c r="JUH94" s="66"/>
      <c r="JUI94" s="66"/>
      <c r="JUJ94" s="66"/>
      <c r="JUK94" s="66"/>
      <c r="JUL94" s="66"/>
      <c r="JUM94" s="66"/>
      <c r="JUN94" s="66"/>
      <c r="JUO94" s="66"/>
      <c r="JUP94" s="66"/>
      <c r="JUQ94" s="66"/>
      <c r="JUR94" s="66"/>
      <c r="JUS94" s="66"/>
      <c r="JUT94" s="66"/>
      <c r="JUU94" s="66"/>
      <c r="JUV94" s="66"/>
      <c r="JUW94" s="66"/>
      <c r="JUX94" s="66"/>
      <c r="JUY94" s="66"/>
      <c r="JUZ94" s="66"/>
      <c r="JVA94" s="66"/>
      <c r="JVB94" s="66"/>
      <c r="JVC94" s="66"/>
      <c r="JVD94" s="66"/>
      <c r="JVE94" s="66"/>
      <c r="JVF94" s="66"/>
      <c r="JVG94" s="66"/>
      <c r="JVH94" s="66"/>
      <c r="JVI94" s="66"/>
      <c r="JVJ94" s="66"/>
      <c r="JVK94" s="66"/>
      <c r="JVL94" s="66"/>
      <c r="JVM94" s="66"/>
      <c r="JVN94" s="66"/>
      <c r="JVO94" s="66"/>
      <c r="JVP94" s="66"/>
      <c r="JVQ94" s="66"/>
      <c r="JVR94" s="66"/>
      <c r="JVS94" s="66"/>
      <c r="JVT94" s="66"/>
      <c r="JVU94" s="66"/>
      <c r="JVV94" s="66"/>
      <c r="JVW94" s="66"/>
      <c r="JVX94" s="66"/>
      <c r="JVY94" s="66"/>
      <c r="JVZ94" s="66"/>
      <c r="JWA94" s="66"/>
      <c r="JWB94" s="66"/>
      <c r="JWC94" s="66"/>
      <c r="JWD94" s="66"/>
      <c r="JWE94" s="66"/>
      <c r="JWF94" s="66"/>
      <c r="JWG94" s="66"/>
      <c r="JWH94" s="66"/>
      <c r="JWI94" s="66"/>
      <c r="JWJ94" s="66"/>
      <c r="JWK94" s="66"/>
      <c r="JWL94" s="66"/>
      <c r="JWM94" s="66"/>
      <c r="JWN94" s="66"/>
      <c r="JWO94" s="66"/>
      <c r="JWP94" s="66"/>
      <c r="JWQ94" s="66"/>
      <c r="JWR94" s="66"/>
      <c r="JWS94" s="66"/>
      <c r="JWT94" s="66"/>
      <c r="JWU94" s="66"/>
      <c r="JWV94" s="66"/>
      <c r="JWW94" s="66"/>
      <c r="JWX94" s="66"/>
      <c r="JWY94" s="66"/>
      <c r="JWZ94" s="66"/>
      <c r="JXA94" s="66"/>
      <c r="JXB94" s="66"/>
      <c r="JXC94" s="66"/>
      <c r="JXD94" s="66"/>
      <c r="JXE94" s="66"/>
      <c r="JXF94" s="66"/>
      <c r="JXG94" s="66"/>
      <c r="JXH94" s="66"/>
      <c r="JXI94" s="66"/>
      <c r="JXJ94" s="66"/>
      <c r="JXK94" s="66"/>
      <c r="JXL94" s="66"/>
      <c r="JXM94" s="66"/>
      <c r="JXN94" s="66"/>
      <c r="JXO94" s="66"/>
      <c r="JXP94" s="66"/>
      <c r="JXQ94" s="66"/>
      <c r="JXR94" s="66"/>
      <c r="JXS94" s="66"/>
      <c r="JXT94" s="66"/>
      <c r="JXU94" s="66"/>
      <c r="JXV94" s="66"/>
      <c r="JXW94" s="66"/>
      <c r="JXX94" s="66"/>
      <c r="JXY94" s="66"/>
      <c r="JXZ94" s="66"/>
      <c r="JYA94" s="66"/>
      <c r="JYB94" s="66"/>
      <c r="JYC94" s="66"/>
      <c r="JYD94" s="66"/>
      <c r="JYE94" s="66"/>
      <c r="JYF94" s="66"/>
      <c r="JYG94" s="66"/>
      <c r="JYH94" s="66"/>
      <c r="JYI94" s="66"/>
      <c r="JYJ94" s="66"/>
      <c r="JYK94" s="66"/>
      <c r="JYL94" s="66"/>
      <c r="JYM94" s="66"/>
      <c r="JYN94" s="66"/>
      <c r="JYO94" s="66"/>
      <c r="JYP94" s="66"/>
      <c r="JYQ94" s="66"/>
      <c r="JYR94" s="66"/>
      <c r="JYS94" s="66"/>
      <c r="JYT94" s="66"/>
      <c r="JYU94" s="66"/>
      <c r="JYV94" s="66"/>
      <c r="JYW94" s="66"/>
      <c r="JYX94" s="66"/>
      <c r="JYY94" s="66"/>
      <c r="JYZ94" s="66"/>
      <c r="JZA94" s="66"/>
      <c r="JZB94" s="66"/>
      <c r="JZC94" s="66"/>
      <c r="JZD94" s="66"/>
      <c r="JZE94" s="66"/>
      <c r="JZF94" s="66"/>
      <c r="JZG94" s="66"/>
      <c r="JZH94" s="66"/>
      <c r="JZI94" s="66"/>
      <c r="JZJ94" s="66"/>
      <c r="JZK94" s="66"/>
      <c r="JZL94" s="66"/>
      <c r="JZM94" s="66"/>
      <c r="JZN94" s="66"/>
      <c r="JZO94" s="66"/>
      <c r="JZP94" s="66"/>
      <c r="JZQ94" s="66"/>
      <c r="JZR94" s="66"/>
      <c r="JZS94" s="66"/>
      <c r="JZT94" s="66"/>
      <c r="JZU94" s="66"/>
      <c r="JZV94" s="66"/>
      <c r="JZW94" s="66"/>
      <c r="JZX94" s="66"/>
      <c r="JZY94" s="66"/>
      <c r="JZZ94" s="66"/>
      <c r="KAA94" s="66"/>
      <c r="KAB94" s="66"/>
      <c r="KAC94" s="66"/>
      <c r="KAD94" s="66"/>
      <c r="KAE94" s="66"/>
      <c r="KAF94" s="66"/>
      <c r="KAG94" s="66"/>
      <c r="KAH94" s="66"/>
      <c r="KAI94" s="66"/>
      <c r="KAJ94" s="66"/>
      <c r="KAK94" s="66"/>
      <c r="KAL94" s="66"/>
      <c r="KAM94" s="66"/>
      <c r="KAN94" s="66"/>
      <c r="KAO94" s="66"/>
      <c r="KAP94" s="66"/>
      <c r="KAQ94" s="66"/>
      <c r="KAR94" s="66"/>
      <c r="KAS94" s="66"/>
      <c r="KAT94" s="66"/>
      <c r="KAU94" s="66"/>
      <c r="KAV94" s="66"/>
      <c r="KAW94" s="66"/>
      <c r="KAX94" s="66"/>
      <c r="KAY94" s="66"/>
      <c r="KAZ94" s="66"/>
      <c r="KBA94" s="66"/>
      <c r="KBB94" s="66"/>
      <c r="KBC94" s="66"/>
      <c r="KBD94" s="66"/>
      <c r="KBE94" s="66"/>
      <c r="KBF94" s="66"/>
      <c r="KBG94" s="66"/>
      <c r="KBH94" s="66"/>
      <c r="KBI94" s="66"/>
      <c r="KBJ94" s="66"/>
      <c r="KBK94" s="66"/>
      <c r="KBL94" s="66"/>
      <c r="KBM94" s="66"/>
      <c r="KBN94" s="66"/>
      <c r="KBO94" s="66"/>
      <c r="KBP94" s="66"/>
      <c r="KBQ94" s="66"/>
      <c r="KBR94" s="66"/>
      <c r="KBS94" s="66"/>
      <c r="KBT94" s="66"/>
      <c r="KBU94" s="66"/>
      <c r="KBV94" s="66"/>
      <c r="KBW94" s="66"/>
      <c r="KBX94" s="66"/>
      <c r="KBY94" s="66"/>
      <c r="KBZ94" s="66"/>
      <c r="KCA94" s="66"/>
      <c r="KCB94" s="66"/>
      <c r="KCC94" s="66"/>
      <c r="KCD94" s="66"/>
      <c r="KCE94" s="66"/>
      <c r="KCF94" s="66"/>
      <c r="KCG94" s="66"/>
      <c r="KCH94" s="66"/>
      <c r="KCI94" s="66"/>
      <c r="KCJ94" s="66"/>
      <c r="KCK94" s="66"/>
      <c r="KCL94" s="66"/>
      <c r="KCM94" s="66"/>
      <c r="KCN94" s="66"/>
      <c r="KCO94" s="66"/>
      <c r="KCP94" s="66"/>
      <c r="KCQ94" s="66"/>
      <c r="KCR94" s="66"/>
      <c r="KCS94" s="66"/>
      <c r="KCT94" s="66"/>
      <c r="KCU94" s="66"/>
      <c r="KCV94" s="66"/>
      <c r="KCW94" s="66"/>
      <c r="KCX94" s="66"/>
      <c r="KCY94" s="66"/>
      <c r="KCZ94" s="66"/>
      <c r="KDA94" s="66"/>
      <c r="KDB94" s="66"/>
      <c r="KDC94" s="66"/>
      <c r="KDD94" s="66"/>
      <c r="KDE94" s="66"/>
      <c r="KDF94" s="66"/>
      <c r="KDG94" s="66"/>
      <c r="KDH94" s="66"/>
      <c r="KDI94" s="66"/>
      <c r="KDJ94" s="66"/>
      <c r="KDK94" s="66"/>
      <c r="KDL94" s="66"/>
      <c r="KDM94" s="66"/>
      <c r="KDN94" s="66"/>
      <c r="KDO94" s="66"/>
      <c r="KDP94" s="66"/>
      <c r="KDQ94" s="66"/>
      <c r="KDR94" s="66"/>
      <c r="KDS94" s="66"/>
      <c r="KDT94" s="66"/>
      <c r="KDU94" s="66"/>
      <c r="KDV94" s="66"/>
      <c r="KDW94" s="66"/>
      <c r="KDX94" s="66"/>
      <c r="KDY94" s="66"/>
      <c r="KDZ94" s="66"/>
      <c r="KEA94" s="66"/>
      <c r="KEB94" s="66"/>
      <c r="KEC94" s="66"/>
      <c r="KED94" s="66"/>
      <c r="KEE94" s="66"/>
      <c r="KEF94" s="66"/>
      <c r="KEG94" s="66"/>
      <c r="KEH94" s="66"/>
      <c r="KEI94" s="66"/>
      <c r="KEJ94" s="66"/>
      <c r="KEK94" s="66"/>
      <c r="KEL94" s="66"/>
      <c r="KEM94" s="66"/>
      <c r="KEN94" s="66"/>
      <c r="KEO94" s="66"/>
      <c r="KEP94" s="66"/>
      <c r="KEQ94" s="66"/>
      <c r="KER94" s="66"/>
      <c r="KES94" s="66"/>
      <c r="KET94" s="66"/>
      <c r="KEU94" s="66"/>
      <c r="KEV94" s="66"/>
      <c r="KEW94" s="66"/>
      <c r="KEX94" s="66"/>
      <c r="KEY94" s="66"/>
      <c r="KEZ94" s="66"/>
      <c r="KFA94" s="66"/>
      <c r="KFB94" s="66"/>
      <c r="KFC94" s="66"/>
      <c r="KFD94" s="66"/>
      <c r="KFE94" s="66"/>
      <c r="KFF94" s="66"/>
      <c r="KFG94" s="66"/>
      <c r="KFH94" s="66"/>
      <c r="KFI94" s="66"/>
      <c r="KFJ94" s="66"/>
      <c r="KFK94" s="66"/>
      <c r="KFL94" s="66"/>
      <c r="KFM94" s="66"/>
      <c r="KFN94" s="66"/>
      <c r="KFO94" s="66"/>
      <c r="KFP94" s="66"/>
      <c r="KFQ94" s="66"/>
      <c r="KFR94" s="66"/>
      <c r="KFS94" s="66"/>
      <c r="KFT94" s="66"/>
      <c r="KFU94" s="66"/>
      <c r="KFV94" s="66"/>
      <c r="KFW94" s="66"/>
      <c r="KFX94" s="66"/>
      <c r="KFY94" s="66"/>
      <c r="KFZ94" s="66"/>
      <c r="KGA94" s="66"/>
      <c r="KGB94" s="66"/>
      <c r="KGC94" s="66"/>
      <c r="KGD94" s="66"/>
      <c r="KGE94" s="66"/>
      <c r="KGF94" s="66"/>
      <c r="KGG94" s="66"/>
      <c r="KGH94" s="66"/>
      <c r="KGI94" s="66"/>
      <c r="KGJ94" s="66"/>
      <c r="KGK94" s="66"/>
      <c r="KGL94" s="66"/>
      <c r="KGM94" s="66"/>
      <c r="KGN94" s="66"/>
      <c r="KGO94" s="66"/>
      <c r="KGP94" s="66"/>
      <c r="KGQ94" s="66"/>
      <c r="KGR94" s="66"/>
      <c r="KGS94" s="66"/>
      <c r="KGT94" s="66"/>
      <c r="KGU94" s="66"/>
      <c r="KGV94" s="66"/>
      <c r="KGW94" s="66"/>
      <c r="KGX94" s="66"/>
      <c r="KGY94" s="66"/>
      <c r="KGZ94" s="66"/>
      <c r="KHA94" s="66"/>
      <c r="KHB94" s="66"/>
      <c r="KHC94" s="66"/>
      <c r="KHD94" s="66"/>
      <c r="KHE94" s="66"/>
      <c r="KHF94" s="66"/>
      <c r="KHG94" s="66"/>
      <c r="KHH94" s="66"/>
      <c r="KHI94" s="66"/>
      <c r="KHJ94" s="66"/>
      <c r="KHK94" s="66"/>
      <c r="KHL94" s="66"/>
      <c r="KHM94" s="66"/>
      <c r="KHN94" s="66"/>
      <c r="KHO94" s="66"/>
      <c r="KHP94" s="66"/>
      <c r="KHQ94" s="66"/>
      <c r="KHR94" s="66"/>
      <c r="KHS94" s="66"/>
      <c r="KHT94" s="66"/>
      <c r="KHU94" s="66"/>
      <c r="KHV94" s="66"/>
      <c r="KHW94" s="66"/>
      <c r="KHX94" s="66"/>
      <c r="KHY94" s="66"/>
      <c r="KHZ94" s="66"/>
      <c r="KIA94" s="66"/>
      <c r="KIB94" s="66"/>
      <c r="KIC94" s="66"/>
      <c r="KID94" s="66"/>
      <c r="KIE94" s="66"/>
      <c r="KIF94" s="66"/>
      <c r="KIG94" s="66"/>
      <c r="KIH94" s="66"/>
      <c r="KII94" s="66"/>
      <c r="KIJ94" s="66"/>
      <c r="KIK94" s="66"/>
      <c r="KIL94" s="66"/>
      <c r="KIM94" s="66"/>
      <c r="KIN94" s="66"/>
      <c r="KIO94" s="66"/>
      <c r="KIP94" s="66"/>
      <c r="KIQ94" s="66"/>
      <c r="KIR94" s="66"/>
      <c r="KIS94" s="66"/>
      <c r="KIT94" s="66"/>
      <c r="KIU94" s="66"/>
      <c r="KIV94" s="66"/>
      <c r="KIW94" s="66"/>
      <c r="KIX94" s="66"/>
      <c r="KIY94" s="66"/>
      <c r="KIZ94" s="66"/>
      <c r="KJA94" s="66"/>
      <c r="KJB94" s="66"/>
      <c r="KJC94" s="66"/>
      <c r="KJD94" s="66"/>
      <c r="KJE94" s="66"/>
      <c r="KJF94" s="66"/>
      <c r="KJG94" s="66"/>
      <c r="KJH94" s="66"/>
      <c r="KJI94" s="66"/>
      <c r="KJJ94" s="66"/>
      <c r="KJK94" s="66"/>
      <c r="KJL94" s="66"/>
      <c r="KJM94" s="66"/>
      <c r="KJN94" s="66"/>
      <c r="KJO94" s="66"/>
      <c r="KJP94" s="66"/>
      <c r="KJQ94" s="66"/>
      <c r="KJR94" s="66"/>
      <c r="KJS94" s="66"/>
      <c r="KJT94" s="66"/>
      <c r="KJU94" s="66"/>
      <c r="KJV94" s="66"/>
      <c r="KJW94" s="66"/>
      <c r="KJX94" s="66"/>
      <c r="KJY94" s="66"/>
      <c r="KJZ94" s="66"/>
      <c r="KKA94" s="66"/>
      <c r="KKB94" s="66"/>
      <c r="KKC94" s="66"/>
      <c r="KKD94" s="66"/>
      <c r="KKE94" s="66"/>
      <c r="KKF94" s="66"/>
      <c r="KKG94" s="66"/>
      <c r="KKH94" s="66"/>
      <c r="KKI94" s="66"/>
      <c r="KKJ94" s="66"/>
      <c r="KKK94" s="66"/>
      <c r="KKL94" s="66"/>
      <c r="KKM94" s="66"/>
      <c r="KKN94" s="66"/>
      <c r="KKO94" s="66"/>
      <c r="KKP94" s="66"/>
      <c r="KKQ94" s="66"/>
      <c r="KKR94" s="66"/>
      <c r="KKS94" s="66"/>
      <c r="KKT94" s="66"/>
      <c r="KKU94" s="66"/>
      <c r="KKV94" s="66"/>
      <c r="KKW94" s="66"/>
      <c r="KKX94" s="66"/>
      <c r="KKY94" s="66"/>
      <c r="KKZ94" s="66"/>
      <c r="KLA94" s="66"/>
      <c r="KLB94" s="66"/>
      <c r="KLC94" s="66"/>
      <c r="KLD94" s="66"/>
      <c r="KLE94" s="66"/>
      <c r="KLF94" s="66"/>
      <c r="KLG94" s="66"/>
      <c r="KLH94" s="66"/>
      <c r="KLI94" s="66"/>
      <c r="KLJ94" s="66"/>
      <c r="KLK94" s="66"/>
      <c r="KLL94" s="66"/>
      <c r="KLM94" s="66"/>
      <c r="KLN94" s="66"/>
      <c r="KLO94" s="66"/>
      <c r="KLP94" s="66"/>
      <c r="KLQ94" s="66"/>
      <c r="KLR94" s="66"/>
      <c r="KLS94" s="66"/>
      <c r="KLT94" s="66"/>
      <c r="KLU94" s="66"/>
      <c r="KLV94" s="66"/>
      <c r="KLW94" s="66"/>
      <c r="KLX94" s="66"/>
      <c r="KLY94" s="66"/>
      <c r="KLZ94" s="66"/>
      <c r="KMA94" s="66"/>
      <c r="KMB94" s="66"/>
      <c r="KMC94" s="66"/>
      <c r="KMD94" s="66"/>
      <c r="KME94" s="66"/>
      <c r="KMF94" s="66"/>
      <c r="KMG94" s="66"/>
      <c r="KMH94" s="66"/>
      <c r="KMI94" s="66"/>
      <c r="KMJ94" s="66"/>
      <c r="KMK94" s="66"/>
      <c r="KML94" s="66"/>
      <c r="KMM94" s="66"/>
      <c r="KMN94" s="66"/>
      <c r="KMO94" s="66"/>
      <c r="KMP94" s="66"/>
      <c r="KMQ94" s="66"/>
      <c r="KMR94" s="66"/>
      <c r="KMS94" s="66"/>
      <c r="KMT94" s="66"/>
      <c r="KMU94" s="66"/>
      <c r="KMV94" s="66"/>
      <c r="KMW94" s="66"/>
      <c r="KMX94" s="66"/>
      <c r="KMY94" s="66"/>
      <c r="KMZ94" s="66"/>
      <c r="KNA94" s="66"/>
      <c r="KNB94" s="66"/>
      <c r="KNC94" s="66"/>
      <c r="KND94" s="66"/>
      <c r="KNE94" s="66"/>
      <c r="KNF94" s="66"/>
      <c r="KNG94" s="66"/>
      <c r="KNH94" s="66"/>
      <c r="KNI94" s="66"/>
      <c r="KNJ94" s="66"/>
      <c r="KNK94" s="66"/>
      <c r="KNL94" s="66"/>
      <c r="KNM94" s="66"/>
      <c r="KNN94" s="66"/>
      <c r="KNO94" s="66"/>
      <c r="KNP94" s="66"/>
      <c r="KNQ94" s="66"/>
      <c r="KNR94" s="66"/>
      <c r="KNS94" s="66"/>
      <c r="KNT94" s="66"/>
      <c r="KNU94" s="66"/>
      <c r="KNV94" s="66"/>
      <c r="KNW94" s="66"/>
      <c r="KNX94" s="66"/>
      <c r="KNY94" s="66"/>
      <c r="KNZ94" s="66"/>
      <c r="KOA94" s="66"/>
      <c r="KOB94" s="66"/>
      <c r="KOC94" s="66"/>
      <c r="KOD94" s="66"/>
      <c r="KOE94" s="66"/>
      <c r="KOF94" s="66"/>
      <c r="KOG94" s="66"/>
      <c r="KOH94" s="66"/>
      <c r="KOI94" s="66"/>
      <c r="KOJ94" s="66"/>
      <c r="KOK94" s="66"/>
      <c r="KOL94" s="66"/>
      <c r="KOM94" s="66"/>
      <c r="KON94" s="66"/>
      <c r="KOO94" s="66"/>
      <c r="KOP94" s="66"/>
      <c r="KOQ94" s="66"/>
      <c r="KOR94" s="66"/>
      <c r="KOS94" s="66"/>
      <c r="KOT94" s="66"/>
      <c r="KOU94" s="66"/>
      <c r="KOV94" s="66"/>
      <c r="KOW94" s="66"/>
      <c r="KOX94" s="66"/>
      <c r="KOY94" s="66"/>
      <c r="KOZ94" s="66"/>
      <c r="KPA94" s="66"/>
      <c r="KPB94" s="66"/>
      <c r="KPC94" s="66"/>
      <c r="KPD94" s="66"/>
      <c r="KPE94" s="66"/>
      <c r="KPF94" s="66"/>
      <c r="KPG94" s="66"/>
      <c r="KPH94" s="66"/>
      <c r="KPI94" s="66"/>
      <c r="KPJ94" s="66"/>
      <c r="KPK94" s="66"/>
      <c r="KPL94" s="66"/>
      <c r="KPM94" s="66"/>
      <c r="KPN94" s="66"/>
      <c r="KPO94" s="66"/>
      <c r="KPP94" s="66"/>
      <c r="KPQ94" s="66"/>
      <c r="KPR94" s="66"/>
      <c r="KPS94" s="66"/>
      <c r="KPT94" s="66"/>
      <c r="KPU94" s="66"/>
      <c r="KPV94" s="66"/>
      <c r="KPW94" s="66"/>
      <c r="KPX94" s="66"/>
      <c r="KPY94" s="66"/>
      <c r="KPZ94" s="66"/>
      <c r="KQA94" s="66"/>
      <c r="KQB94" s="66"/>
      <c r="KQC94" s="66"/>
      <c r="KQD94" s="66"/>
      <c r="KQE94" s="66"/>
      <c r="KQF94" s="66"/>
      <c r="KQG94" s="66"/>
      <c r="KQH94" s="66"/>
      <c r="KQI94" s="66"/>
      <c r="KQJ94" s="66"/>
      <c r="KQK94" s="66"/>
      <c r="KQL94" s="66"/>
      <c r="KQM94" s="66"/>
      <c r="KQN94" s="66"/>
      <c r="KQO94" s="66"/>
      <c r="KQP94" s="66"/>
      <c r="KQQ94" s="66"/>
      <c r="KQR94" s="66"/>
      <c r="KQS94" s="66"/>
      <c r="KQT94" s="66"/>
      <c r="KQU94" s="66"/>
      <c r="KQV94" s="66"/>
      <c r="KQW94" s="66"/>
      <c r="KQX94" s="66"/>
      <c r="KQY94" s="66"/>
      <c r="KQZ94" s="66"/>
      <c r="KRA94" s="66"/>
      <c r="KRB94" s="66"/>
      <c r="KRC94" s="66"/>
      <c r="KRD94" s="66"/>
      <c r="KRE94" s="66"/>
      <c r="KRF94" s="66"/>
      <c r="KRG94" s="66"/>
      <c r="KRH94" s="66"/>
      <c r="KRI94" s="66"/>
      <c r="KRJ94" s="66"/>
      <c r="KRK94" s="66"/>
      <c r="KRL94" s="66"/>
      <c r="KRM94" s="66"/>
      <c r="KRN94" s="66"/>
      <c r="KRO94" s="66"/>
      <c r="KRP94" s="66"/>
      <c r="KRQ94" s="66"/>
      <c r="KRR94" s="66"/>
      <c r="KRS94" s="66"/>
      <c r="KRT94" s="66"/>
      <c r="KRU94" s="66"/>
      <c r="KRV94" s="66"/>
      <c r="KRW94" s="66"/>
      <c r="KRX94" s="66"/>
      <c r="KRY94" s="66"/>
      <c r="KRZ94" s="66"/>
      <c r="KSA94" s="66"/>
      <c r="KSB94" s="66"/>
      <c r="KSC94" s="66"/>
      <c r="KSD94" s="66"/>
      <c r="KSE94" s="66"/>
      <c r="KSF94" s="66"/>
      <c r="KSG94" s="66"/>
      <c r="KSH94" s="66"/>
      <c r="KSI94" s="66"/>
      <c r="KSJ94" s="66"/>
      <c r="KSK94" s="66"/>
      <c r="KSL94" s="66"/>
      <c r="KSM94" s="66"/>
      <c r="KSN94" s="66"/>
      <c r="KSO94" s="66"/>
      <c r="KSP94" s="66"/>
      <c r="KSQ94" s="66"/>
      <c r="KSR94" s="66"/>
      <c r="KSS94" s="66"/>
      <c r="KST94" s="66"/>
      <c r="KSU94" s="66"/>
      <c r="KSV94" s="66"/>
      <c r="KSW94" s="66"/>
      <c r="KSX94" s="66"/>
      <c r="KSY94" s="66"/>
      <c r="KSZ94" s="66"/>
      <c r="KTA94" s="66"/>
      <c r="KTB94" s="66"/>
      <c r="KTC94" s="66"/>
      <c r="KTD94" s="66"/>
      <c r="KTE94" s="66"/>
      <c r="KTF94" s="66"/>
      <c r="KTG94" s="66"/>
      <c r="KTH94" s="66"/>
      <c r="KTI94" s="66"/>
      <c r="KTJ94" s="66"/>
      <c r="KTK94" s="66"/>
      <c r="KTL94" s="66"/>
      <c r="KTM94" s="66"/>
      <c r="KTN94" s="66"/>
      <c r="KTO94" s="66"/>
      <c r="KTP94" s="66"/>
      <c r="KTQ94" s="66"/>
      <c r="KTR94" s="66"/>
      <c r="KTS94" s="66"/>
      <c r="KTT94" s="66"/>
      <c r="KTU94" s="66"/>
      <c r="KTV94" s="66"/>
      <c r="KTW94" s="66"/>
      <c r="KTX94" s="66"/>
      <c r="KTY94" s="66"/>
      <c r="KTZ94" s="66"/>
      <c r="KUA94" s="66"/>
      <c r="KUB94" s="66"/>
      <c r="KUC94" s="66"/>
      <c r="KUD94" s="66"/>
      <c r="KUE94" s="66"/>
      <c r="KUF94" s="66"/>
      <c r="KUG94" s="66"/>
      <c r="KUH94" s="66"/>
      <c r="KUI94" s="66"/>
      <c r="KUJ94" s="66"/>
      <c r="KUK94" s="66"/>
      <c r="KUL94" s="66"/>
      <c r="KUM94" s="66"/>
      <c r="KUN94" s="66"/>
      <c r="KUO94" s="66"/>
      <c r="KUP94" s="66"/>
      <c r="KUQ94" s="66"/>
      <c r="KUR94" s="66"/>
      <c r="KUS94" s="66"/>
      <c r="KUT94" s="66"/>
      <c r="KUU94" s="66"/>
      <c r="KUV94" s="66"/>
      <c r="KUW94" s="66"/>
      <c r="KUX94" s="66"/>
      <c r="KUY94" s="66"/>
      <c r="KUZ94" s="66"/>
      <c r="KVA94" s="66"/>
      <c r="KVB94" s="66"/>
      <c r="KVC94" s="66"/>
      <c r="KVD94" s="66"/>
      <c r="KVE94" s="66"/>
      <c r="KVF94" s="66"/>
      <c r="KVG94" s="66"/>
      <c r="KVH94" s="66"/>
      <c r="KVI94" s="66"/>
      <c r="KVJ94" s="66"/>
      <c r="KVK94" s="66"/>
      <c r="KVL94" s="66"/>
      <c r="KVM94" s="66"/>
      <c r="KVN94" s="66"/>
      <c r="KVO94" s="66"/>
      <c r="KVP94" s="66"/>
      <c r="KVQ94" s="66"/>
      <c r="KVR94" s="66"/>
      <c r="KVS94" s="66"/>
      <c r="KVT94" s="66"/>
      <c r="KVU94" s="66"/>
      <c r="KVV94" s="66"/>
      <c r="KVW94" s="66"/>
      <c r="KVX94" s="66"/>
      <c r="KVY94" s="66"/>
      <c r="KVZ94" s="66"/>
      <c r="KWA94" s="66"/>
      <c r="KWB94" s="66"/>
      <c r="KWC94" s="66"/>
      <c r="KWD94" s="66"/>
      <c r="KWE94" s="66"/>
      <c r="KWF94" s="66"/>
      <c r="KWG94" s="66"/>
      <c r="KWH94" s="66"/>
      <c r="KWI94" s="66"/>
      <c r="KWJ94" s="66"/>
      <c r="KWK94" s="66"/>
      <c r="KWL94" s="66"/>
      <c r="KWM94" s="66"/>
      <c r="KWN94" s="66"/>
      <c r="KWO94" s="66"/>
      <c r="KWP94" s="66"/>
      <c r="KWQ94" s="66"/>
      <c r="KWR94" s="66"/>
      <c r="KWS94" s="66"/>
      <c r="KWT94" s="66"/>
      <c r="KWU94" s="66"/>
      <c r="KWV94" s="66"/>
      <c r="KWW94" s="66"/>
      <c r="KWX94" s="66"/>
      <c r="KWY94" s="66"/>
      <c r="KWZ94" s="66"/>
      <c r="KXA94" s="66"/>
      <c r="KXB94" s="66"/>
      <c r="KXC94" s="66"/>
      <c r="KXD94" s="66"/>
      <c r="KXE94" s="66"/>
      <c r="KXF94" s="66"/>
      <c r="KXG94" s="66"/>
      <c r="KXH94" s="66"/>
      <c r="KXI94" s="66"/>
      <c r="KXJ94" s="66"/>
      <c r="KXK94" s="66"/>
      <c r="KXL94" s="66"/>
      <c r="KXM94" s="66"/>
      <c r="KXN94" s="66"/>
      <c r="KXO94" s="66"/>
      <c r="KXP94" s="66"/>
      <c r="KXQ94" s="66"/>
      <c r="KXR94" s="66"/>
      <c r="KXS94" s="66"/>
      <c r="KXT94" s="66"/>
      <c r="KXU94" s="66"/>
      <c r="KXV94" s="66"/>
      <c r="KXW94" s="66"/>
      <c r="KXX94" s="66"/>
      <c r="KXY94" s="66"/>
      <c r="KXZ94" s="66"/>
      <c r="KYA94" s="66"/>
      <c r="KYB94" s="66"/>
      <c r="KYC94" s="66"/>
      <c r="KYD94" s="66"/>
      <c r="KYE94" s="66"/>
      <c r="KYF94" s="66"/>
      <c r="KYG94" s="66"/>
      <c r="KYH94" s="66"/>
      <c r="KYI94" s="66"/>
      <c r="KYJ94" s="66"/>
      <c r="KYK94" s="66"/>
      <c r="KYL94" s="66"/>
      <c r="KYM94" s="66"/>
      <c r="KYN94" s="66"/>
      <c r="KYO94" s="66"/>
      <c r="KYP94" s="66"/>
      <c r="KYQ94" s="66"/>
      <c r="KYR94" s="66"/>
      <c r="KYS94" s="66"/>
      <c r="KYT94" s="66"/>
      <c r="KYU94" s="66"/>
      <c r="KYV94" s="66"/>
      <c r="KYW94" s="66"/>
      <c r="KYX94" s="66"/>
      <c r="KYY94" s="66"/>
      <c r="KYZ94" s="66"/>
      <c r="KZA94" s="66"/>
      <c r="KZB94" s="66"/>
      <c r="KZC94" s="66"/>
      <c r="KZD94" s="66"/>
      <c r="KZE94" s="66"/>
      <c r="KZF94" s="66"/>
      <c r="KZG94" s="66"/>
      <c r="KZH94" s="66"/>
      <c r="KZI94" s="66"/>
      <c r="KZJ94" s="66"/>
      <c r="KZK94" s="66"/>
      <c r="KZL94" s="66"/>
      <c r="KZM94" s="66"/>
      <c r="KZN94" s="66"/>
      <c r="KZO94" s="66"/>
      <c r="KZP94" s="66"/>
      <c r="KZQ94" s="66"/>
      <c r="KZR94" s="66"/>
      <c r="KZS94" s="66"/>
      <c r="KZT94" s="66"/>
      <c r="KZU94" s="66"/>
      <c r="KZV94" s="66"/>
      <c r="KZW94" s="66"/>
      <c r="KZX94" s="66"/>
      <c r="KZY94" s="66"/>
      <c r="KZZ94" s="66"/>
      <c r="LAA94" s="66"/>
      <c r="LAB94" s="66"/>
      <c r="LAC94" s="66"/>
      <c r="LAD94" s="66"/>
      <c r="LAE94" s="66"/>
      <c r="LAF94" s="66"/>
      <c r="LAG94" s="66"/>
      <c r="LAH94" s="66"/>
      <c r="LAI94" s="66"/>
      <c r="LAJ94" s="66"/>
      <c r="LAK94" s="66"/>
      <c r="LAL94" s="66"/>
      <c r="LAM94" s="66"/>
      <c r="LAN94" s="66"/>
      <c r="LAO94" s="66"/>
      <c r="LAP94" s="66"/>
      <c r="LAQ94" s="66"/>
      <c r="LAR94" s="66"/>
      <c r="LAS94" s="66"/>
      <c r="LAT94" s="66"/>
      <c r="LAU94" s="66"/>
      <c r="LAV94" s="66"/>
      <c r="LAW94" s="66"/>
      <c r="LAX94" s="66"/>
      <c r="LAY94" s="66"/>
      <c r="LAZ94" s="66"/>
      <c r="LBA94" s="66"/>
      <c r="LBB94" s="66"/>
      <c r="LBC94" s="66"/>
      <c r="LBD94" s="66"/>
      <c r="LBE94" s="66"/>
      <c r="LBF94" s="66"/>
      <c r="LBG94" s="66"/>
      <c r="LBH94" s="66"/>
      <c r="LBI94" s="66"/>
      <c r="LBJ94" s="66"/>
      <c r="LBK94" s="66"/>
      <c r="LBL94" s="66"/>
      <c r="LBM94" s="66"/>
      <c r="LBN94" s="66"/>
      <c r="LBO94" s="66"/>
      <c r="LBP94" s="66"/>
      <c r="LBQ94" s="66"/>
      <c r="LBR94" s="66"/>
      <c r="LBS94" s="66"/>
      <c r="LBT94" s="66"/>
      <c r="LBU94" s="66"/>
      <c r="LBV94" s="66"/>
      <c r="LBW94" s="66"/>
      <c r="LBX94" s="66"/>
      <c r="LBY94" s="66"/>
      <c r="LBZ94" s="66"/>
      <c r="LCA94" s="66"/>
      <c r="LCB94" s="66"/>
      <c r="LCC94" s="66"/>
      <c r="LCD94" s="66"/>
      <c r="LCE94" s="66"/>
      <c r="LCF94" s="66"/>
      <c r="LCG94" s="66"/>
      <c r="LCH94" s="66"/>
      <c r="LCI94" s="66"/>
      <c r="LCJ94" s="66"/>
      <c r="LCK94" s="66"/>
      <c r="LCL94" s="66"/>
      <c r="LCM94" s="66"/>
      <c r="LCN94" s="66"/>
      <c r="LCO94" s="66"/>
      <c r="LCP94" s="66"/>
      <c r="LCQ94" s="66"/>
      <c r="LCR94" s="66"/>
      <c r="LCS94" s="66"/>
      <c r="LCT94" s="66"/>
      <c r="LCU94" s="66"/>
      <c r="LCV94" s="66"/>
      <c r="LCW94" s="66"/>
      <c r="LCX94" s="66"/>
      <c r="LCY94" s="66"/>
      <c r="LCZ94" s="66"/>
      <c r="LDA94" s="66"/>
      <c r="LDB94" s="66"/>
      <c r="LDC94" s="66"/>
      <c r="LDD94" s="66"/>
      <c r="LDE94" s="66"/>
      <c r="LDF94" s="66"/>
      <c r="LDG94" s="66"/>
      <c r="LDH94" s="66"/>
      <c r="LDI94" s="66"/>
      <c r="LDJ94" s="66"/>
      <c r="LDK94" s="66"/>
      <c r="LDL94" s="66"/>
      <c r="LDM94" s="66"/>
      <c r="LDN94" s="66"/>
      <c r="LDO94" s="66"/>
      <c r="LDP94" s="66"/>
      <c r="LDQ94" s="66"/>
      <c r="LDR94" s="66"/>
      <c r="LDS94" s="66"/>
      <c r="LDT94" s="66"/>
      <c r="LDU94" s="66"/>
      <c r="LDV94" s="66"/>
      <c r="LDW94" s="66"/>
      <c r="LDX94" s="66"/>
      <c r="LDY94" s="66"/>
      <c r="LDZ94" s="66"/>
      <c r="LEA94" s="66"/>
      <c r="LEB94" s="66"/>
      <c r="LEC94" s="66"/>
      <c r="LED94" s="66"/>
      <c r="LEE94" s="66"/>
      <c r="LEF94" s="66"/>
      <c r="LEG94" s="66"/>
      <c r="LEH94" s="66"/>
      <c r="LEI94" s="66"/>
      <c r="LEJ94" s="66"/>
      <c r="LEK94" s="66"/>
      <c r="LEL94" s="66"/>
      <c r="LEM94" s="66"/>
      <c r="LEN94" s="66"/>
      <c r="LEO94" s="66"/>
      <c r="LEP94" s="66"/>
      <c r="LEQ94" s="66"/>
      <c r="LER94" s="66"/>
      <c r="LES94" s="66"/>
      <c r="LET94" s="66"/>
      <c r="LEU94" s="66"/>
      <c r="LEV94" s="66"/>
      <c r="LEW94" s="66"/>
      <c r="LEX94" s="66"/>
      <c r="LEY94" s="66"/>
      <c r="LEZ94" s="66"/>
      <c r="LFA94" s="66"/>
      <c r="LFB94" s="66"/>
      <c r="LFC94" s="66"/>
      <c r="LFD94" s="66"/>
      <c r="LFE94" s="66"/>
      <c r="LFF94" s="66"/>
      <c r="LFG94" s="66"/>
      <c r="LFH94" s="66"/>
      <c r="LFI94" s="66"/>
      <c r="LFJ94" s="66"/>
      <c r="LFK94" s="66"/>
      <c r="LFL94" s="66"/>
      <c r="LFM94" s="66"/>
      <c r="LFN94" s="66"/>
      <c r="LFO94" s="66"/>
      <c r="LFP94" s="66"/>
      <c r="LFQ94" s="66"/>
      <c r="LFR94" s="66"/>
      <c r="LFS94" s="66"/>
      <c r="LFT94" s="66"/>
      <c r="LFU94" s="66"/>
      <c r="LFV94" s="66"/>
      <c r="LFW94" s="66"/>
      <c r="LFX94" s="66"/>
      <c r="LFY94" s="66"/>
      <c r="LFZ94" s="66"/>
      <c r="LGA94" s="66"/>
      <c r="LGB94" s="66"/>
      <c r="LGC94" s="66"/>
      <c r="LGD94" s="66"/>
      <c r="LGE94" s="66"/>
      <c r="LGF94" s="66"/>
      <c r="LGG94" s="66"/>
      <c r="LGH94" s="66"/>
      <c r="LGI94" s="66"/>
      <c r="LGJ94" s="66"/>
      <c r="LGK94" s="66"/>
      <c r="LGL94" s="66"/>
      <c r="LGM94" s="66"/>
      <c r="LGN94" s="66"/>
      <c r="LGO94" s="66"/>
      <c r="LGP94" s="66"/>
      <c r="LGQ94" s="66"/>
      <c r="LGR94" s="66"/>
      <c r="LGS94" s="66"/>
      <c r="LGT94" s="66"/>
      <c r="LGU94" s="66"/>
      <c r="LGV94" s="66"/>
      <c r="LGW94" s="66"/>
      <c r="LGX94" s="66"/>
      <c r="LGY94" s="66"/>
      <c r="LGZ94" s="66"/>
      <c r="LHA94" s="66"/>
      <c r="LHB94" s="66"/>
      <c r="LHC94" s="66"/>
      <c r="LHD94" s="66"/>
      <c r="LHE94" s="66"/>
      <c r="LHF94" s="66"/>
      <c r="LHG94" s="66"/>
      <c r="LHH94" s="66"/>
      <c r="LHI94" s="66"/>
      <c r="LHJ94" s="66"/>
      <c r="LHK94" s="66"/>
      <c r="LHL94" s="66"/>
      <c r="LHM94" s="66"/>
      <c r="LHN94" s="66"/>
      <c r="LHO94" s="66"/>
      <c r="LHP94" s="66"/>
      <c r="LHQ94" s="66"/>
      <c r="LHR94" s="66"/>
      <c r="LHS94" s="66"/>
      <c r="LHT94" s="66"/>
      <c r="LHU94" s="66"/>
      <c r="LHV94" s="66"/>
      <c r="LHW94" s="66"/>
      <c r="LHX94" s="66"/>
      <c r="LHY94" s="66"/>
      <c r="LHZ94" s="66"/>
      <c r="LIA94" s="66"/>
      <c r="LIB94" s="66"/>
      <c r="LIC94" s="66"/>
      <c r="LID94" s="66"/>
      <c r="LIE94" s="66"/>
      <c r="LIF94" s="66"/>
      <c r="LIG94" s="66"/>
      <c r="LIH94" s="66"/>
      <c r="LII94" s="66"/>
      <c r="LIJ94" s="66"/>
      <c r="LIK94" s="66"/>
      <c r="LIL94" s="66"/>
      <c r="LIM94" s="66"/>
      <c r="LIN94" s="66"/>
      <c r="LIO94" s="66"/>
      <c r="LIP94" s="66"/>
      <c r="LIQ94" s="66"/>
      <c r="LIR94" s="66"/>
      <c r="LIS94" s="66"/>
      <c r="LIT94" s="66"/>
      <c r="LIU94" s="66"/>
      <c r="LIV94" s="66"/>
      <c r="LIW94" s="66"/>
      <c r="LIX94" s="66"/>
      <c r="LIY94" s="66"/>
      <c r="LIZ94" s="66"/>
      <c r="LJA94" s="66"/>
      <c r="LJB94" s="66"/>
      <c r="LJC94" s="66"/>
      <c r="LJD94" s="66"/>
      <c r="LJE94" s="66"/>
      <c r="LJF94" s="66"/>
      <c r="LJG94" s="66"/>
      <c r="LJH94" s="66"/>
      <c r="LJI94" s="66"/>
      <c r="LJJ94" s="66"/>
      <c r="LJK94" s="66"/>
      <c r="LJL94" s="66"/>
      <c r="LJM94" s="66"/>
      <c r="LJN94" s="66"/>
      <c r="LJO94" s="66"/>
      <c r="LJP94" s="66"/>
      <c r="LJQ94" s="66"/>
      <c r="LJR94" s="66"/>
      <c r="LJS94" s="66"/>
      <c r="LJT94" s="66"/>
      <c r="LJU94" s="66"/>
      <c r="LJV94" s="66"/>
      <c r="LJW94" s="66"/>
      <c r="LJX94" s="66"/>
      <c r="LJY94" s="66"/>
      <c r="LJZ94" s="66"/>
      <c r="LKA94" s="66"/>
      <c r="LKB94" s="66"/>
      <c r="LKC94" s="66"/>
      <c r="LKD94" s="66"/>
      <c r="LKE94" s="66"/>
      <c r="LKF94" s="66"/>
      <c r="LKG94" s="66"/>
      <c r="LKH94" s="66"/>
      <c r="LKI94" s="66"/>
      <c r="LKJ94" s="66"/>
      <c r="LKK94" s="66"/>
      <c r="LKL94" s="66"/>
      <c r="LKM94" s="66"/>
      <c r="LKN94" s="66"/>
      <c r="LKO94" s="66"/>
      <c r="LKP94" s="66"/>
      <c r="LKQ94" s="66"/>
      <c r="LKR94" s="66"/>
      <c r="LKS94" s="66"/>
      <c r="LKT94" s="66"/>
      <c r="LKU94" s="66"/>
      <c r="LKV94" s="66"/>
      <c r="LKW94" s="66"/>
      <c r="LKX94" s="66"/>
      <c r="LKY94" s="66"/>
      <c r="LKZ94" s="66"/>
      <c r="LLA94" s="66"/>
      <c r="LLB94" s="66"/>
      <c r="LLC94" s="66"/>
      <c r="LLD94" s="66"/>
      <c r="LLE94" s="66"/>
      <c r="LLF94" s="66"/>
      <c r="LLG94" s="66"/>
      <c r="LLH94" s="66"/>
      <c r="LLI94" s="66"/>
      <c r="LLJ94" s="66"/>
      <c r="LLK94" s="66"/>
      <c r="LLL94" s="66"/>
      <c r="LLM94" s="66"/>
      <c r="LLN94" s="66"/>
      <c r="LLO94" s="66"/>
      <c r="LLP94" s="66"/>
      <c r="LLQ94" s="66"/>
      <c r="LLR94" s="66"/>
      <c r="LLS94" s="66"/>
      <c r="LLT94" s="66"/>
      <c r="LLU94" s="66"/>
      <c r="LLV94" s="66"/>
      <c r="LLW94" s="66"/>
      <c r="LLX94" s="66"/>
      <c r="LLY94" s="66"/>
      <c r="LLZ94" s="66"/>
      <c r="LMA94" s="66"/>
      <c r="LMB94" s="66"/>
      <c r="LMC94" s="66"/>
      <c r="LMD94" s="66"/>
      <c r="LME94" s="66"/>
      <c r="LMF94" s="66"/>
      <c r="LMG94" s="66"/>
      <c r="LMH94" s="66"/>
      <c r="LMI94" s="66"/>
      <c r="LMJ94" s="66"/>
      <c r="LMK94" s="66"/>
      <c r="LML94" s="66"/>
      <c r="LMM94" s="66"/>
      <c r="LMN94" s="66"/>
      <c r="LMO94" s="66"/>
      <c r="LMP94" s="66"/>
      <c r="LMQ94" s="66"/>
      <c r="LMR94" s="66"/>
      <c r="LMS94" s="66"/>
      <c r="LMT94" s="66"/>
      <c r="LMU94" s="66"/>
      <c r="LMV94" s="66"/>
      <c r="LMW94" s="66"/>
      <c r="LMX94" s="66"/>
      <c r="LMY94" s="66"/>
      <c r="LMZ94" s="66"/>
      <c r="LNA94" s="66"/>
      <c r="LNB94" s="66"/>
      <c r="LNC94" s="66"/>
      <c r="LND94" s="66"/>
      <c r="LNE94" s="66"/>
      <c r="LNF94" s="66"/>
      <c r="LNG94" s="66"/>
      <c r="LNH94" s="66"/>
      <c r="LNI94" s="66"/>
      <c r="LNJ94" s="66"/>
      <c r="LNK94" s="66"/>
      <c r="LNL94" s="66"/>
      <c r="LNM94" s="66"/>
      <c r="LNN94" s="66"/>
      <c r="LNO94" s="66"/>
      <c r="LNP94" s="66"/>
      <c r="LNQ94" s="66"/>
      <c r="LNR94" s="66"/>
      <c r="LNS94" s="66"/>
      <c r="LNT94" s="66"/>
      <c r="LNU94" s="66"/>
      <c r="LNV94" s="66"/>
      <c r="LNW94" s="66"/>
      <c r="LNX94" s="66"/>
      <c r="LNY94" s="66"/>
      <c r="LNZ94" s="66"/>
      <c r="LOA94" s="66"/>
      <c r="LOB94" s="66"/>
      <c r="LOC94" s="66"/>
      <c r="LOD94" s="66"/>
      <c r="LOE94" s="66"/>
      <c r="LOF94" s="66"/>
      <c r="LOG94" s="66"/>
      <c r="LOH94" s="66"/>
      <c r="LOI94" s="66"/>
      <c r="LOJ94" s="66"/>
      <c r="LOK94" s="66"/>
      <c r="LOL94" s="66"/>
      <c r="LOM94" s="66"/>
      <c r="LON94" s="66"/>
      <c r="LOO94" s="66"/>
      <c r="LOP94" s="66"/>
      <c r="LOQ94" s="66"/>
      <c r="LOR94" s="66"/>
      <c r="LOS94" s="66"/>
      <c r="LOT94" s="66"/>
      <c r="LOU94" s="66"/>
      <c r="LOV94" s="66"/>
      <c r="LOW94" s="66"/>
      <c r="LOX94" s="66"/>
      <c r="LOY94" s="66"/>
      <c r="LOZ94" s="66"/>
      <c r="LPA94" s="66"/>
      <c r="LPB94" s="66"/>
      <c r="LPC94" s="66"/>
      <c r="LPD94" s="66"/>
      <c r="LPE94" s="66"/>
      <c r="LPF94" s="66"/>
      <c r="LPG94" s="66"/>
      <c r="LPH94" s="66"/>
      <c r="LPI94" s="66"/>
      <c r="LPJ94" s="66"/>
      <c r="LPK94" s="66"/>
      <c r="LPL94" s="66"/>
      <c r="LPM94" s="66"/>
      <c r="LPN94" s="66"/>
      <c r="LPO94" s="66"/>
      <c r="LPP94" s="66"/>
      <c r="LPQ94" s="66"/>
      <c r="LPR94" s="66"/>
      <c r="LPS94" s="66"/>
      <c r="LPT94" s="66"/>
      <c r="LPU94" s="66"/>
      <c r="LPV94" s="66"/>
      <c r="LPW94" s="66"/>
      <c r="LPX94" s="66"/>
      <c r="LPY94" s="66"/>
      <c r="LPZ94" s="66"/>
      <c r="LQA94" s="66"/>
      <c r="LQB94" s="66"/>
      <c r="LQC94" s="66"/>
      <c r="LQD94" s="66"/>
      <c r="LQE94" s="66"/>
      <c r="LQF94" s="66"/>
      <c r="LQG94" s="66"/>
      <c r="LQH94" s="66"/>
      <c r="LQI94" s="66"/>
      <c r="LQJ94" s="66"/>
      <c r="LQK94" s="66"/>
      <c r="LQL94" s="66"/>
      <c r="LQM94" s="66"/>
      <c r="LQN94" s="66"/>
      <c r="LQO94" s="66"/>
      <c r="LQP94" s="66"/>
      <c r="LQQ94" s="66"/>
      <c r="LQR94" s="66"/>
      <c r="LQS94" s="66"/>
      <c r="LQT94" s="66"/>
      <c r="LQU94" s="66"/>
      <c r="LQV94" s="66"/>
      <c r="LQW94" s="66"/>
      <c r="LQX94" s="66"/>
      <c r="LQY94" s="66"/>
      <c r="LQZ94" s="66"/>
      <c r="LRA94" s="66"/>
      <c r="LRB94" s="66"/>
      <c r="LRC94" s="66"/>
      <c r="LRD94" s="66"/>
      <c r="LRE94" s="66"/>
      <c r="LRF94" s="66"/>
      <c r="LRG94" s="66"/>
      <c r="LRH94" s="66"/>
      <c r="LRI94" s="66"/>
      <c r="LRJ94" s="66"/>
      <c r="LRK94" s="66"/>
      <c r="LRL94" s="66"/>
      <c r="LRM94" s="66"/>
      <c r="LRN94" s="66"/>
      <c r="LRO94" s="66"/>
      <c r="LRP94" s="66"/>
      <c r="LRQ94" s="66"/>
      <c r="LRR94" s="66"/>
      <c r="LRS94" s="66"/>
      <c r="LRT94" s="66"/>
      <c r="LRU94" s="66"/>
      <c r="LRV94" s="66"/>
      <c r="LRW94" s="66"/>
      <c r="LRX94" s="66"/>
      <c r="LRY94" s="66"/>
      <c r="LRZ94" s="66"/>
      <c r="LSA94" s="66"/>
      <c r="LSB94" s="66"/>
      <c r="LSC94" s="66"/>
      <c r="LSD94" s="66"/>
      <c r="LSE94" s="66"/>
      <c r="LSF94" s="66"/>
      <c r="LSG94" s="66"/>
      <c r="LSH94" s="66"/>
      <c r="LSI94" s="66"/>
      <c r="LSJ94" s="66"/>
      <c r="LSK94" s="66"/>
      <c r="LSL94" s="66"/>
      <c r="LSM94" s="66"/>
      <c r="LSN94" s="66"/>
      <c r="LSO94" s="66"/>
      <c r="LSP94" s="66"/>
      <c r="LSQ94" s="66"/>
      <c r="LSR94" s="66"/>
      <c r="LSS94" s="66"/>
      <c r="LST94" s="66"/>
      <c r="LSU94" s="66"/>
      <c r="LSV94" s="66"/>
      <c r="LSW94" s="66"/>
      <c r="LSX94" s="66"/>
      <c r="LSY94" s="66"/>
      <c r="LSZ94" s="66"/>
      <c r="LTA94" s="66"/>
      <c r="LTB94" s="66"/>
      <c r="LTC94" s="66"/>
      <c r="LTD94" s="66"/>
      <c r="LTE94" s="66"/>
      <c r="LTF94" s="66"/>
      <c r="LTG94" s="66"/>
      <c r="LTH94" s="66"/>
      <c r="LTI94" s="66"/>
      <c r="LTJ94" s="66"/>
      <c r="LTK94" s="66"/>
      <c r="LTL94" s="66"/>
      <c r="LTM94" s="66"/>
      <c r="LTN94" s="66"/>
      <c r="LTO94" s="66"/>
      <c r="LTP94" s="66"/>
      <c r="LTQ94" s="66"/>
      <c r="LTR94" s="66"/>
      <c r="LTS94" s="66"/>
      <c r="LTT94" s="66"/>
      <c r="LTU94" s="66"/>
      <c r="LTV94" s="66"/>
      <c r="LTW94" s="66"/>
      <c r="LTX94" s="66"/>
      <c r="LTY94" s="66"/>
      <c r="LTZ94" s="66"/>
      <c r="LUA94" s="66"/>
      <c r="LUB94" s="66"/>
      <c r="LUC94" s="66"/>
      <c r="LUD94" s="66"/>
      <c r="LUE94" s="66"/>
      <c r="LUF94" s="66"/>
      <c r="LUG94" s="66"/>
      <c r="LUH94" s="66"/>
      <c r="LUI94" s="66"/>
      <c r="LUJ94" s="66"/>
      <c r="LUK94" s="66"/>
      <c r="LUL94" s="66"/>
      <c r="LUM94" s="66"/>
      <c r="LUN94" s="66"/>
      <c r="LUO94" s="66"/>
      <c r="LUP94" s="66"/>
      <c r="LUQ94" s="66"/>
      <c r="LUR94" s="66"/>
      <c r="LUS94" s="66"/>
      <c r="LUT94" s="66"/>
      <c r="LUU94" s="66"/>
      <c r="LUV94" s="66"/>
      <c r="LUW94" s="66"/>
      <c r="LUX94" s="66"/>
      <c r="LUY94" s="66"/>
      <c r="LUZ94" s="66"/>
      <c r="LVA94" s="66"/>
      <c r="LVB94" s="66"/>
      <c r="LVC94" s="66"/>
      <c r="LVD94" s="66"/>
      <c r="LVE94" s="66"/>
      <c r="LVF94" s="66"/>
      <c r="LVG94" s="66"/>
      <c r="LVH94" s="66"/>
      <c r="LVI94" s="66"/>
      <c r="LVJ94" s="66"/>
      <c r="LVK94" s="66"/>
      <c r="LVL94" s="66"/>
      <c r="LVM94" s="66"/>
      <c r="LVN94" s="66"/>
      <c r="LVO94" s="66"/>
      <c r="LVP94" s="66"/>
      <c r="LVQ94" s="66"/>
      <c r="LVR94" s="66"/>
      <c r="LVS94" s="66"/>
      <c r="LVT94" s="66"/>
      <c r="LVU94" s="66"/>
      <c r="LVV94" s="66"/>
      <c r="LVW94" s="66"/>
      <c r="LVX94" s="66"/>
      <c r="LVY94" s="66"/>
      <c r="LVZ94" s="66"/>
      <c r="LWA94" s="66"/>
      <c r="LWB94" s="66"/>
      <c r="LWC94" s="66"/>
      <c r="LWD94" s="66"/>
      <c r="LWE94" s="66"/>
      <c r="LWF94" s="66"/>
      <c r="LWG94" s="66"/>
      <c r="LWH94" s="66"/>
      <c r="LWI94" s="66"/>
      <c r="LWJ94" s="66"/>
      <c r="LWK94" s="66"/>
      <c r="LWL94" s="66"/>
      <c r="LWM94" s="66"/>
      <c r="LWN94" s="66"/>
      <c r="LWO94" s="66"/>
      <c r="LWP94" s="66"/>
      <c r="LWQ94" s="66"/>
      <c r="LWR94" s="66"/>
      <c r="LWS94" s="66"/>
      <c r="LWT94" s="66"/>
      <c r="LWU94" s="66"/>
      <c r="LWV94" s="66"/>
      <c r="LWW94" s="66"/>
      <c r="LWX94" s="66"/>
      <c r="LWY94" s="66"/>
      <c r="LWZ94" s="66"/>
      <c r="LXA94" s="66"/>
      <c r="LXB94" s="66"/>
      <c r="LXC94" s="66"/>
      <c r="LXD94" s="66"/>
      <c r="LXE94" s="66"/>
      <c r="LXF94" s="66"/>
      <c r="LXG94" s="66"/>
      <c r="LXH94" s="66"/>
      <c r="LXI94" s="66"/>
      <c r="LXJ94" s="66"/>
      <c r="LXK94" s="66"/>
      <c r="LXL94" s="66"/>
      <c r="LXM94" s="66"/>
      <c r="LXN94" s="66"/>
      <c r="LXO94" s="66"/>
      <c r="LXP94" s="66"/>
      <c r="LXQ94" s="66"/>
      <c r="LXR94" s="66"/>
      <c r="LXS94" s="66"/>
      <c r="LXT94" s="66"/>
      <c r="LXU94" s="66"/>
      <c r="LXV94" s="66"/>
      <c r="LXW94" s="66"/>
      <c r="LXX94" s="66"/>
      <c r="LXY94" s="66"/>
      <c r="LXZ94" s="66"/>
      <c r="LYA94" s="66"/>
      <c r="LYB94" s="66"/>
      <c r="LYC94" s="66"/>
      <c r="LYD94" s="66"/>
      <c r="LYE94" s="66"/>
      <c r="LYF94" s="66"/>
      <c r="LYG94" s="66"/>
      <c r="LYH94" s="66"/>
      <c r="LYI94" s="66"/>
      <c r="LYJ94" s="66"/>
      <c r="LYK94" s="66"/>
      <c r="LYL94" s="66"/>
      <c r="LYM94" s="66"/>
      <c r="LYN94" s="66"/>
      <c r="LYO94" s="66"/>
      <c r="LYP94" s="66"/>
      <c r="LYQ94" s="66"/>
      <c r="LYR94" s="66"/>
      <c r="LYS94" s="66"/>
      <c r="LYT94" s="66"/>
      <c r="LYU94" s="66"/>
      <c r="LYV94" s="66"/>
      <c r="LYW94" s="66"/>
      <c r="LYX94" s="66"/>
      <c r="LYY94" s="66"/>
      <c r="LYZ94" s="66"/>
      <c r="LZA94" s="66"/>
      <c r="LZB94" s="66"/>
      <c r="LZC94" s="66"/>
      <c r="LZD94" s="66"/>
      <c r="LZE94" s="66"/>
      <c r="LZF94" s="66"/>
      <c r="LZG94" s="66"/>
      <c r="LZH94" s="66"/>
      <c r="LZI94" s="66"/>
      <c r="LZJ94" s="66"/>
      <c r="LZK94" s="66"/>
      <c r="LZL94" s="66"/>
      <c r="LZM94" s="66"/>
      <c r="LZN94" s="66"/>
      <c r="LZO94" s="66"/>
      <c r="LZP94" s="66"/>
      <c r="LZQ94" s="66"/>
      <c r="LZR94" s="66"/>
      <c r="LZS94" s="66"/>
      <c r="LZT94" s="66"/>
      <c r="LZU94" s="66"/>
      <c r="LZV94" s="66"/>
      <c r="LZW94" s="66"/>
      <c r="LZX94" s="66"/>
      <c r="LZY94" s="66"/>
      <c r="LZZ94" s="66"/>
      <c r="MAA94" s="66"/>
      <c r="MAB94" s="66"/>
      <c r="MAC94" s="66"/>
      <c r="MAD94" s="66"/>
      <c r="MAE94" s="66"/>
      <c r="MAF94" s="66"/>
      <c r="MAG94" s="66"/>
      <c r="MAH94" s="66"/>
      <c r="MAI94" s="66"/>
      <c r="MAJ94" s="66"/>
      <c r="MAK94" s="66"/>
      <c r="MAL94" s="66"/>
      <c r="MAM94" s="66"/>
      <c r="MAN94" s="66"/>
      <c r="MAO94" s="66"/>
      <c r="MAP94" s="66"/>
      <c r="MAQ94" s="66"/>
      <c r="MAR94" s="66"/>
      <c r="MAS94" s="66"/>
      <c r="MAT94" s="66"/>
      <c r="MAU94" s="66"/>
      <c r="MAV94" s="66"/>
      <c r="MAW94" s="66"/>
      <c r="MAX94" s="66"/>
      <c r="MAY94" s="66"/>
      <c r="MAZ94" s="66"/>
      <c r="MBA94" s="66"/>
      <c r="MBB94" s="66"/>
      <c r="MBC94" s="66"/>
      <c r="MBD94" s="66"/>
      <c r="MBE94" s="66"/>
      <c r="MBF94" s="66"/>
      <c r="MBG94" s="66"/>
      <c r="MBH94" s="66"/>
      <c r="MBI94" s="66"/>
      <c r="MBJ94" s="66"/>
      <c r="MBK94" s="66"/>
      <c r="MBL94" s="66"/>
      <c r="MBM94" s="66"/>
      <c r="MBN94" s="66"/>
      <c r="MBO94" s="66"/>
      <c r="MBP94" s="66"/>
      <c r="MBQ94" s="66"/>
      <c r="MBR94" s="66"/>
      <c r="MBS94" s="66"/>
      <c r="MBT94" s="66"/>
      <c r="MBU94" s="66"/>
      <c r="MBV94" s="66"/>
      <c r="MBW94" s="66"/>
      <c r="MBX94" s="66"/>
      <c r="MBY94" s="66"/>
      <c r="MBZ94" s="66"/>
      <c r="MCA94" s="66"/>
      <c r="MCB94" s="66"/>
      <c r="MCC94" s="66"/>
      <c r="MCD94" s="66"/>
      <c r="MCE94" s="66"/>
      <c r="MCF94" s="66"/>
      <c r="MCG94" s="66"/>
      <c r="MCH94" s="66"/>
      <c r="MCI94" s="66"/>
      <c r="MCJ94" s="66"/>
      <c r="MCK94" s="66"/>
      <c r="MCL94" s="66"/>
      <c r="MCM94" s="66"/>
      <c r="MCN94" s="66"/>
      <c r="MCO94" s="66"/>
      <c r="MCP94" s="66"/>
      <c r="MCQ94" s="66"/>
      <c r="MCR94" s="66"/>
      <c r="MCS94" s="66"/>
      <c r="MCT94" s="66"/>
      <c r="MCU94" s="66"/>
      <c r="MCV94" s="66"/>
      <c r="MCW94" s="66"/>
      <c r="MCX94" s="66"/>
      <c r="MCY94" s="66"/>
      <c r="MCZ94" s="66"/>
      <c r="MDA94" s="66"/>
      <c r="MDB94" s="66"/>
      <c r="MDC94" s="66"/>
      <c r="MDD94" s="66"/>
      <c r="MDE94" s="66"/>
      <c r="MDF94" s="66"/>
      <c r="MDG94" s="66"/>
      <c r="MDH94" s="66"/>
      <c r="MDI94" s="66"/>
      <c r="MDJ94" s="66"/>
      <c r="MDK94" s="66"/>
      <c r="MDL94" s="66"/>
      <c r="MDM94" s="66"/>
      <c r="MDN94" s="66"/>
      <c r="MDO94" s="66"/>
      <c r="MDP94" s="66"/>
      <c r="MDQ94" s="66"/>
      <c r="MDR94" s="66"/>
      <c r="MDS94" s="66"/>
      <c r="MDT94" s="66"/>
      <c r="MDU94" s="66"/>
      <c r="MDV94" s="66"/>
      <c r="MDW94" s="66"/>
      <c r="MDX94" s="66"/>
      <c r="MDY94" s="66"/>
      <c r="MDZ94" s="66"/>
      <c r="MEA94" s="66"/>
      <c r="MEB94" s="66"/>
      <c r="MEC94" s="66"/>
      <c r="MED94" s="66"/>
      <c r="MEE94" s="66"/>
      <c r="MEF94" s="66"/>
      <c r="MEG94" s="66"/>
      <c r="MEH94" s="66"/>
      <c r="MEI94" s="66"/>
      <c r="MEJ94" s="66"/>
      <c r="MEK94" s="66"/>
      <c r="MEL94" s="66"/>
      <c r="MEM94" s="66"/>
      <c r="MEN94" s="66"/>
      <c r="MEO94" s="66"/>
      <c r="MEP94" s="66"/>
      <c r="MEQ94" s="66"/>
      <c r="MER94" s="66"/>
      <c r="MES94" s="66"/>
      <c r="MET94" s="66"/>
      <c r="MEU94" s="66"/>
      <c r="MEV94" s="66"/>
      <c r="MEW94" s="66"/>
      <c r="MEX94" s="66"/>
      <c r="MEY94" s="66"/>
      <c r="MEZ94" s="66"/>
      <c r="MFA94" s="66"/>
      <c r="MFB94" s="66"/>
      <c r="MFC94" s="66"/>
      <c r="MFD94" s="66"/>
      <c r="MFE94" s="66"/>
      <c r="MFF94" s="66"/>
      <c r="MFG94" s="66"/>
      <c r="MFH94" s="66"/>
      <c r="MFI94" s="66"/>
      <c r="MFJ94" s="66"/>
      <c r="MFK94" s="66"/>
      <c r="MFL94" s="66"/>
      <c r="MFM94" s="66"/>
      <c r="MFN94" s="66"/>
      <c r="MFO94" s="66"/>
      <c r="MFP94" s="66"/>
      <c r="MFQ94" s="66"/>
      <c r="MFR94" s="66"/>
      <c r="MFS94" s="66"/>
      <c r="MFT94" s="66"/>
      <c r="MFU94" s="66"/>
      <c r="MFV94" s="66"/>
      <c r="MFW94" s="66"/>
      <c r="MFX94" s="66"/>
      <c r="MFY94" s="66"/>
      <c r="MFZ94" s="66"/>
      <c r="MGA94" s="66"/>
      <c r="MGB94" s="66"/>
      <c r="MGC94" s="66"/>
      <c r="MGD94" s="66"/>
      <c r="MGE94" s="66"/>
      <c r="MGF94" s="66"/>
      <c r="MGG94" s="66"/>
      <c r="MGH94" s="66"/>
      <c r="MGI94" s="66"/>
      <c r="MGJ94" s="66"/>
      <c r="MGK94" s="66"/>
      <c r="MGL94" s="66"/>
      <c r="MGM94" s="66"/>
      <c r="MGN94" s="66"/>
      <c r="MGO94" s="66"/>
      <c r="MGP94" s="66"/>
      <c r="MGQ94" s="66"/>
      <c r="MGR94" s="66"/>
      <c r="MGS94" s="66"/>
      <c r="MGT94" s="66"/>
      <c r="MGU94" s="66"/>
      <c r="MGV94" s="66"/>
      <c r="MGW94" s="66"/>
      <c r="MGX94" s="66"/>
      <c r="MGY94" s="66"/>
      <c r="MGZ94" s="66"/>
      <c r="MHA94" s="66"/>
      <c r="MHB94" s="66"/>
      <c r="MHC94" s="66"/>
      <c r="MHD94" s="66"/>
      <c r="MHE94" s="66"/>
      <c r="MHF94" s="66"/>
      <c r="MHG94" s="66"/>
      <c r="MHH94" s="66"/>
      <c r="MHI94" s="66"/>
      <c r="MHJ94" s="66"/>
      <c r="MHK94" s="66"/>
      <c r="MHL94" s="66"/>
      <c r="MHM94" s="66"/>
      <c r="MHN94" s="66"/>
      <c r="MHO94" s="66"/>
      <c r="MHP94" s="66"/>
      <c r="MHQ94" s="66"/>
      <c r="MHR94" s="66"/>
      <c r="MHS94" s="66"/>
      <c r="MHT94" s="66"/>
      <c r="MHU94" s="66"/>
      <c r="MHV94" s="66"/>
      <c r="MHW94" s="66"/>
      <c r="MHX94" s="66"/>
      <c r="MHY94" s="66"/>
      <c r="MHZ94" s="66"/>
      <c r="MIA94" s="66"/>
      <c r="MIB94" s="66"/>
      <c r="MIC94" s="66"/>
      <c r="MID94" s="66"/>
      <c r="MIE94" s="66"/>
      <c r="MIF94" s="66"/>
      <c r="MIG94" s="66"/>
      <c r="MIH94" s="66"/>
      <c r="MII94" s="66"/>
      <c r="MIJ94" s="66"/>
      <c r="MIK94" s="66"/>
      <c r="MIL94" s="66"/>
      <c r="MIM94" s="66"/>
      <c r="MIN94" s="66"/>
      <c r="MIO94" s="66"/>
      <c r="MIP94" s="66"/>
      <c r="MIQ94" s="66"/>
      <c r="MIR94" s="66"/>
      <c r="MIS94" s="66"/>
      <c r="MIT94" s="66"/>
      <c r="MIU94" s="66"/>
      <c r="MIV94" s="66"/>
      <c r="MIW94" s="66"/>
      <c r="MIX94" s="66"/>
      <c r="MIY94" s="66"/>
      <c r="MIZ94" s="66"/>
      <c r="MJA94" s="66"/>
      <c r="MJB94" s="66"/>
      <c r="MJC94" s="66"/>
      <c r="MJD94" s="66"/>
      <c r="MJE94" s="66"/>
      <c r="MJF94" s="66"/>
      <c r="MJG94" s="66"/>
      <c r="MJH94" s="66"/>
      <c r="MJI94" s="66"/>
      <c r="MJJ94" s="66"/>
      <c r="MJK94" s="66"/>
      <c r="MJL94" s="66"/>
      <c r="MJM94" s="66"/>
      <c r="MJN94" s="66"/>
      <c r="MJO94" s="66"/>
      <c r="MJP94" s="66"/>
      <c r="MJQ94" s="66"/>
      <c r="MJR94" s="66"/>
      <c r="MJS94" s="66"/>
      <c r="MJT94" s="66"/>
      <c r="MJU94" s="66"/>
      <c r="MJV94" s="66"/>
      <c r="MJW94" s="66"/>
      <c r="MJX94" s="66"/>
      <c r="MJY94" s="66"/>
      <c r="MJZ94" s="66"/>
      <c r="MKA94" s="66"/>
      <c r="MKB94" s="66"/>
      <c r="MKC94" s="66"/>
      <c r="MKD94" s="66"/>
      <c r="MKE94" s="66"/>
      <c r="MKF94" s="66"/>
      <c r="MKG94" s="66"/>
      <c r="MKH94" s="66"/>
      <c r="MKI94" s="66"/>
      <c r="MKJ94" s="66"/>
      <c r="MKK94" s="66"/>
      <c r="MKL94" s="66"/>
      <c r="MKM94" s="66"/>
      <c r="MKN94" s="66"/>
      <c r="MKO94" s="66"/>
      <c r="MKP94" s="66"/>
      <c r="MKQ94" s="66"/>
      <c r="MKR94" s="66"/>
      <c r="MKS94" s="66"/>
      <c r="MKT94" s="66"/>
      <c r="MKU94" s="66"/>
      <c r="MKV94" s="66"/>
      <c r="MKW94" s="66"/>
      <c r="MKX94" s="66"/>
      <c r="MKY94" s="66"/>
      <c r="MKZ94" s="66"/>
      <c r="MLA94" s="66"/>
      <c r="MLB94" s="66"/>
      <c r="MLC94" s="66"/>
      <c r="MLD94" s="66"/>
      <c r="MLE94" s="66"/>
      <c r="MLF94" s="66"/>
      <c r="MLG94" s="66"/>
      <c r="MLH94" s="66"/>
      <c r="MLI94" s="66"/>
      <c r="MLJ94" s="66"/>
      <c r="MLK94" s="66"/>
      <c r="MLL94" s="66"/>
      <c r="MLM94" s="66"/>
      <c r="MLN94" s="66"/>
      <c r="MLO94" s="66"/>
      <c r="MLP94" s="66"/>
      <c r="MLQ94" s="66"/>
      <c r="MLR94" s="66"/>
      <c r="MLS94" s="66"/>
      <c r="MLT94" s="66"/>
      <c r="MLU94" s="66"/>
      <c r="MLV94" s="66"/>
      <c r="MLW94" s="66"/>
      <c r="MLX94" s="66"/>
      <c r="MLY94" s="66"/>
      <c r="MLZ94" s="66"/>
      <c r="MMA94" s="66"/>
      <c r="MMB94" s="66"/>
      <c r="MMC94" s="66"/>
      <c r="MMD94" s="66"/>
      <c r="MME94" s="66"/>
      <c r="MMF94" s="66"/>
      <c r="MMG94" s="66"/>
      <c r="MMH94" s="66"/>
      <c r="MMI94" s="66"/>
      <c r="MMJ94" s="66"/>
      <c r="MMK94" s="66"/>
      <c r="MML94" s="66"/>
      <c r="MMM94" s="66"/>
      <c r="MMN94" s="66"/>
      <c r="MMO94" s="66"/>
      <c r="MMP94" s="66"/>
      <c r="MMQ94" s="66"/>
      <c r="MMR94" s="66"/>
      <c r="MMS94" s="66"/>
      <c r="MMT94" s="66"/>
      <c r="MMU94" s="66"/>
      <c r="MMV94" s="66"/>
      <c r="MMW94" s="66"/>
      <c r="MMX94" s="66"/>
      <c r="MMY94" s="66"/>
      <c r="MMZ94" s="66"/>
      <c r="MNA94" s="66"/>
      <c r="MNB94" s="66"/>
      <c r="MNC94" s="66"/>
      <c r="MND94" s="66"/>
      <c r="MNE94" s="66"/>
      <c r="MNF94" s="66"/>
      <c r="MNG94" s="66"/>
      <c r="MNH94" s="66"/>
      <c r="MNI94" s="66"/>
      <c r="MNJ94" s="66"/>
      <c r="MNK94" s="66"/>
      <c r="MNL94" s="66"/>
      <c r="MNM94" s="66"/>
      <c r="MNN94" s="66"/>
      <c r="MNO94" s="66"/>
      <c r="MNP94" s="66"/>
      <c r="MNQ94" s="66"/>
      <c r="MNR94" s="66"/>
      <c r="MNS94" s="66"/>
      <c r="MNT94" s="66"/>
      <c r="MNU94" s="66"/>
      <c r="MNV94" s="66"/>
      <c r="MNW94" s="66"/>
      <c r="MNX94" s="66"/>
      <c r="MNY94" s="66"/>
      <c r="MNZ94" s="66"/>
      <c r="MOA94" s="66"/>
      <c r="MOB94" s="66"/>
      <c r="MOC94" s="66"/>
      <c r="MOD94" s="66"/>
      <c r="MOE94" s="66"/>
      <c r="MOF94" s="66"/>
      <c r="MOG94" s="66"/>
      <c r="MOH94" s="66"/>
      <c r="MOI94" s="66"/>
      <c r="MOJ94" s="66"/>
      <c r="MOK94" s="66"/>
      <c r="MOL94" s="66"/>
      <c r="MOM94" s="66"/>
      <c r="MON94" s="66"/>
      <c r="MOO94" s="66"/>
      <c r="MOP94" s="66"/>
      <c r="MOQ94" s="66"/>
      <c r="MOR94" s="66"/>
      <c r="MOS94" s="66"/>
      <c r="MOT94" s="66"/>
      <c r="MOU94" s="66"/>
      <c r="MOV94" s="66"/>
      <c r="MOW94" s="66"/>
      <c r="MOX94" s="66"/>
      <c r="MOY94" s="66"/>
      <c r="MOZ94" s="66"/>
      <c r="MPA94" s="66"/>
      <c r="MPB94" s="66"/>
      <c r="MPC94" s="66"/>
      <c r="MPD94" s="66"/>
      <c r="MPE94" s="66"/>
      <c r="MPF94" s="66"/>
      <c r="MPG94" s="66"/>
      <c r="MPH94" s="66"/>
      <c r="MPI94" s="66"/>
      <c r="MPJ94" s="66"/>
      <c r="MPK94" s="66"/>
      <c r="MPL94" s="66"/>
      <c r="MPM94" s="66"/>
      <c r="MPN94" s="66"/>
      <c r="MPO94" s="66"/>
      <c r="MPP94" s="66"/>
      <c r="MPQ94" s="66"/>
      <c r="MPR94" s="66"/>
      <c r="MPS94" s="66"/>
      <c r="MPT94" s="66"/>
      <c r="MPU94" s="66"/>
      <c r="MPV94" s="66"/>
      <c r="MPW94" s="66"/>
      <c r="MPX94" s="66"/>
      <c r="MPY94" s="66"/>
      <c r="MPZ94" s="66"/>
      <c r="MQA94" s="66"/>
      <c r="MQB94" s="66"/>
      <c r="MQC94" s="66"/>
      <c r="MQD94" s="66"/>
      <c r="MQE94" s="66"/>
      <c r="MQF94" s="66"/>
      <c r="MQG94" s="66"/>
      <c r="MQH94" s="66"/>
      <c r="MQI94" s="66"/>
      <c r="MQJ94" s="66"/>
      <c r="MQK94" s="66"/>
      <c r="MQL94" s="66"/>
      <c r="MQM94" s="66"/>
      <c r="MQN94" s="66"/>
      <c r="MQO94" s="66"/>
      <c r="MQP94" s="66"/>
      <c r="MQQ94" s="66"/>
      <c r="MQR94" s="66"/>
      <c r="MQS94" s="66"/>
      <c r="MQT94" s="66"/>
      <c r="MQU94" s="66"/>
      <c r="MQV94" s="66"/>
      <c r="MQW94" s="66"/>
      <c r="MQX94" s="66"/>
      <c r="MQY94" s="66"/>
      <c r="MQZ94" s="66"/>
      <c r="MRA94" s="66"/>
      <c r="MRB94" s="66"/>
      <c r="MRC94" s="66"/>
      <c r="MRD94" s="66"/>
      <c r="MRE94" s="66"/>
      <c r="MRF94" s="66"/>
      <c r="MRG94" s="66"/>
      <c r="MRH94" s="66"/>
      <c r="MRI94" s="66"/>
      <c r="MRJ94" s="66"/>
      <c r="MRK94" s="66"/>
      <c r="MRL94" s="66"/>
      <c r="MRM94" s="66"/>
      <c r="MRN94" s="66"/>
      <c r="MRO94" s="66"/>
      <c r="MRP94" s="66"/>
      <c r="MRQ94" s="66"/>
      <c r="MRR94" s="66"/>
      <c r="MRS94" s="66"/>
      <c r="MRT94" s="66"/>
      <c r="MRU94" s="66"/>
      <c r="MRV94" s="66"/>
      <c r="MRW94" s="66"/>
      <c r="MRX94" s="66"/>
      <c r="MRY94" s="66"/>
      <c r="MRZ94" s="66"/>
      <c r="MSA94" s="66"/>
      <c r="MSB94" s="66"/>
      <c r="MSC94" s="66"/>
      <c r="MSD94" s="66"/>
      <c r="MSE94" s="66"/>
      <c r="MSF94" s="66"/>
      <c r="MSG94" s="66"/>
      <c r="MSH94" s="66"/>
      <c r="MSI94" s="66"/>
      <c r="MSJ94" s="66"/>
      <c r="MSK94" s="66"/>
      <c r="MSL94" s="66"/>
      <c r="MSM94" s="66"/>
      <c r="MSN94" s="66"/>
      <c r="MSO94" s="66"/>
      <c r="MSP94" s="66"/>
      <c r="MSQ94" s="66"/>
      <c r="MSR94" s="66"/>
      <c r="MSS94" s="66"/>
      <c r="MST94" s="66"/>
      <c r="MSU94" s="66"/>
      <c r="MSV94" s="66"/>
      <c r="MSW94" s="66"/>
      <c r="MSX94" s="66"/>
      <c r="MSY94" s="66"/>
      <c r="MSZ94" s="66"/>
      <c r="MTA94" s="66"/>
      <c r="MTB94" s="66"/>
      <c r="MTC94" s="66"/>
      <c r="MTD94" s="66"/>
      <c r="MTE94" s="66"/>
      <c r="MTF94" s="66"/>
      <c r="MTG94" s="66"/>
      <c r="MTH94" s="66"/>
      <c r="MTI94" s="66"/>
      <c r="MTJ94" s="66"/>
      <c r="MTK94" s="66"/>
      <c r="MTL94" s="66"/>
      <c r="MTM94" s="66"/>
      <c r="MTN94" s="66"/>
      <c r="MTO94" s="66"/>
      <c r="MTP94" s="66"/>
      <c r="MTQ94" s="66"/>
      <c r="MTR94" s="66"/>
      <c r="MTS94" s="66"/>
      <c r="MTT94" s="66"/>
      <c r="MTU94" s="66"/>
      <c r="MTV94" s="66"/>
      <c r="MTW94" s="66"/>
      <c r="MTX94" s="66"/>
      <c r="MTY94" s="66"/>
      <c r="MTZ94" s="66"/>
      <c r="MUA94" s="66"/>
      <c r="MUB94" s="66"/>
      <c r="MUC94" s="66"/>
      <c r="MUD94" s="66"/>
      <c r="MUE94" s="66"/>
      <c r="MUF94" s="66"/>
      <c r="MUG94" s="66"/>
      <c r="MUH94" s="66"/>
      <c r="MUI94" s="66"/>
      <c r="MUJ94" s="66"/>
      <c r="MUK94" s="66"/>
      <c r="MUL94" s="66"/>
      <c r="MUM94" s="66"/>
      <c r="MUN94" s="66"/>
      <c r="MUO94" s="66"/>
      <c r="MUP94" s="66"/>
      <c r="MUQ94" s="66"/>
      <c r="MUR94" s="66"/>
      <c r="MUS94" s="66"/>
      <c r="MUT94" s="66"/>
      <c r="MUU94" s="66"/>
      <c r="MUV94" s="66"/>
      <c r="MUW94" s="66"/>
      <c r="MUX94" s="66"/>
      <c r="MUY94" s="66"/>
      <c r="MUZ94" s="66"/>
      <c r="MVA94" s="66"/>
      <c r="MVB94" s="66"/>
      <c r="MVC94" s="66"/>
      <c r="MVD94" s="66"/>
      <c r="MVE94" s="66"/>
      <c r="MVF94" s="66"/>
      <c r="MVG94" s="66"/>
      <c r="MVH94" s="66"/>
      <c r="MVI94" s="66"/>
      <c r="MVJ94" s="66"/>
      <c r="MVK94" s="66"/>
      <c r="MVL94" s="66"/>
      <c r="MVM94" s="66"/>
      <c r="MVN94" s="66"/>
      <c r="MVO94" s="66"/>
      <c r="MVP94" s="66"/>
      <c r="MVQ94" s="66"/>
      <c r="MVR94" s="66"/>
      <c r="MVS94" s="66"/>
      <c r="MVT94" s="66"/>
      <c r="MVU94" s="66"/>
      <c r="MVV94" s="66"/>
      <c r="MVW94" s="66"/>
      <c r="MVX94" s="66"/>
      <c r="MVY94" s="66"/>
      <c r="MVZ94" s="66"/>
      <c r="MWA94" s="66"/>
      <c r="MWB94" s="66"/>
      <c r="MWC94" s="66"/>
      <c r="MWD94" s="66"/>
      <c r="MWE94" s="66"/>
      <c r="MWF94" s="66"/>
      <c r="MWG94" s="66"/>
      <c r="MWH94" s="66"/>
      <c r="MWI94" s="66"/>
      <c r="MWJ94" s="66"/>
      <c r="MWK94" s="66"/>
      <c r="MWL94" s="66"/>
      <c r="MWM94" s="66"/>
      <c r="MWN94" s="66"/>
      <c r="MWO94" s="66"/>
      <c r="MWP94" s="66"/>
      <c r="MWQ94" s="66"/>
      <c r="MWR94" s="66"/>
      <c r="MWS94" s="66"/>
      <c r="MWT94" s="66"/>
      <c r="MWU94" s="66"/>
      <c r="MWV94" s="66"/>
      <c r="MWW94" s="66"/>
      <c r="MWX94" s="66"/>
      <c r="MWY94" s="66"/>
      <c r="MWZ94" s="66"/>
      <c r="MXA94" s="66"/>
      <c r="MXB94" s="66"/>
      <c r="MXC94" s="66"/>
      <c r="MXD94" s="66"/>
      <c r="MXE94" s="66"/>
      <c r="MXF94" s="66"/>
      <c r="MXG94" s="66"/>
      <c r="MXH94" s="66"/>
      <c r="MXI94" s="66"/>
      <c r="MXJ94" s="66"/>
      <c r="MXK94" s="66"/>
      <c r="MXL94" s="66"/>
      <c r="MXM94" s="66"/>
      <c r="MXN94" s="66"/>
      <c r="MXO94" s="66"/>
      <c r="MXP94" s="66"/>
      <c r="MXQ94" s="66"/>
      <c r="MXR94" s="66"/>
      <c r="MXS94" s="66"/>
      <c r="MXT94" s="66"/>
      <c r="MXU94" s="66"/>
      <c r="MXV94" s="66"/>
      <c r="MXW94" s="66"/>
      <c r="MXX94" s="66"/>
      <c r="MXY94" s="66"/>
      <c r="MXZ94" s="66"/>
      <c r="MYA94" s="66"/>
      <c r="MYB94" s="66"/>
      <c r="MYC94" s="66"/>
      <c r="MYD94" s="66"/>
      <c r="MYE94" s="66"/>
      <c r="MYF94" s="66"/>
      <c r="MYG94" s="66"/>
      <c r="MYH94" s="66"/>
      <c r="MYI94" s="66"/>
      <c r="MYJ94" s="66"/>
      <c r="MYK94" s="66"/>
      <c r="MYL94" s="66"/>
      <c r="MYM94" s="66"/>
      <c r="MYN94" s="66"/>
      <c r="MYO94" s="66"/>
      <c r="MYP94" s="66"/>
      <c r="MYQ94" s="66"/>
      <c r="MYR94" s="66"/>
      <c r="MYS94" s="66"/>
      <c r="MYT94" s="66"/>
      <c r="MYU94" s="66"/>
      <c r="MYV94" s="66"/>
      <c r="MYW94" s="66"/>
      <c r="MYX94" s="66"/>
      <c r="MYY94" s="66"/>
      <c r="MYZ94" s="66"/>
      <c r="MZA94" s="66"/>
      <c r="MZB94" s="66"/>
      <c r="MZC94" s="66"/>
      <c r="MZD94" s="66"/>
      <c r="MZE94" s="66"/>
      <c r="MZF94" s="66"/>
      <c r="MZG94" s="66"/>
      <c r="MZH94" s="66"/>
      <c r="MZI94" s="66"/>
      <c r="MZJ94" s="66"/>
      <c r="MZK94" s="66"/>
      <c r="MZL94" s="66"/>
      <c r="MZM94" s="66"/>
      <c r="MZN94" s="66"/>
      <c r="MZO94" s="66"/>
      <c r="MZP94" s="66"/>
      <c r="MZQ94" s="66"/>
      <c r="MZR94" s="66"/>
      <c r="MZS94" s="66"/>
      <c r="MZT94" s="66"/>
      <c r="MZU94" s="66"/>
      <c r="MZV94" s="66"/>
      <c r="MZW94" s="66"/>
      <c r="MZX94" s="66"/>
      <c r="MZY94" s="66"/>
      <c r="MZZ94" s="66"/>
      <c r="NAA94" s="66"/>
      <c r="NAB94" s="66"/>
      <c r="NAC94" s="66"/>
      <c r="NAD94" s="66"/>
      <c r="NAE94" s="66"/>
      <c r="NAF94" s="66"/>
      <c r="NAG94" s="66"/>
      <c r="NAH94" s="66"/>
      <c r="NAI94" s="66"/>
      <c r="NAJ94" s="66"/>
      <c r="NAK94" s="66"/>
      <c r="NAL94" s="66"/>
      <c r="NAM94" s="66"/>
      <c r="NAN94" s="66"/>
      <c r="NAO94" s="66"/>
      <c r="NAP94" s="66"/>
      <c r="NAQ94" s="66"/>
      <c r="NAR94" s="66"/>
      <c r="NAS94" s="66"/>
      <c r="NAT94" s="66"/>
      <c r="NAU94" s="66"/>
      <c r="NAV94" s="66"/>
      <c r="NAW94" s="66"/>
      <c r="NAX94" s="66"/>
      <c r="NAY94" s="66"/>
      <c r="NAZ94" s="66"/>
      <c r="NBA94" s="66"/>
      <c r="NBB94" s="66"/>
      <c r="NBC94" s="66"/>
      <c r="NBD94" s="66"/>
      <c r="NBE94" s="66"/>
      <c r="NBF94" s="66"/>
      <c r="NBG94" s="66"/>
      <c r="NBH94" s="66"/>
      <c r="NBI94" s="66"/>
      <c r="NBJ94" s="66"/>
      <c r="NBK94" s="66"/>
      <c r="NBL94" s="66"/>
      <c r="NBM94" s="66"/>
      <c r="NBN94" s="66"/>
      <c r="NBO94" s="66"/>
      <c r="NBP94" s="66"/>
      <c r="NBQ94" s="66"/>
      <c r="NBR94" s="66"/>
      <c r="NBS94" s="66"/>
      <c r="NBT94" s="66"/>
      <c r="NBU94" s="66"/>
      <c r="NBV94" s="66"/>
      <c r="NBW94" s="66"/>
      <c r="NBX94" s="66"/>
      <c r="NBY94" s="66"/>
      <c r="NBZ94" s="66"/>
      <c r="NCA94" s="66"/>
      <c r="NCB94" s="66"/>
      <c r="NCC94" s="66"/>
      <c r="NCD94" s="66"/>
      <c r="NCE94" s="66"/>
      <c r="NCF94" s="66"/>
      <c r="NCG94" s="66"/>
      <c r="NCH94" s="66"/>
      <c r="NCI94" s="66"/>
      <c r="NCJ94" s="66"/>
      <c r="NCK94" s="66"/>
      <c r="NCL94" s="66"/>
      <c r="NCM94" s="66"/>
      <c r="NCN94" s="66"/>
      <c r="NCO94" s="66"/>
      <c r="NCP94" s="66"/>
      <c r="NCQ94" s="66"/>
      <c r="NCR94" s="66"/>
      <c r="NCS94" s="66"/>
      <c r="NCT94" s="66"/>
      <c r="NCU94" s="66"/>
      <c r="NCV94" s="66"/>
      <c r="NCW94" s="66"/>
      <c r="NCX94" s="66"/>
      <c r="NCY94" s="66"/>
      <c r="NCZ94" s="66"/>
      <c r="NDA94" s="66"/>
      <c r="NDB94" s="66"/>
      <c r="NDC94" s="66"/>
      <c r="NDD94" s="66"/>
      <c r="NDE94" s="66"/>
      <c r="NDF94" s="66"/>
      <c r="NDG94" s="66"/>
      <c r="NDH94" s="66"/>
      <c r="NDI94" s="66"/>
      <c r="NDJ94" s="66"/>
      <c r="NDK94" s="66"/>
      <c r="NDL94" s="66"/>
      <c r="NDM94" s="66"/>
      <c r="NDN94" s="66"/>
      <c r="NDO94" s="66"/>
      <c r="NDP94" s="66"/>
      <c r="NDQ94" s="66"/>
      <c r="NDR94" s="66"/>
      <c r="NDS94" s="66"/>
      <c r="NDT94" s="66"/>
      <c r="NDU94" s="66"/>
      <c r="NDV94" s="66"/>
      <c r="NDW94" s="66"/>
      <c r="NDX94" s="66"/>
      <c r="NDY94" s="66"/>
      <c r="NDZ94" s="66"/>
      <c r="NEA94" s="66"/>
      <c r="NEB94" s="66"/>
      <c r="NEC94" s="66"/>
      <c r="NED94" s="66"/>
      <c r="NEE94" s="66"/>
      <c r="NEF94" s="66"/>
      <c r="NEG94" s="66"/>
      <c r="NEH94" s="66"/>
      <c r="NEI94" s="66"/>
      <c r="NEJ94" s="66"/>
      <c r="NEK94" s="66"/>
      <c r="NEL94" s="66"/>
      <c r="NEM94" s="66"/>
      <c r="NEN94" s="66"/>
      <c r="NEO94" s="66"/>
      <c r="NEP94" s="66"/>
      <c r="NEQ94" s="66"/>
      <c r="NER94" s="66"/>
      <c r="NES94" s="66"/>
      <c r="NET94" s="66"/>
      <c r="NEU94" s="66"/>
      <c r="NEV94" s="66"/>
      <c r="NEW94" s="66"/>
      <c r="NEX94" s="66"/>
      <c r="NEY94" s="66"/>
      <c r="NEZ94" s="66"/>
      <c r="NFA94" s="66"/>
      <c r="NFB94" s="66"/>
      <c r="NFC94" s="66"/>
      <c r="NFD94" s="66"/>
      <c r="NFE94" s="66"/>
      <c r="NFF94" s="66"/>
      <c r="NFG94" s="66"/>
      <c r="NFH94" s="66"/>
      <c r="NFI94" s="66"/>
      <c r="NFJ94" s="66"/>
      <c r="NFK94" s="66"/>
      <c r="NFL94" s="66"/>
      <c r="NFM94" s="66"/>
      <c r="NFN94" s="66"/>
      <c r="NFO94" s="66"/>
      <c r="NFP94" s="66"/>
      <c r="NFQ94" s="66"/>
      <c r="NFR94" s="66"/>
      <c r="NFS94" s="66"/>
      <c r="NFT94" s="66"/>
      <c r="NFU94" s="66"/>
      <c r="NFV94" s="66"/>
      <c r="NFW94" s="66"/>
      <c r="NFX94" s="66"/>
      <c r="NFY94" s="66"/>
      <c r="NFZ94" s="66"/>
      <c r="NGA94" s="66"/>
      <c r="NGB94" s="66"/>
      <c r="NGC94" s="66"/>
      <c r="NGD94" s="66"/>
      <c r="NGE94" s="66"/>
      <c r="NGF94" s="66"/>
      <c r="NGG94" s="66"/>
      <c r="NGH94" s="66"/>
      <c r="NGI94" s="66"/>
      <c r="NGJ94" s="66"/>
      <c r="NGK94" s="66"/>
      <c r="NGL94" s="66"/>
      <c r="NGM94" s="66"/>
      <c r="NGN94" s="66"/>
      <c r="NGO94" s="66"/>
      <c r="NGP94" s="66"/>
      <c r="NGQ94" s="66"/>
      <c r="NGR94" s="66"/>
      <c r="NGS94" s="66"/>
      <c r="NGT94" s="66"/>
      <c r="NGU94" s="66"/>
      <c r="NGV94" s="66"/>
      <c r="NGW94" s="66"/>
      <c r="NGX94" s="66"/>
      <c r="NGY94" s="66"/>
      <c r="NGZ94" s="66"/>
      <c r="NHA94" s="66"/>
      <c r="NHB94" s="66"/>
      <c r="NHC94" s="66"/>
      <c r="NHD94" s="66"/>
      <c r="NHE94" s="66"/>
      <c r="NHF94" s="66"/>
      <c r="NHG94" s="66"/>
      <c r="NHH94" s="66"/>
      <c r="NHI94" s="66"/>
      <c r="NHJ94" s="66"/>
      <c r="NHK94" s="66"/>
      <c r="NHL94" s="66"/>
      <c r="NHM94" s="66"/>
      <c r="NHN94" s="66"/>
      <c r="NHO94" s="66"/>
      <c r="NHP94" s="66"/>
      <c r="NHQ94" s="66"/>
      <c r="NHR94" s="66"/>
      <c r="NHS94" s="66"/>
      <c r="NHT94" s="66"/>
      <c r="NHU94" s="66"/>
      <c r="NHV94" s="66"/>
      <c r="NHW94" s="66"/>
      <c r="NHX94" s="66"/>
      <c r="NHY94" s="66"/>
      <c r="NHZ94" s="66"/>
      <c r="NIA94" s="66"/>
      <c r="NIB94" s="66"/>
      <c r="NIC94" s="66"/>
      <c r="NID94" s="66"/>
      <c r="NIE94" s="66"/>
      <c r="NIF94" s="66"/>
      <c r="NIG94" s="66"/>
      <c r="NIH94" s="66"/>
      <c r="NII94" s="66"/>
      <c r="NIJ94" s="66"/>
      <c r="NIK94" s="66"/>
      <c r="NIL94" s="66"/>
      <c r="NIM94" s="66"/>
      <c r="NIN94" s="66"/>
      <c r="NIO94" s="66"/>
      <c r="NIP94" s="66"/>
      <c r="NIQ94" s="66"/>
      <c r="NIR94" s="66"/>
      <c r="NIS94" s="66"/>
      <c r="NIT94" s="66"/>
      <c r="NIU94" s="66"/>
      <c r="NIV94" s="66"/>
      <c r="NIW94" s="66"/>
      <c r="NIX94" s="66"/>
      <c r="NIY94" s="66"/>
      <c r="NIZ94" s="66"/>
      <c r="NJA94" s="66"/>
      <c r="NJB94" s="66"/>
      <c r="NJC94" s="66"/>
      <c r="NJD94" s="66"/>
      <c r="NJE94" s="66"/>
      <c r="NJF94" s="66"/>
      <c r="NJG94" s="66"/>
      <c r="NJH94" s="66"/>
      <c r="NJI94" s="66"/>
      <c r="NJJ94" s="66"/>
      <c r="NJK94" s="66"/>
      <c r="NJL94" s="66"/>
      <c r="NJM94" s="66"/>
      <c r="NJN94" s="66"/>
      <c r="NJO94" s="66"/>
      <c r="NJP94" s="66"/>
      <c r="NJQ94" s="66"/>
      <c r="NJR94" s="66"/>
      <c r="NJS94" s="66"/>
      <c r="NJT94" s="66"/>
      <c r="NJU94" s="66"/>
      <c r="NJV94" s="66"/>
      <c r="NJW94" s="66"/>
      <c r="NJX94" s="66"/>
      <c r="NJY94" s="66"/>
      <c r="NJZ94" s="66"/>
      <c r="NKA94" s="66"/>
      <c r="NKB94" s="66"/>
      <c r="NKC94" s="66"/>
      <c r="NKD94" s="66"/>
      <c r="NKE94" s="66"/>
      <c r="NKF94" s="66"/>
      <c r="NKG94" s="66"/>
      <c r="NKH94" s="66"/>
      <c r="NKI94" s="66"/>
      <c r="NKJ94" s="66"/>
      <c r="NKK94" s="66"/>
      <c r="NKL94" s="66"/>
      <c r="NKM94" s="66"/>
      <c r="NKN94" s="66"/>
      <c r="NKO94" s="66"/>
      <c r="NKP94" s="66"/>
      <c r="NKQ94" s="66"/>
      <c r="NKR94" s="66"/>
      <c r="NKS94" s="66"/>
      <c r="NKT94" s="66"/>
      <c r="NKU94" s="66"/>
      <c r="NKV94" s="66"/>
      <c r="NKW94" s="66"/>
      <c r="NKX94" s="66"/>
      <c r="NKY94" s="66"/>
      <c r="NKZ94" s="66"/>
      <c r="NLA94" s="66"/>
      <c r="NLB94" s="66"/>
      <c r="NLC94" s="66"/>
      <c r="NLD94" s="66"/>
      <c r="NLE94" s="66"/>
      <c r="NLF94" s="66"/>
      <c r="NLG94" s="66"/>
      <c r="NLH94" s="66"/>
      <c r="NLI94" s="66"/>
      <c r="NLJ94" s="66"/>
      <c r="NLK94" s="66"/>
      <c r="NLL94" s="66"/>
      <c r="NLM94" s="66"/>
      <c r="NLN94" s="66"/>
      <c r="NLO94" s="66"/>
      <c r="NLP94" s="66"/>
      <c r="NLQ94" s="66"/>
      <c r="NLR94" s="66"/>
      <c r="NLS94" s="66"/>
      <c r="NLT94" s="66"/>
      <c r="NLU94" s="66"/>
      <c r="NLV94" s="66"/>
      <c r="NLW94" s="66"/>
      <c r="NLX94" s="66"/>
      <c r="NLY94" s="66"/>
      <c r="NLZ94" s="66"/>
      <c r="NMA94" s="66"/>
      <c r="NMB94" s="66"/>
      <c r="NMC94" s="66"/>
      <c r="NMD94" s="66"/>
      <c r="NME94" s="66"/>
      <c r="NMF94" s="66"/>
      <c r="NMG94" s="66"/>
      <c r="NMH94" s="66"/>
      <c r="NMI94" s="66"/>
      <c r="NMJ94" s="66"/>
      <c r="NMK94" s="66"/>
      <c r="NML94" s="66"/>
      <c r="NMM94" s="66"/>
      <c r="NMN94" s="66"/>
      <c r="NMO94" s="66"/>
      <c r="NMP94" s="66"/>
      <c r="NMQ94" s="66"/>
      <c r="NMR94" s="66"/>
      <c r="NMS94" s="66"/>
      <c r="NMT94" s="66"/>
      <c r="NMU94" s="66"/>
      <c r="NMV94" s="66"/>
      <c r="NMW94" s="66"/>
      <c r="NMX94" s="66"/>
      <c r="NMY94" s="66"/>
      <c r="NMZ94" s="66"/>
      <c r="NNA94" s="66"/>
      <c r="NNB94" s="66"/>
      <c r="NNC94" s="66"/>
      <c r="NND94" s="66"/>
      <c r="NNE94" s="66"/>
      <c r="NNF94" s="66"/>
      <c r="NNG94" s="66"/>
      <c r="NNH94" s="66"/>
      <c r="NNI94" s="66"/>
      <c r="NNJ94" s="66"/>
      <c r="NNK94" s="66"/>
      <c r="NNL94" s="66"/>
      <c r="NNM94" s="66"/>
      <c r="NNN94" s="66"/>
      <c r="NNO94" s="66"/>
      <c r="NNP94" s="66"/>
      <c r="NNQ94" s="66"/>
      <c r="NNR94" s="66"/>
      <c r="NNS94" s="66"/>
      <c r="NNT94" s="66"/>
      <c r="NNU94" s="66"/>
      <c r="NNV94" s="66"/>
      <c r="NNW94" s="66"/>
      <c r="NNX94" s="66"/>
      <c r="NNY94" s="66"/>
      <c r="NNZ94" s="66"/>
      <c r="NOA94" s="66"/>
      <c r="NOB94" s="66"/>
      <c r="NOC94" s="66"/>
      <c r="NOD94" s="66"/>
      <c r="NOE94" s="66"/>
      <c r="NOF94" s="66"/>
      <c r="NOG94" s="66"/>
      <c r="NOH94" s="66"/>
      <c r="NOI94" s="66"/>
      <c r="NOJ94" s="66"/>
      <c r="NOK94" s="66"/>
      <c r="NOL94" s="66"/>
      <c r="NOM94" s="66"/>
      <c r="NON94" s="66"/>
      <c r="NOO94" s="66"/>
      <c r="NOP94" s="66"/>
      <c r="NOQ94" s="66"/>
      <c r="NOR94" s="66"/>
      <c r="NOS94" s="66"/>
      <c r="NOT94" s="66"/>
      <c r="NOU94" s="66"/>
      <c r="NOV94" s="66"/>
      <c r="NOW94" s="66"/>
      <c r="NOX94" s="66"/>
      <c r="NOY94" s="66"/>
      <c r="NOZ94" s="66"/>
      <c r="NPA94" s="66"/>
      <c r="NPB94" s="66"/>
      <c r="NPC94" s="66"/>
      <c r="NPD94" s="66"/>
      <c r="NPE94" s="66"/>
      <c r="NPF94" s="66"/>
      <c r="NPG94" s="66"/>
      <c r="NPH94" s="66"/>
      <c r="NPI94" s="66"/>
      <c r="NPJ94" s="66"/>
      <c r="NPK94" s="66"/>
      <c r="NPL94" s="66"/>
      <c r="NPM94" s="66"/>
      <c r="NPN94" s="66"/>
      <c r="NPO94" s="66"/>
      <c r="NPP94" s="66"/>
      <c r="NPQ94" s="66"/>
      <c r="NPR94" s="66"/>
      <c r="NPS94" s="66"/>
      <c r="NPT94" s="66"/>
      <c r="NPU94" s="66"/>
      <c r="NPV94" s="66"/>
      <c r="NPW94" s="66"/>
      <c r="NPX94" s="66"/>
      <c r="NPY94" s="66"/>
      <c r="NPZ94" s="66"/>
      <c r="NQA94" s="66"/>
      <c r="NQB94" s="66"/>
      <c r="NQC94" s="66"/>
      <c r="NQD94" s="66"/>
      <c r="NQE94" s="66"/>
      <c r="NQF94" s="66"/>
      <c r="NQG94" s="66"/>
      <c r="NQH94" s="66"/>
      <c r="NQI94" s="66"/>
      <c r="NQJ94" s="66"/>
      <c r="NQK94" s="66"/>
      <c r="NQL94" s="66"/>
      <c r="NQM94" s="66"/>
      <c r="NQN94" s="66"/>
      <c r="NQO94" s="66"/>
      <c r="NQP94" s="66"/>
      <c r="NQQ94" s="66"/>
      <c r="NQR94" s="66"/>
      <c r="NQS94" s="66"/>
      <c r="NQT94" s="66"/>
      <c r="NQU94" s="66"/>
      <c r="NQV94" s="66"/>
      <c r="NQW94" s="66"/>
      <c r="NQX94" s="66"/>
      <c r="NQY94" s="66"/>
      <c r="NQZ94" s="66"/>
      <c r="NRA94" s="66"/>
      <c r="NRB94" s="66"/>
      <c r="NRC94" s="66"/>
      <c r="NRD94" s="66"/>
      <c r="NRE94" s="66"/>
      <c r="NRF94" s="66"/>
      <c r="NRG94" s="66"/>
      <c r="NRH94" s="66"/>
      <c r="NRI94" s="66"/>
      <c r="NRJ94" s="66"/>
      <c r="NRK94" s="66"/>
      <c r="NRL94" s="66"/>
      <c r="NRM94" s="66"/>
      <c r="NRN94" s="66"/>
      <c r="NRO94" s="66"/>
      <c r="NRP94" s="66"/>
      <c r="NRQ94" s="66"/>
      <c r="NRR94" s="66"/>
      <c r="NRS94" s="66"/>
      <c r="NRT94" s="66"/>
      <c r="NRU94" s="66"/>
      <c r="NRV94" s="66"/>
      <c r="NRW94" s="66"/>
      <c r="NRX94" s="66"/>
      <c r="NRY94" s="66"/>
      <c r="NRZ94" s="66"/>
      <c r="NSA94" s="66"/>
      <c r="NSB94" s="66"/>
      <c r="NSC94" s="66"/>
      <c r="NSD94" s="66"/>
      <c r="NSE94" s="66"/>
      <c r="NSF94" s="66"/>
      <c r="NSG94" s="66"/>
      <c r="NSH94" s="66"/>
      <c r="NSI94" s="66"/>
      <c r="NSJ94" s="66"/>
      <c r="NSK94" s="66"/>
      <c r="NSL94" s="66"/>
      <c r="NSM94" s="66"/>
      <c r="NSN94" s="66"/>
      <c r="NSO94" s="66"/>
      <c r="NSP94" s="66"/>
      <c r="NSQ94" s="66"/>
      <c r="NSR94" s="66"/>
      <c r="NSS94" s="66"/>
      <c r="NST94" s="66"/>
      <c r="NSU94" s="66"/>
      <c r="NSV94" s="66"/>
      <c r="NSW94" s="66"/>
      <c r="NSX94" s="66"/>
      <c r="NSY94" s="66"/>
      <c r="NSZ94" s="66"/>
      <c r="NTA94" s="66"/>
      <c r="NTB94" s="66"/>
      <c r="NTC94" s="66"/>
      <c r="NTD94" s="66"/>
      <c r="NTE94" s="66"/>
      <c r="NTF94" s="66"/>
      <c r="NTG94" s="66"/>
      <c r="NTH94" s="66"/>
      <c r="NTI94" s="66"/>
      <c r="NTJ94" s="66"/>
      <c r="NTK94" s="66"/>
      <c r="NTL94" s="66"/>
      <c r="NTM94" s="66"/>
      <c r="NTN94" s="66"/>
      <c r="NTO94" s="66"/>
      <c r="NTP94" s="66"/>
      <c r="NTQ94" s="66"/>
      <c r="NTR94" s="66"/>
      <c r="NTS94" s="66"/>
      <c r="NTT94" s="66"/>
      <c r="NTU94" s="66"/>
      <c r="NTV94" s="66"/>
      <c r="NTW94" s="66"/>
      <c r="NTX94" s="66"/>
      <c r="NTY94" s="66"/>
      <c r="NTZ94" s="66"/>
      <c r="NUA94" s="66"/>
      <c r="NUB94" s="66"/>
      <c r="NUC94" s="66"/>
      <c r="NUD94" s="66"/>
      <c r="NUE94" s="66"/>
      <c r="NUF94" s="66"/>
      <c r="NUG94" s="66"/>
      <c r="NUH94" s="66"/>
      <c r="NUI94" s="66"/>
      <c r="NUJ94" s="66"/>
      <c r="NUK94" s="66"/>
      <c r="NUL94" s="66"/>
      <c r="NUM94" s="66"/>
      <c r="NUN94" s="66"/>
      <c r="NUO94" s="66"/>
      <c r="NUP94" s="66"/>
      <c r="NUQ94" s="66"/>
      <c r="NUR94" s="66"/>
      <c r="NUS94" s="66"/>
      <c r="NUT94" s="66"/>
      <c r="NUU94" s="66"/>
      <c r="NUV94" s="66"/>
      <c r="NUW94" s="66"/>
      <c r="NUX94" s="66"/>
      <c r="NUY94" s="66"/>
      <c r="NUZ94" s="66"/>
      <c r="NVA94" s="66"/>
      <c r="NVB94" s="66"/>
      <c r="NVC94" s="66"/>
      <c r="NVD94" s="66"/>
      <c r="NVE94" s="66"/>
      <c r="NVF94" s="66"/>
      <c r="NVG94" s="66"/>
      <c r="NVH94" s="66"/>
      <c r="NVI94" s="66"/>
      <c r="NVJ94" s="66"/>
      <c r="NVK94" s="66"/>
      <c r="NVL94" s="66"/>
      <c r="NVM94" s="66"/>
      <c r="NVN94" s="66"/>
      <c r="NVO94" s="66"/>
      <c r="NVP94" s="66"/>
      <c r="NVQ94" s="66"/>
      <c r="NVR94" s="66"/>
      <c r="NVS94" s="66"/>
      <c r="NVT94" s="66"/>
      <c r="NVU94" s="66"/>
      <c r="NVV94" s="66"/>
      <c r="NVW94" s="66"/>
      <c r="NVX94" s="66"/>
      <c r="NVY94" s="66"/>
      <c r="NVZ94" s="66"/>
      <c r="NWA94" s="66"/>
      <c r="NWB94" s="66"/>
      <c r="NWC94" s="66"/>
      <c r="NWD94" s="66"/>
      <c r="NWE94" s="66"/>
      <c r="NWF94" s="66"/>
      <c r="NWG94" s="66"/>
      <c r="NWH94" s="66"/>
      <c r="NWI94" s="66"/>
      <c r="NWJ94" s="66"/>
      <c r="NWK94" s="66"/>
      <c r="NWL94" s="66"/>
      <c r="NWM94" s="66"/>
      <c r="NWN94" s="66"/>
      <c r="NWO94" s="66"/>
      <c r="NWP94" s="66"/>
      <c r="NWQ94" s="66"/>
      <c r="NWR94" s="66"/>
      <c r="NWS94" s="66"/>
      <c r="NWT94" s="66"/>
      <c r="NWU94" s="66"/>
      <c r="NWV94" s="66"/>
      <c r="NWW94" s="66"/>
      <c r="NWX94" s="66"/>
      <c r="NWY94" s="66"/>
      <c r="NWZ94" s="66"/>
      <c r="NXA94" s="66"/>
      <c r="NXB94" s="66"/>
      <c r="NXC94" s="66"/>
      <c r="NXD94" s="66"/>
      <c r="NXE94" s="66"/>
      <c r="NXF94" s="66"/>
      <c r="NXG94" s="66"/>
      <c r="NXH94" s="66"/>
      <c r="NXI94" s="66"/>
      <c r="NXJ94" s="66"/>
      <c r="NXK94" s="66"/>
      <c r="NXL94" s="66"/>
      <c r="NXM94" s="66"/>
      <c r="NXN94" s="66"/>
      <c r="NXO94" s="66"/>
      <c r="NXP94" s="66"/>
      <c r="NXQ94" s="66"/>
      <c r="NXR94" s="66"/>
      <c r="NXS94" s="66"/>
      <c r="NXT94" s="66"/>
      <c r="NXU94" s="66"/>
      <c r="NXV94" s="66"/>
      <c r="NXW94" s="66"/>
      <c r="NXX94" s="66"/>
      <c r="NXY94" s="66"/>
      <c r="NXZ94" s="66"/>
      <c r="NYA94" s="66"/>
      <c r="NYB94" s="66"/>
      <c r="NYC94" s="66"/>
      <c r="NYD94" s="66"/>
      <c r="NYE94" s="66"/>
      <c r="NYF94" s="66"/>
      <c r="NYG94" s="66"/>
      <c r="NYH94" s="66"/>
      <c r="NYI94" s="66"/>
      <c r="NYJ94" s="66"/>
      <c r="NYK94" s="66"/>
      <c r="NYL94" s="66"/>
      <c r="NYM94" s="66"/>
      <c r="NYN94" s="66"/>
      <c r="NYO94" s="66"/>
      <c r="NYP94" s="66"/>
      <c r="NYQ94" s="66"/>
      <c r="NYR94" s="66"/>
      <c r="NYS94" s="66"/>
      <c r="NYT94" s="66"/>
      <c r="NYU94" s="66"/>
      <c r="NYV94" s="66"/>
      <c r="NYW94" s="66"/>
      <c r="NYX94" s="66"/>
      <c r="NYY94" s="66"/>
      <c r="NYZ94" s="66"/>
      <c r="NZA94" s="66"/>
      <c r="NZB94" s="66"/>
      <c r="NZC94" s="66"/>
      <c r="NZD94" s="66"/>
      <c r="NZE94" s="66"/>
      <c r="NZF94" s="66"/>
      <c r="NZG94" s="66"/>
      <c r="NZH94" s="66"/>
      <c r="NZI94" s="66"/>
      <c r="NZJ94" s="66"/>
      <c r="NZK94" s="66"/>
      <c r="NZL94" s="66"/>
      <c r="NZM94" s="66"/>
      <c r="NZN94" s="66"/>
      <c r="NZO94" s="66"/>
      <c r="NZP94" s="66"/>
      <c r="NZQ94" s="66"/>
      <c r="NZR94" s="66"/>
      <c r="NZS94" s="66"/>
      <c r="NZT94" s="66"/>
      <c r="NZU94" s="66"/>
      <c r="NZV94" s="66"/>
      <c r="NZW94" s="66"/>
      <c r="NZX94" s="66"/>
      <c r="NZY94" s="66"/>
      <c r="NZZ94" s="66"/>
      <c r="OAA94" s="66"/>
      <c r="OAB94" s="66"/>
      <c r="OAC94" s="66"/>
      <c r="OAD94" s="66"/>
      <c r="OAE94" s="66"/>
      <c r="OAF94" s="66"/>
      <c r="OAG94" s="66"/>
      <c r="OAH94" s="66"/>
      <c r="OAI94" s="66"/>
      <c r="OAJ94" s="66"/>
      <c r="OAK94" s="66"/>
      <c r="OAL94" s="66"/>
      <c r="OAM94" s="66"/>
      <c r="OAN94" s="66"/>
      <c r="OAO94" s="66"/>
      <c r="OAP94" s="66"/>
      <c r="OAQ94" s="66"/>
      <c r="OAR94" s="66"/>
      <c r="OAS94" s="66"/>
      <c r="OAT94" s="66"/>
      <c r="OAU94" s="66"/>
      <c r="OAV94" s="66"/>
      <c r="OAW94" s="66"/>
      <c r="OAX94" s="66"/>
      <c r="OAY94" s="66"/>
      <c r="OAZ94" s="66"/>
      <c r="OBA94" s="66"/>
      <c r="OBB94" s="66"/>
      <c r="OBC94" s="66"/>
      <c r="OBD94" s="66"/>
      <c r="OBE94" s="66"/>
      <c r="OBF94" s="66"/>
      <c r="OBG94" s="66"/>
      <c r="OBH94" s="66"/>
      <c r="OBI94" s="66"/>
      <c r="OBJ94" s="66"/>
      <c r="OBK94" s="66"/>
      <c r="OBL94" s="66"/>
      <c r="OBM94" s="66"/>
      <c r="OBN94" s="66"/>
      <c r="OBO94" s="66"/>
      <c r="OBP94" s="66"/>
      <c r="OBQ94" s="66"/>
      <c r="OBR94" s="66"/>
      <c r="OBS94" s="66"/>
      <c r="OBT94" s="66"/>
      <c r="OBU94" s="66"/>
      <c r="OBV94" s="66"/>
      <c r="OBW94" s="66"/>
      <c r="OBX94" s="66"/>
      <c r="OBY94" s="66"/>
      <c r="OBZ94" s="66"/>
      <c r="OCA94" s="66"/>
      <c r="OCB94" s="66"/>
      <c r="OCC94" s="66"/>
      <c r="OCD94" s="66"/>
      <c r="OCE94" s="66"/>
      <c r="OCF94" s="66"/>
      <c r="OCG94" s="66"/>
      <c r="OCH94" s="66"/>
      <c r="OCI94" s="66"/>
      <c r="OCJ94" s="66"/>
      <c r="OCK94" s="66"/>
      <c r="OCL94" s="66"/>
      <c r="OCM94" s="66"/>
      <c r="OCN94" s="66"/>
      <c r="OCO94" s="66"/>
      <c r="OCP94" s="66"/>
      <c r="OCQ94" s="66"/>
      <c r="OCR94" s="66"/>
      <c r="OCS94" s="66"/>
      <c r="OCT94" s="66"/>
      <c r="OCU94" s="66"/>
      <c r="OCV94" s="66"/>
      <c r="OCW94" s="66"/>
      <c r="OCX94" s="66"/>
      <c r="OCY94" s="66"/>
      <c r="OCZ94" s="66"/>
      <c r="ODA94" s="66"/>
      <c r="ODB94" s="66"/>
      <c r="ODC94" s="66"/>
      <c r="ODD94" s="66"/>
      <c r="ODE94" s="66"/>
      <c r="ODF94" s="66"/>
      <c r="ODG94" s="66"/>
      <c r="ODH94" s="66"/>
      <c r="ODI94" s="66"/>
      <c r="ODJ94" s="66"/>
      <c r="ODK94" s="66"/>
      <c r="ODL94" s="66"/>
      <c r="ODM94" s="66"/>
      <c r="ODN94" s="66"/>
      <c r="ODO94" s="66"/>
      <c r="ODP94" s="66"/>
      <c r="ODQ94" s="66"/>
      <c r="ODR94" s="66"/>
      <c r="ODS94" s="66"/>
      <c r="ODT94" s="66"/>
      <c r="ODU94" s="66"/>
      <c r="ODV94" s="66"/>
      <c r="ODW94" s="66"/>
      <c r="ODX94" s="66"/>
      <c r="ODY94" s="66"/>
      <c r="ODZ94" s="66"/>
      <c r="OEA94" s="66"/>
      <c r="OEB94" s="66"/>
      <c r="OEC94" s="66"/>
      <c r="OED94" s="66"/>
      <c r="OEE94" s="66"/>
      <c r="OEF94" s="66"/>
      <c r="OEG94" s="66"/>
      <c r="OEH94" s="66"/>
      <c r="OEI94" s="66"/>
      <c r="OEJ94" s="66"/>
      <c r="OEK94" s="66"/>
      <c r="OEL94" s="66"/>
      <c r="OEM94" s="66"/>
      <c r="OEN94" s="66"/>
      <c r="OEO94" s="66"/>
      <c r="OEP94" s="66"/>
      <c r="OEQ94" s="66"/>
      <c r="OER94" s="66"/>
      <c r="OES94" s="66"/>
      <c r="OET94" s="66"/>
      <c r="OEU94" s="66"/>
      <c r="OEV94" s="66"/>
      <c r="OEW94" s="66"/>
      <c r="OEX94" s="66"/>
      <c r="OEY94" s="66"/>
      <c r="OEZ94" s="66"/>
      <c r="OFA94" s="66"/>
      <c r="OFB94" s="66"/>
      <c r="OFC94" s="66"/>
      <c r="OFD94" s="66"/>
      <c r="OFE94" s="66"/>
      <c r="OFF94" s="66"/>
      <c r="OFG94" s="66"/>
      <c r="OFH94" s="66"/>
      <c r="OFI94" s="66"/>
      <c r="OFJ94" s="66"/>
      <c r="OFK94" s="66"/>
      <c r="OFL94" s="66"/>
      <c r="OFM94" s="66"/>
      <c r="OFN94" s="66"/>
      <c r="OFO94" s="66"/>
      <c r="OFP94" s="66"/>
      <c r="OFQ94" s="66"/>
      <c r="OFR94" s="66"/>
      <c r="OFS94" s="66"/>
      <c r="OFT94" s="66"/>
      <c r="OFU94" s="66"/>
      <c r="OFV94" s="66"/>
      <c r="OFW94" s="66"/>
      <c r="OFX94" s="66"/>
      <c r="OFY94" s="66"/>
      <c r="OFZ94" s="66"/>
      <c r="OGA94" s="66"/>
      <c r="OGB94" s="66"/>
      <c r="OGC94" s="66"/>
      <c r="OGD94" s="66"/>
      <c r="OGE94" s="66"/>
      <c r="OGF94" s="66"/>
      <c r="OGG94" s="66"/>
      <c r="OGH94" s="66"/>
      <c r="OGI94" s="66"/>
      <c r="OGJ94" s="66"/>
      <c r="OGK94" s="66"/>
      <c r="OGL94" s="66"/>
      <c r="OGM94" s="66"/>
      <c r="OGN94" s="66"/>
      <c r="OGO94" s="66"/>
      <c r="OGP94" s="66"/>
      <c r="OGQ94" s="66"/>
      <c r="OGR94" s="66"/>
      <c r="OGS94" s="66"/>
      <c r="OGT94" s="66"/>
      <c r="OGU94" s="66"/>
      <c r="OGV94" s="66"/>
      <c r="OGW94" s="66"/>
      <c r="OGX94" s="66"/>
      <c r="OGY94" s="66"/>
      <c r="OGZ94" s="66"/>
      <c r="OHA94" s="66"/>
      <c r="OHB94" s="66"/>
      <c r="OHC94" s="66"/>
      <c r="OHD94" s="66"/>
      <c r="OHE94" s="66"/>
      <c r="OHF94" s="66"/>
      <c r="OHG94" s="66"/>
      <c r="OHH94" s="66"/>
      <c r="OHI94" s="66"/>
      <c r="OHJ94" s="66"/>
      <c r="OHK94" s="66"/>
      <c r="OHL94" s="66"/>
      <c r="OHM94" s="66"/>
      <c r="OHN94" s="66"/>
      <c r="OHO94" s="66"/>
      <c r="OHP94" s="66"/>
      <c r="OHQ94" s="66"/>
      <c r="OHR94" s="66"/>
      <c r="OHS94" s="66"/>
      <c r="OHT94" s="66"/>
      <c r="OHU94" s="66"/>
      <c r="OHV94" s="66"/>
      <c r="OHW94" s="66"/>
      <c r="OHX94" s="66"/>
      <c r="OHY94" s="66"/>
      <c r="OHZ94" s="66"/>
      <c r="OIA94" s="66"/>
      <c r="OIB94" s="66"/>
      <c r="OIC94" s="66"/>
      <c r="OID94" s="66"/>
      <c r="OIE94" s="66"/>
      <c r="OIF94" s="66"/>
      <c r="OIG94" s="66"/>
      <c r="OIH94" s="66"/>
      <c r="OII94" s="66"/>
      <c r="OIJ94" s="66"/>
      <c r="OIK94" s="66"/>
      <c r="OIL94" s="66"/>
      <c r="OIM94" s="66"/>
      <c r="OIN94" s="66"/>
      <c r="OIO94" s="66"/>
      <c r="OIP94" s="66"/>
      <c r="OIQ94" s="66"/>
      <c r="OIR94" s="66"/>
      <c r="OIS94" s="66"/>
      <c r="OIT94" s="66"/>
      <c r="OIU94" s="66"/>
      <c r="OIV94" s="66"/>
      <c r="OIW94" s="66"/>
      <c r="OIX94" s="66"/>
      <c r="OIY94" s="66"/>
      <c r="OIZ94" s="66"/>
      <c r="OJA94" s="66"/>
      <c r="OJB94" s="66"/>
      <c r="OJC94" s="66"/>
      <c r="OJD94" s="66"/>
      <c r="OJE94" s="66"/>
      <c r="OJF94" s="66"/>
      <c r="OJG94" s="66"/>
      <c r="OJH94" s="66"/>
      <c r="OJI94" s="66"/>
      <c r="OJJ94" s="66"/>
      <c r="OJK94" s="66"/>
      <c r="OJL94" s="66"/>
      <c r="OJM94" s="66"/>
      <c r="OJN94" s="66"/>
      <c r="OJO94" s="66"/>
      <c r="OJP94" s="66"/>
      <c r="OJQ94" s="66"/>
      <c r="OJR94" s="66"/>
      <c r="OJS94" s="66"/>
      <c r="OJT94" s="66"/>
      <c r="OJU94" s="66"/>
      <c r="OJV94" s="66"/>
      <c r="OJW94" s="66"/>
      <c r="OJX94" s="66"/>
      <c r="OJY94" s="66"/>
      <c r="OJZ94" s="66"/>
      <c r="OKA94" s="66"/>
      <c r="OKB94" s="66"/>
      <c r="OKC94" s="66"/>
      <c r="OKD94" s="66"/>
      <c r="OKE94" s="66"/>
      <c r="OKF94" s="66"/>
      <c r="OKG94" s="66"/>
      <c r="OKH94" s="66"/>
      <c r="OKI94" s="66"/>
      <c r="OKJ94" s="66"/>
      <c r="OKK94" s="66"/>
      <c r="OKL94" s="66"/>
      <c r="OKM94" s="66"/>
      <c r="OKN94" s="66"/>
      <c r="OKO94" s="66"/>
      <c r="OKP94" s="66"/>
      <c r="OKQ94" s="66"/>
      <c r="OKR94" s="66"/>
      <c r="OKS94" s="66"/>
      <c r="OKT94" s="66"/>
      <c r="OKU94" s="66"/>
      <c r="OKV94" s="66"/>
      <c r="OKW94" s="66"/>
      <c r="OKX94" s="66"/>
      <c r="OKY94" s="66"/>
      <c r="OKZ94" s="66"/>
      <c r="OLA94" s="66"/>
      <c r="OLB94" s="66"/>
      <c r="OLC94" s="66"/>
      <c r="OLD94" s="66"/>
      <c r="OLE94" s="66"/>
      <c r="OLF94" s="66"/>
      <c r="OLG94" s="66"/>
      <c r="OLH94" s="66"/>
      <c r="OLI94" s="66"/>
      <c r="OLJ94" s="66"/>
      <c r="OLK94" s="66"/>
      <c r="OLL94" s="66"/>
      <c r="OLM94" s="66"/>
      <c r="OLN94" s="66"/>
      <c r="OLO94" s="66"/>
      <c r="OLP94" s="66"/>
      <c r="OLQ94" s="66"/>
      <c r="OLR94" s="66"/>
      <c r="OLS94" s="66"/>
      <c r="OLT94" s="66"/>
      <c r="OLU94" s="66"/>
      <c r="OLV94" s="66"/>
      <c r="OLW94" s="66"/>
      <c r="OLX94" s="66"/>
      <c r="OLY94" s="66"/>
      <c r="OLZ94" s="66"/>
      <c r="OMA94" s="66"/>
      <c r="OMB94" s="66"/>
      <c r="OMC94" s="66"/>
      <c r="OMD94" s="66"/>
      <c r="OME94" s="66"/>
      <c r="OMF94" s="66"/>
      <c r="OMG94" s="66"/>
      <c r="OMH94" s="66"/>
      <c r="OMI94" s="66"/>
      <c r="OMJ94" s="66"/>
      <c r="OMK94" s="66"/>
      <c r="OML94" s="66"/>
      <c r="OMM94" s="66"/>
      <c r="OMN94" s="66"/>
      <c r="OMO94" s="66"/>
      <c r="OMP94" s="66"/>
      <c r="OMQ94" s="66"/>
      <c r="OMR94" s="66"/>
      <c r="OMS94" s="66"/>
      <c r="OMT94" s="66"/>
      <c r="OMU94" s="66"/>
      <c r="OMV94" s="66"/>
      <c r="OMW94" s="66"/>
      <c r="OMX94" s="66"/>
      <c r="OMY94" s="66"/>
      <c r="OMZ94" s="66"/>
      <c r="ONA94" s="66"/>
      <c r="ONB94" s="66"/>
      <c r="ONC94" s="66"/>
      <c r="OND94" s="66"/>
      <c r="ONE94" s="66"/>
      <c r="ONF94" s="66"/>
      <c r="ONG94" s="66"/>
      <c r="ONH94" s="66"/>
      <c r="ONI94" s="66"/>
      <c r="ONJ94" s="66"/>
      <c r="ONK94" s="66"/>
      <c r="ONL94" s="66"/>
      <c r="ONM94" s="66"/>
      <c r="ONN94" s="66"/>
      <c r="ONO94" s="66"/>
      <c r="ONP94" s="66"/>
      <c r="ONQ94" s="66"/>
      <c r="ONR94" s="66"/>
      <c r="ONS94" s="66"/>
      <c r="ONT94" s="66"/>
      <c r="ONU94" s="66"/>
      <c r="ONV94" s="66"/>
      <c r="ONW94" s="66"/>
      <c r="ONX94" s="66"/>
      <c r="ONY94" s="66"/>
      <c r="ONZ94" s="66"/>
      <c r="OOA94" s="66"/>
      <c r="OOB94" s="66"/>
      <c r="OOC94" s="66"/>
      <c r="OOD94" s="66"/>
      <c r="OOE94" s="66"/>
      <c r="OOF94" s="66"/>
      <c r="OOG94" s="66"/>
      <c r="OOH94" s="66"/>
      <c r="OOI94" s="66"/>
      <c r="OOJ94" s="66"/>
      <c r="OOK94" s="66"/>
      <c r="OOL94" s="66"/>
      <c r="OOM94" s="66"/>
      <c r="OON94" s="66"/>
      <c r="OOO94" s="66"/>
      <c r="OOP94" s="66"/>
      <c r="OOQ94" s="66"/>
      <c r="OOR94" s="66"/>
      <c r="OOS94" s="66"/>
      <c r="OOT94" s="66"/>
      <c r="OOU94" s="66"/>
      <c r="OOV94" s="66"/>
      <c r="OOW94" s="66"/>
      <c r="OOX94" s="66"/>
      <c r="OOY94" s="66"/>
      <c r="OOZ94" s="66"/>
      <c r="OPA94" s="66"/>
      <c r="OPB94" s="66"/>
      <c r="OPC94" s="66"/>
      <c r="OPD94" s="66"/>
      <c r="OPE94" s="66"/>
      <c r="OPF94" s="66"/>
      <c r="OPG94" s="66"/>
      <c r="OPH94" s="66"/>
      <c r="OPI94" s="66"/>
      <c r="OPJ94" s="66"/>
      <c r="OPK94" s="66"/>
      <c r="OPL94" s="66"/>
      <c r="OPM94" s="66"/>
      <c r="OPN94" s="66"/>
      <c r="OPO94" s="66"/>
      <c r="OPP94" s="66"/>
      <c r="OPQ94" s="66"/>
      <c r="OPR94" s="66"/>
      <c r="OPS94" s="66"/>
      <c r="OPT94" s="66"/>
      <c r="OPU94" s="66"/>
      <c r="OPV94" s="66"/>
      <c r="OPW94" s="66"/>
      <c r="OPX94" s="66"/>
      <c r="OPY94" s="66"/>
      <c r="OPZ94" s="66"/>
      <c r="OQA94" s="66"/>
      <c r="OQB94" s="66"/>
      <c r="OQC94" s="66"/>
      <c r="OQD94" s="66"/>
      <c r="OQE94" s="66"/>
      <c r="OQF94" s="66"/>
      <c r="OQG94" s="66"/>
      <c r="OQH94" s="66"/>
      <c r="OQI94" s="66"/>
      <c r="OQJ94" s="66"/>
      <c r="OQK94" s="66"/>
      <c r="OQL94" s="66"/>
      <c r="OQM94" s="66"/>
      <c r="OQN94" s="66"/>
      <c r="OQO94" s="66"/>
      <c r="OQP94" s="66"/>
      <c r="OQQ94" s="66"/>
      <c r="OQR94" s="66"/>
      <c r="OQS94" s="66"/>
      <c r="OQT94" s="66"/>
      <c r="OQU94" s="66"/>
      <c r="OQV94" s="66"/>
      <c r="OQW94" s="66"/>
      <c r="OQX94" s="66"/>
      <c r="OQY94" s="66"/>
      <c r="OQZ94" s="66"/>
      <c r="ORA94" s="66"/>
      <c r="ORB94" s="66"/>
      <c r="ORC94" s="66"/>
      <c r="ORD94" s="66"/>
      <c r="ORE94" s="66"/>
      <c r="ORF94" s="66"/>
      <c r="ORG94" s="66"/>
      <c r="ORH94" s="66"/>
      <c r="ORI94" s="66"/>
      <c r="ORJ94" s="66"/>
      <c r="ORK94" s="66"/>
      <c r="ORL94" s="66"/>
      <c r="ORM94" s="66"/>
      <c r="ORN94" s="66"/>
      <c r="ORO94" s="66"/>
      <c r="ORP94" s="66"/>
      <c r="ORQ94" s="66"/>
      <c r="ORR94" s="66"/>
      <c r="ORS94" s="66"/>
      <c r="ORT94" s="66"/>
      <c r="ORU94" s="66"/>
      <c r="ORV94" s="66"/>
      <c r="ORW94" s="66"/>
      <c r="ORX94" s="66"/>
      <c r="ORY94" s="66"/>
      <c r="ORZ94" s="66"/>
      <c r="OSA94" s="66"/>
      <c r="OSB94" s="66"/>
      <c r="OSC94" s="66"/>
      <c r="OSD94" s="66"/>
      <c r="OSE94" s="66"/>
      <c r="OSF94" s="66"/>
      <c r="OSG94" s="66"/>
      <c r="OSH94" s="66"/>
      <c r="OSI94" s="66"/>
      <c r="OSJ94" s="66"/>
      <c r="OSK94" s="66"/>
      <c r="OSL94" s="66"/>
      <c r="OSM94" s="66"/>
      <c r="OSN94" s="66"/>
      <c r="OSO94" s="66"/>
      <c r="OSP94" s="66"/>
      <c r="OSQ94" s="66"/>
      <c r="OSR94" s="66"/>
      <c r="OSS94" s="66"/>
      <c r="OST94" s="66"/>
      <c r="OSU94" s="66"/>
      <c r="OSV94" s="66"/>
      <c r="OSW94" s="66"/>
      <c r="OSX94" s="66"/>
      <c r="OSY94" s="66"/>
      <c r="OSZ94" s="66"/>
      <c r="OTA94" s="66"/>
      <c r="OTB94" s="66"/>
      <c r="OTC94" s="66"/>
      <c r="OTD94" s="66"/>
      <c r="OTE94" s="66"/>
      <c r="OTF94" s="66"/>
      <c r="OTG94" s="66"/>
      <c r="OTH94" s="66"/>
      <c r="OTI94" s="66"/>
      <c r="OTJ94" s="66"/>
      <c r="OTK94" s="66"/>
      <c r="OTL94" s="66"/>
      <c r="OTM94" s="66"/>
      <c r="OTN94" s="66"/>
      <c r="OTO94" s="66"/>
      <c r="OTP94" s="66"/>
      <c r="OTQ94" s="66"/>
      <c r="OTR94" s="66"/>
      <c r="OTS94" s="66"/>
      <c r="OTT94" s="66"/>
      <c r="OTU94" s="66"/>
      <c r="OTV94" s="66"/>
      <c r="OTW94" s="66"/>
      <c r="OTX94" s="66"/>
      <c r="OTY94" s="66"/>
      <c r="OTZ94" s="66"/>
      <c r="OUA94" s="66"/>
      <c r="OUB94" s="66"/>
      <c r="OUC94" s="66"/>
      <c r="OUD94" s="66"/>
      <c r="OUE94" s="66"/>
      <c r="OUF94" s="66"/>
      <c r="OUG94" s="66"/>
      <c r="OUH94" s="66"/>
      <c r="OUI94" s="66"/>
      <c r="OUJ94" s="66"/>
      <c r="OUK94" s="66"/>
      <c r="OUL94" s="66"/>
      <c r="OUM94" s="66"/>
      <c r="OUN94" s="66"/>
      <c r="OUO94" s="66"/>
      <c r="OUP94" s="66"/>
      <c r="OUQ94" s="66"/>
      <c r="OUR94" s="66"/>
      <c r="OUS94" s="66"/>
      <c r="OUT94" s="66"/>
      <c r="OUU94" s="66"/>
      <c r="OUV94" s="66"/>
      <c r="OUW94" s="66"/>
      <c r="OUX94" s="66"/>
      <c r="OUY94" s="66"/>
      <c r="OUZ94" s="66"/>
      <c r="OVA94" s="66"/>
      <c r="OVB94" s="66"/>
      <c r="OVC94" s="66"/>
      <c r="OVD94" s="66"/>
      <c r="OVE94" s="66"/>
      <c r="OVF94" s="66"/>
      <c r="OVG94" s="66"/>
      <c r="OVH94" s="66"/>
      <c r="OVI94" s="66"/>
      <c r="OVJ94" s="66"/>
      <c r="OVK94" s="66"/>
      <c r="OVL94" s="66"/>
      <c r="OVM94" s="66"/>
      <c r="OVN94" s="66"/>
      <c r="OVO94" s="66"/>
      <c r="OVP94" s="66"/>
      <c r="OVQ94" s="66"/>
      <c r="OVR94" s="66"/>
      <c r="OVS94" s="66"/>
      <c r="OVT94" s="66"/>
      <c r="OVU94" s="66"/>
      <c r="OVV94" s="66"/>
      <c r="OVW94" s="66"/>
      <c r="OVX94" s="66"/>
      <c r="OVY94" s="66"/>
      <c r="OVZ94" s="66"/>
      <c r="OWA94" s="66"/>
      <c r="OWB94" s="66"/>
      <c r="OWC94" s="66"/>
      <c r="OWD94" s="66"/>
      <c r="OWE94" s="66"/>
      <c r="OWF94" s="66"/>
      <c r="OWG94" s="66"/>
      <c r="OWH94" s="66"/>
      <c r="OWI94" s="66"/>
      <c r="OWJ94" s="66"/>
      <c r="OWK94" s="66"/>
      <c r="OWL94" s="66"/>
      <c r="OWM94" s="66"/>
      <c r="OWN94" s="66"/>
      <c r="OWO94" s="66"/>
      <c r="OWP94" s="66"/>
      <c r="OWQ94" s="66"/>
      <c r="OWR94" s="66"/>
      <c r="OWS94" s="66"/>
      <c r="OWT94" s="66"/>
      <c r="OWU94" s="66"/>
      <c r="OWV94" s="66"/>
      <c r="OWW94" s="66"/>
      <c r="OWX94" s="66"/>
      <c r="OWY94" s="66"/>
      <c r="OWZ94" s="66"/>
      <c r="OXA94" s="66"/>
      <c r="OXB94" s="66"/>
      <c r="OXC94" s="66"/>
      <c r="OXD94" s="66"/>
      <c r="OXE94" s="66"/>
      <c r="OXF94" s="66"/>
      <c r="OXG94" s="66"/>
      <c r="OXH94" s="66"/>
      <c r="OXI94" s="66"/>
      <c r="OXJ94" s="66"/>
      <c r="OXK94" s="66"/>
      <c r="OXL94" s="66"/>
      <c r="OXM94" s="66"/>
      <c r="OXN94" s="66"/>
      <c r="OXO94" s="66"/>
      <c r="OXP94" s="66"/>
      <c r="OXQ94" s="66"/>
      <c r="OXR94" s="66"/>
      <c r="OXS94" s="66"/>
      <c r="OXT94" s="66"/>
      <c r="OXU94" s="66"/>
      <c r="OXV94" s="66"/>
      <c r="OXW94" s="66"/>
      <c r="OXX94" s="66"/>
      <c r="OXY94" s="66"/>
      <c r="OXZ94" s="66"/>
      <c r="OYA94" s="66"/>
      <c r="OYB94" s="66"/>
      <c r="OYC94" s="66"/>
      <c r="OYD94" s="66"/>
      <c r="OYE94" s="66"/>
      <c r="OYF94" s="66"/>
      <c r="OYG94" s="66"/>
      <c r="OYH94" s="66"/>
      <c r="OYI94" s="66"/>
      <c r="OYJ94" s="66"/>
      <c r="OYK94" s="66"/>
      <c r="OYL94" s="66"/>
      <c r="OYM94" s="66"/>
      <c r="OYN94" s="66"/>
      <c r="OYO94" s="66"/>
      <c r="OYP94" s="66"/>
      <c r="OYQ94" s="66"/>
      <c r="OYR94" s="66"/>
      <c r="OYS94" s="66"/>
      <c r="OYT94" s="66"/>
      <c r="OYU94" s="66"/>
      <c r="OYV94" s="66"/>
      <c r="OYW94" s="66"/>
      <c r="OYX94" s="66"/>
      <c r="OYY94" s="66"/>
      <c r="OYZ94" s="66"/>
      <c r="OZA94" s="66"/>
      <c r="OZB94" s="66"/>
      <c r="OZC94" s="66"/>
      <c r="OZD94" s="66"/>
      <c r="OZE94" s="66"/>
      <c r="OZF94" s="66"/>
      <c r="OZG94" s="66"/>
      <c r="OZH94" s="66"/>
      <c r="OZI94" s="66"/>
      <c r="OZJ94" s="66"/>
      <c r="OZK94" s="66"/>
      <c r="OZL94" s="66"/>
      <c r="OZM94" s="66"/>
      <c r="OZN94" s="66"/>
      <c r="OZO94" s="66"/>
      <c r="OZP94" s="66"/>
      <c r="OZQ94" s="66"/>
      <c r="OZR94" s="66"/>
      <c r="OZS94" s="66"/>
      <c r="OZT94" s="66"/>
      <c r="OZU94" s="66"/>
      <c r="OZV94" s="66"/>
      <c r="OZW94" s="66"/>
      <c r="OZX94" s="66"/>
      <c r="OZY94" s="66"/>
      <c r="OZZ94" s="66"/>
      <c r="PAA94" s="66"/>
      <c r="PAB94" s="66"/>
      <c r="PAC94" s="66"/>
      <c r="PAD94" s="66"/>
      <c r="PAE94" s="66"/>
      <c r="PAF94" s="66"/>
      <c r="PAG94" s="66"/>
      <c r="PAH94" s="66"/>
      <c r="PAI94" s="66"/>
      <c r="PAJ94" s="66"/>
      <c r="PAK94" s="66"/>
      <c r="PAL94" s="66"/>
      <c r="PAM94" s="66"/>
      <c r="PAN94" s="66"/>
      <c r="PAO94" s="66"/>
      <c r="PAP94" s="66"/>
      <c r="PAQ94" s="66"/>
      <c r="PAR94" s="66"/>
      <c r="PAS94" s="66"/>
      <c r="PAT94" s="66"/>
      <c r="PAU94" s="66"/>
      <c r="PAV94" s="66"/>
      <c r="PAW94" s="66"/>
      <c r="PAX94" s="66"/>
      <c r="PAY94" s="66"/>
      <c r="PAZ94" s="66"/>
      <c r="PBA94" s="66"/>
      <c r="PBB94" s="66"/>
      <c r="PBC94" s="66"/>
      <c r="PBD94" s="66"/>
      <c r="PBE94" s="66"/>
      <c r="PBF94" s="66"/>
      <c r="PBG94" s="66"/>
      <c r="PBH94" s="66"/>
      <c r="PBI94" s="66"/>
      <c r="PBJ94" s="66"/>
      <c r="PBK94" s="66"/>
      <c r="PBL94" s="66"/>
      <c r="PBM94" s="66"/>
      <c r="PBN94" s="66"/>
      <c r="PBO94" s="66"/>
      <c r="PBP94" s="66"/>
      <c r="PBQ94" s="66"/>
      <c r="PBR94" s="66"/>
      <c r="PBS94" s="66"/>
      <c r="PBT94" s="66"/>
      <c r="PBU94" s="66"/>
      <c r="PBV94" s="66"/>
      <c r="PBW94" s="66"/>
      <c r="PBX94" s="66"/>
      <c r="PBY94" s="66"/>
      <c r="PBZ94" s="66"/>
      <c r="PCA94" s="66"/>
      <c r="PCB94" s="66"/>
      <c r="PCC94" s="66"/>
      <c r="PCD94" s="66"/>
      <c r="PCE94" s="66"/>
      <c r="PCF94" s="66"/>
      <c r="PCG94" s="66"/>
      <c r="PCH94" s="66"/>
      <c r="PCI94" s="66"/>
      <c r="PCJ94" s="66"/>
      <c r="PCK94" s="66"/>
      <c r="PCL94" s="66"/>
      <c r="PCM94" s="66"/>
      <c r="PCN94" s="66"/>
      <c r="PCO94" s="66"/>
      <c r="PCP94" s="66"/>
      <c r="PCQ94" s="66"/>
      <c r="PCR94" s="66"/>
      <c r="PCS94" s="66"/>
      <c r="PCT94" s="66"/>
      <c r="PCU94" s="66"/>
      <c r="PCV94" s="66"/>
      <c r="PCW94" s="66"/>
      <c r="PCX94" s="66"/>
      <c r="PCY94" s="66"/>
      <c r="PCZ94" s="66"/>
      <c r="PDA94" s="66"/>
      <c r="PDB94" s="66"/>
      <c r="PDC94" s="66"/>
      <c r="PDD94" s="66"/>
      <c r="PDE94" s="66"/>
      <c r="PDF94" s="66"/>
      <c r="PDG94" s="66"/>
      <c r="PDH94" s="66"/>
      <c r="PDI94" s="66"/>
      <c r="PDJ94" s="66"/>
      <c r="PDK94" s="66"/>
      <c r="PDL94" s="66"/>
      <c r="PDM94" s="66"/>
      <c r="PDN94" s="66"/>
      <c r="PDO94" s="66"/>
      <c r="PDP94" s="66"/>
      <c r="PDQ94" s="66"/>
      <c r="PDR94" s="66"/>
      <c r="PDS94" s="66"/>
      <c r="PDT94" s="66"/>
      <c r="PDU94" s="66"/>
      <c r="PDV94" s="66"/>
      <c r="PDW94" s="66"/>
      <c r="PDX94" s="66"/>
      <c r="PDY94" s="66"/>
      <c r="PDZ94" s="66"/>
      <c r="PEA94" s="66"/>
      <c r="PEB94" s="66"/>
      <c r="PEC94" s="66"/>
      <c r="PED94" s="66"/>
      <c r="PEE94" s="66"/>
      <c r="PEF94" s="66"/>
      <c r="PEG94" s="66"/>
      <c r="PEH94" s="66"/>
      <c r="PEI94" s="66"/>
      <c r="PEJ94" s="66"/>
      <c r="PEK94" s="66"/>
      <c r="PEL94" s="66"/>
      <c r="PEM94" s="66"/>
      <c r="PEN94" s="66"/>
      <c r="PEO94" s="66"/>
      <c r="PEP94" s="66"/>
      <c r="PEQ94" s="66"/>
      <c r="PER94" s="66"/>
      <c r="PES94" s="66"/>
      <c r="PET94" s="66"/>
      <c r="PEU94" s="66"/>
      <c r="PEV94" s="66"/>
      <c r="PEW94" s="66"/>
      <c r="PEX94" s="66"/>
      <c r="PEY94" s="66"/>
      <c r="PEZ94" s="66"/>
      <c r="PFA94" s="66"/>
      <c r="PFB94" s="66"/>
      <c r="PFC94" s="66"/>
      <c r="PFD94" s="66"/>
      <c r="PFE94" s="66"/>
      <c r="PFF94" s="66"/>
      <c r="PFG94" s="66"/>
      <c r="PFH94" s="66"/>
      <c r="PFI94" s="66"/>
      <c r="PFJ94" s="66"/>
      <c r="PFK94" s="66"/>
      <c r="PFL94" s="66"/>
      <c r="PFM94" s="66"/>
      <c r="PFN94" s="66"/>
      <c r="PFO94" s="66"/>
      <c r="PFP94" s="66"/>
      <c r="PFQ94" s="66"/>
      <c r="PFR94" s="66"/>
      <c r="PFS94" s="66"/>
      <c r="PFT94" s="66"/>
      <c r="PFU94" s="66"/>
      <c r="PFV94" s="66"/>
      <c r="PFW94" s="66"/>
      <c r="PFX94" s="66"/>
      <c r="PFY94" s="66"/>
      <c r="PFZ94" s="66"/>
      <c r="PGA94" s="66"/>
      <c r="PGB94" s="66"/>
      <c r="PGC94" s="66"/>
      <c r="PGD94" s="66"/>
      <c r="PGE94" s="66"/>
      <c r="PGF94" s="66"/>
      <c r="PGG94" s="66"/>
      <c r="PGH94" s="66"/>
      <c r="PGI94" s="66"/>
      <c r="PGJ94" s="66"/>
      <c r="PGK94" s="66"/>
      <c r="PGL94" s="66"/>
      <c r="PGM94" s="66"/>
      <c r="PGN94" s="66"/>
      <c r="PGO94" s="66"/>
      <c r="PGP94" s="66"/>
      <c r="PGQ94" s="66"/>
      <c r="PGR94" s="66"/>
      <c r="PGS94" s="66"/>
      <c r="PGT94" s="66"/>
      <c r="PGU94" s="66"/>
      <c r="PGV94" s="66"/>
      <c r="PGW94" s="66"/>
      <c r="PGX94" s="66"/>
      <c r="PGY94" s="66"/>
      <c r="PGZ94" s="66"/>
      <c r="PHA94" s="66"/>
      <c r="PHB94" s="66"/>
      <c r="PHC94" s="66"/>
      <c r="PHD94" s="66"/>
      <c r="PHE94" s="66"/>
      <c r="PHF94" s="66"/>
      <c r="PHG94" s="66"/>
      <c r="PHH94" s="66"/>
      <c r="PHI94" s="66"/>
      <c r="PHJ94" s="66"/>
      <c r="PHK94" s="66"/>
      <c r="PHL94" s="66"/>
      <c r="PHM94" s="66"/>
      <c r="PHN94" s="66"/>
      <c r="PHO94" s="66"/>
      <c r="PHP94" s="66"/>
      <c r="PHQ94" s="66"/>
      <c r="PHR94" s="66"/>
      <c r="PHS94" s="66"/>
      <c r="PHT94" s="66"/>
      <c r="PHU94" s="66"/>
      <c r="PHV94" s="66"/>
      <c r="PHW94" s="66"/>
      <c r="PHX94" s="66"/>
      <c r="PHY94" s="66"/>
      <c r="PHZ94" s="66"/>
      <c r="PIA94" s="66"/>
      <c r="PIB94" s="66"/>
      <c r="PIC94" s="66"/>
      <c r="PID94" s="66"/>
      <c r="PIE94" s="66"/>
      <c r="PIF94" s="66"/>
      <c r="PIG94" s="66"/>
      <c r="PIH94" s="66"/>
      <c r="PII94" s="66"/>
      <c r="PIJ94" s="66"/>
      <c r="PIK94" s="66"/>
      <c r="PIL94" s="66"/>
      <c r="PIM94" s="66"/>
      <c r="PIN94" s="66"/>
      <c r="PIO94" s="66"/>
      <c r="PIP94" s="66"/>
      <c r="PIQ94" s="66"/>
      <c r="PIR94" s="66"/>
      <c r="PIS94" s="66"/>
      <c r="PIT94" s="66"/>
      <c r="PIU94" s="66"/>
      <c r="PIV94" s="66"/>
      <c r="PIW94" s="66"/>
      <c r="PIX94" s="66"/>
      <c r="PIY94" s="66"/>
      <c r="PIZ94" s="66"/>
      <c r="PJA94" s="66"/>
      <c r="PJB94" s="66"/>
      <c r="PJC94" s="66"/>
      <c r="PJD94" s="66"/>
      <c r="PJE94" s="66"/>
      <c r="PJF94" s="66"/>
      <c r="PJG94" s="66"/>
      <c r="PJH94" s="66"/>
      <c r="PJI94" s="66"/>
      <c r="PJJ94" s="66"/>
      <c r="PJK94" s="66"/>
      <c r="PJL94" s="66"/>
      <c r="PJM94" s="66"/>
      <c r="PJN94" s="66"/>
      <c r="PJO94" s="66"/>
      <c r="PJP94" s="66"/>
      <c r="PJQ94" s="66"/>
      <c r="PJR94" s="66"/>
      <c r="PJS94" s="66"/>
      <c r="PJT94" s="66"/>
      <c r="PJU94" s="66"/>
      <c r="PJV94" s="66"/>
      <c r="PJW94" s="66"/>
      <c r="PJX94" s="66"/>
      <c r="PJY94" s="66"/>
      <c r="PJZ94" s="66"/>
      <c r="PKA94" s="66"/>
      <c r="PKB94" s="66"/>
      <c r="PKC94" s="66"/>
      <c r="PKD94" s="66"/>
      <c r="PKE94" s="66"/>
      <c r="PKF94" s="66"/>
      <c r="PKG94" s="66"/>
      <c r="PKH94" s="66"/>
      <c r="PKI94" s="66"/>
      <c r="PKJ94" s="66"/>
      <c r="PKK94" s="66"/>
      <c r="PKL94" s="66"/>
      <c r="PKM94" s="66"/>
      <c r="PKN94" s="66"/>
      <c r="PKO94" s="66"/>
      <c r="PKP94" s="66"/>
      <c r="PKQ94" s="66"/>
      <c r="PKR94" s="66"/>
      <c r="PKS94" s="66"/>
      <c r="PKT94" s="66"/>
      <c r="PKU94" s="66"/>
      <c r="PKV94" s="66"/>
      <c r="PKW94" s="66"/>
      <c r="PKX94" s="66"/>
      <c r="PKY94" s="66"/>
      <c r="PKZ94" s="66"/>
      <c r="PLA94" s="66"/>
      <c r="PLB94" s="66"/>
      <c r="PLC94" s="66"/>
      <c r="PLD94" s="66"/>
      <c r="PLE94" s="66"/>
      <c r="PLF94" s="66"/>
      <c r="PLG94" s="66"/>
      <c r="PLH94" s="66"/>
      <c r="PLI94" s="66"/>
      <c r="PLJ94" s="66"/>
      <c r="PLK94" s="66"/>
      <c r="PLL94" s="66"/>
      <c r="PLM94" s="66"/>
      <c r="PLN94" s="66"/>
      <c r="PLO94" s="66"/>
      <c r="PLP94" s="66"/>
      <c r="PLQ94" s="66"/>
      <c r="PLR94" s="66"/>
      <c r="PLS94" s="66"/>
      <c r="PLT94" s="66"/>
      <c r="PLU94" s="66"/>
      <c r="PLV94" s="66"/>
      <c r="PLW94" s="66"/>
      <c r="PLX94" s="66"/>
      <c r="PLY94" s="66"/>
      <c r="PLZ94" s="66"/>
      <c r="PMA94" s="66"/>
      <c r="PMB94" s="66"/>
      <c r="PMC94" s="66"/>
      <c r="PMD94" s="66"/>
      <c r="PME94" s="66"/>
      <c r="PMF94" s="66"/>
      <c r="PMG94" s="66"/>
      <c r="PMH94" s="66"/>
      <c r="PMI94" s="66"/>
      <c r="PMJ94" s="66"/>
      <c r="PMK94" s="66"/>
      <c r="PML94" s="66"/>
      <c r="PMM94" s="66"/>
      <c r="PMN94" s="66"/>
      <c r="PMO94" s="66"/>
      <c r="PMP94" s="66"/>
      <c r="PMQ94" s="66"/>
      <c r="PMR94" s="66"/>
      <c r="PMS94" s="66"/>
      <c r="PMT94" s="66"/>
      <c r="PMU94" s="66"/>
      <c r="PMV94" s="66"/>
      <c r="PMW94" s="66"/>
      <c r="PMX94" s="66"/>
      <c r="PMY94" s="66"/>
      <c r="PMZ94" s="66"/>
      <c r="PNA94" s="66"/>
      <c r="PNB94" s="66"/>
      <c r="PNC94" s="66"/>
      <c r="PND94" s="66"/>
      <c r="PNE94" s="66"/>
      <c r="PNF94" s="66"/>
      <c r="PNG94" s="66"/>
      <c r="PNH94" s="66"/>
      <c r="PNI94" s="66"/>
      <c r="PNJ94" s="66"/>
      <c r="PNK94" s="66"/>
      <c r="PNL94" s="66"/>
      <c r="PNM94" s="66"/>
      <c r="PNN94" s="66"/>
      <c r="PNO94" s="66"/>
      <c r="PNP94" s="66"/>
      <c r="PNQ94" s="66"/>
      <c r="PNR94" s="66"/>
      <c r="PNS94" s="66"/>
      <c r="PNT94" s="66"/>
      <c r="PNU94" s="66"/>
      <c r="PNV94" s="66"/>
      <c r="PNW94" s="66"/>
      <c r="PNX94" s="66"/>
      <c r="PNY94" s="66"/>
      <c r="PNZ94" s="66"/>
      <c r="POA94" s="66"/>
      <c r="POB94" s="66"/>
      <c r="POC94" s="66"/>
      <c r="POD94" s="66"/>
      <c r="POE94" s="66"/>
      <c r="POF94" s="66"/>
      <c r="POG94" s="66"/>
      <c r="POH94" s="66"/>
      <c r="POI94" s="66"/>
      <c r="POJ94" s="66"/>
      <c r="POK94" s="66"/>
      <c r="POL94" s="66"/>
      <c r="POM94" s="66"/>
      <c r="PON94" s="66"/>
      <c r="POO94" s="66"/>
      <c r="POP94" s="66"/>
      <c r="POQ94" s="66"/>
      <c r="POR94" s="66"/>
      <c r="POS94" s="66"/>
      <c r="POT94" s="66"/>
      <c r="POU94" s="66"/>
      <c r="POV94" s="66"/>
      <c r="POW94" s="66"/>
      <c r="POX94" s="66"/>
      <c r="POY94" s="66"/>
      <c r="POZ94" s="66"/>
      <c r="PPA94" s="66"/>
      <c r="PPB94" s="66"/>
      <c r="PPC94" s="66"/>
      <c r="PPD94" s="66"/>
      <c r="PPE94" s="66"/>
      <c r="PPF94" s="66"/>
      <c r="PPG94" s="66"/>
      <c r="PPH94" s="66"/>
      <c r="PPI94" s="66"/>
      <c r="PPJ94" s="66"/>
      <c r="PPK94" s="66"/>
      <c r="PPL94" s="66"/>
      <c r="PPM94" s="66"/>
      <c r="PPN94" s="66"/>
      <c r="PPO94" s="66"/>
      <c r="PPP94" s="66"/>
      <c r="PPQ94" s="66"/>
      <c r="PPR94" s="66"/>
      <c r="PPS94" s="66"/>
      <c r="PPT94" s="66"/>
      <c r="PPU94" s="66"/>
      <c r="PPV94" s="66"/>
      <c r="PPW94" s="66"/>
      <c r="PPX94" s="66"/>
      <c r="PPY94" s="66"/>
      <c r="PPZ94" s="66"/>
      <c r="PQA94" s="66"/>
      <c r="PQB94" s="66"/>
      <c r="PQC94" s="66"/>
      <c r="PQD94" s="66"/>
      <c r="PQE94" s="66"/>
      <c r="PQF94" s="66"/>
      <c r="PQG94" s="66"/>
      <c r="PQH94" s="66"/>
      <c r="PQI94" s="66"/>
      <c r="PQJ94" s="66"/>
      <c r="PQK94" s="66"/>
      <c r="PQL94" s="66"/>
      <c r="PQM94" s="66"/>
      <c r="PQN94" s="66"/>
      <c r="PQO94" s="66"/>
      <c r="PQP94" s="66"/>
      <c r="PQQ94" s="66"/>
      <c r="PQR94" s="66"/>
      <c r="PQS94" s="66"/>
      <c r="PQT94" s="66"/>
      <c r="PQU94" s="66"/>
      <c r="PQV94" s="66"/>
      <c r="PQW94" s="66"/>
      <c r="PQX94" s="66"/>
      <c r="PQY94" s="66"/>
      <c r="PQZ94" s="66"/>
      <c r="PRA94" s="66"/>
      <c r="PRB94" s="66"/>
      <c r="PRC94" s="66"/>
      <c r="PRD94" s="66"/>
      <c r="PRE94" s="66"/>
      <c r="PRF94" s="66"/>
      <c r="PRG94" s="66"/>
      <c r="PRH94" s="66"/>
      <c r="PRI94" s="66"/>
      <c r="PRJ94" s="66"/>
      <c r="PRK94" s="66"/>
      <c r="PRL94" s="66"/>
      <c r="PRM94" s="66"/>
      <c r="PRN94" s="66"/>
      <c r="PRO94" s="66"/>
      <c r="PRP94" s="66"/>
      <c r="PRQ94" s="66"/>
      <c r="PRR94" s="66"/>
      <c r="PRS94" s="66"/>
      <c r="PRT94" s="66"/>
      <c r="PRU94" s="66"/>
      <c r="PRV94" s="66"/>
      <c r="PRW94" s="66"/>
      <c r="PRX94" s="66"/>
      <c r="PRY94" s="66"/>
      <c r="PRZ94" s="66"/>
      <c r="PSA94" s="66"/>
      <c r="PSB94" s="66"/>
      <c r="PSC94" s="66"/>
      <c r="PSD94" s="66"/>
      <c r="PSE94" s="66"/>
      <c r="PSF94" s="66"/>
      <c r="PSG94" s="66"/>
      <c r="PSH94" s="66"/>
      <c r="PSI94" s="66"/>
      <c r="PSJ94" s="66"/>
      <c r="PSK94" s="66"/>
      <c r="PSL94" s="66"/>
      <c r="PSM94" s="66"/>
      <c r="PSN94" s="66"/>
      <c r="PSO94" s="66"/>
      <c r="PSP94" s="66"/>
      <c r="PSQ94" s="66"/>
      <c r="PSR94" s="66"/>
      <c r="PSS94" s="66"/>
      <c r="PST94" s="66"/>
      <c r="PSU94" s="66"/>
      <c r="PSV94" s="66"/>
      <c r="PSW94" s="66"/>
      <c r="PSX94" s="66"/>
      <c r="PSY94" s="66"/>
      <c r="PSZ94" s="66"/>
      <c r="PTA94" s="66"/>
      <c r="PTB94" s="66"/>
      <c r="PTC94" s="66"/>
      <c r="PTD94" s="66"/>
      <c r="PTE94" s="66"/>
      <c r="PTF94" s="66"/>
      <c r="PTG94" s="66"/>
      <c r="PTH94" s="66"/>
      <c r="PTI94" s="66"/>
      <c r="PTJ94" s="66"/>
      <c r="PTK94" s="66"/>
      <c r="PTL94" s="66"/>
      <c r="PTM94" s="66"/>
      <c r="PTN94" s="66"/>
      <c r="PTO94" s="66"/>
      <c r="PTP94" s="66"/>
      <c r="PTQ94" s="66"/>
      <c r="PTR94" s="66"/>
      <c r="PTS94" s="66"/>
      <c r="PTT94" s="66"/>
      <c r="PTU94" s="66"/>
      <c r="PTV94" s="66"/>
      <c r="PTW94" s="66"/>
      <c r="PTX94" s="66"/>
      <c r="PTY94" s="66"/>
      <c r="PTZ94" s="66"/>
      <c r="PUA94" s="66"/>
      <c r="PUB94" s="66"/>
      <c r="PUC94" s="66"/>
      <c r="PUD94" s="66"/>
      <c r="PUE94" s="66"/>
      <c r="PUF94" s="66"/>
      <c r="PUG94" s="66"/>
      <c r="PUH94" s="66"/>
      <c r="PUI94" s="66"/>
      <c r="PUJ94" s="66"/>
      <c r="PUK94" s="66"/>
      <c r="PUL94" s="66"/>
      <c r="PUM94" s="66"/>
      <c r="PUN94" s="66"/>
      <c r="PUO94" s="66"/>
      <c r="PUP94" s="66"/>
      <c r="PUQ94" s="66"/>
      <c r="PUR94" s="66"/>
      <c r="PUS94" s="66"/>
      <c r="PUT94" s="66"/>
      <c r="PUU94" s="66"/>
      <c r="PUV94" s="66"/>
      <c r="PUW94" s="66"/>
      <c r="PUX94" s="66"/>
      <c r="PUY94" s="66"/>
      <c r="PUZ94" s="66"/>
      <c r="PVA94" s="66"/>
      <c r="PVB94" s="66"/>
      <c r="PVC94" s="66"/>
      <c r="PVD94" s="66"/>
      <c r="PVE94" s="66"/>
      <c r="PVF94" s="66"/>
      <c r="PVG94" s="66"/>
      <c r="PVH94" s="66"/>
      <c r="PVI94" s="66"/>
      <c r="PVJ94" s="66"/>
      <c r="PVK94" s="66"/>
      <c r="PVL94" s="66"/>
      <c r="PVM94" s="66"/>
      <c r="PVN94" s="66"/>
      <c r="PVO94" s="66"/>
      <c r="PVP94" s="66"/>
      <c r="PVQ94" s="66"/>
      <c r="PVR94" s="66"/>
      <c r="PVS94" s="66"/>
      <c r="PVT94" s="66"/>
      <c r="PVU94" s="66"/>
      <c r="PVV94" s="66"/>
      <c r="PVW94" s="66"/>
      <c r="PVX94" s="66"/>
      <c r="PVY94" s="66"/>
      <c r="PVZ94" s="66"/>
      <c r="PWA94" s="66"/>
      <c r="PWB94" s="66"/>
      <c r="PWC94" s="66"/>
      <c r="PWD94" s="66"/>
      <c r="PWE94" s="66"/>
      <c r="PWF94" s="66"/>
      <c r="PWG94" s="66"/>
      <c r="PWH94" s="66"/>
      <c r="PWI94" s="66"/>
      <c r="PWJ94" s="66"/>
      <c r="PWK94" s="66"/>
      <c r="PWL94" s="66"/>
      <c r="PWM94" s="66"/>
      <c r="PWN94" s="66"/>
      <c r="PWO94" s="66"/>
      <c r="PWP94" s="66"/>
      <c r="PWQ94" s="66"/>
      <c r="PWR94" s="66"/>
      <c r="PWS94" s="66"/>
      <c r="PWT94" s="66"/>
      <c r="PWU94" s="66"/>
      <c r="PWV94" s="66"/>
      <c r="PWW94" s="66"/>
      <c r="PWX94" s="66"/>
      <c r="PWY94" s="66"/>
      <c r="PWZ94" s="66"/>
      <c r="PXA94" s="66"/>
      <c r="PXB94" s="66"/>
      <c r="PXC94" s="66"/>
      <c r="PXD94" s="66"/>
      <c r="PXE94" s="66"/>
      <c r="PXF94" s="66"/>
      <c r="PXG94" s="66"/>
      <c r="PXH94" s="66"/>
      <c r="PXI94" s="66"/>
      <c r="PXJ94" s="66"/>
      <c r="PXK94" s="66"/>
      <c r="PXL94" s="66"/>
      <c r="PXM94" s="66"/>
      <c r="PXN94" s="66"/>
      <c r="PXO94" s="66"/>
      <c r="PXP94" s="66"/>
      <c r="PXQ94" s="66"/>
      <c r="PXR94" s="66"/>
      <c r="PXS94" s="66"/>
      <c r="PXT94" s="66"/>
      <c r="PXU94" s="66"/>
      <c r="PXV94" s="66"/>
      <c r="PXW94" s="66"/>
      <c r="PXX94" s="66"/>
      <c r="PXY94" s="66"/>
      <c r="PXZ94" s="66"/>
      <c r="PYA94" s="66"/>
      <c r="PYB94" s="66"/>
      <c r="PYC94" s="66"/>
      <c r="PYD94" s="66"/>
      <c r="PYE94" s="66"/>
      <c r="PYF94" s="66"/>
      <c r="PYG94" s="66"/>
      <c r="PYH94" s="66"/>
      <c r="PYI94" s="66"/>
      <c r="PYJ94" s="66"/>
      <c r="PYK94" s="66"/>
      <c r="PYL94" s="66"/>
      <c r="PYM94" s="66"/>
      <c r="PYN94" s="66"/>
      <c r="PYO94" s="66"/>
      <c r="PYP94" s="66"/>
      <c r="PYQ94" s="66"/>
      <c r="PYR94" s="66"/>
      <c r="PYS94" s="66"/>
      <c r="PYT94" s="66"/>
      <c r="PYU94" s="66"/>
      <c r="PYV94" s="66"/>
      <c r="PYW94" s="66"/>
      <c r="PYX94" s="66"/>
      <c r="PYY94" s="66"/>
      <c r="PYZ94" s="66"/>
      <c r="PZA94" s="66"/>
      <c r="PZB94" s="66"/>
      <c r="PZC94" s="66"/>
      <c r="PZD94" s="66"/>
      <c r="PZE94" s="66"/>
      <c r="PZF94" s="66"/>
      <c r="PZG94" s="66"/>
      <c r="PZH94" s="66"/>
      <c r="PZI94" s="66"/>
      <c r="PZJ94" s="66"/>
      <c r="PZK94" s="66"/>
      <c r="PZL94" s="66"/>
      <c r="PZM94" s="66"/>
      <c r="PZN94" s="66"/>
      <c r="PZO94" s="66"/>
      <c r="PZP94" s="66"/>
      <c r="PZQ94" s="66"/>
      <c r="PZR94" s="66"/>
      <c r="PZS94" s="66"/>
      <c r="PZT94" s="66"/>
      <c r="PZU94" s="66"/>
      <c r="PZV94" s="66"/>
      <c r="PZW94" s="66"/>
      <c r="PZX94" s="66"/>
      <c r="PZY94" s="66"/>
      <c r="PZZ94" s="66"/>
      <c r="QAA94" s="66"/>
      <c r="QAB94" s="66"/>
      <c r="QAC94" s="66"/>
      <c r="QAD94" s="66"/>
      <c r="QAE94" s="66"/>
      <c r="QAF94" s="66"/>
      <c r="QAG94" s="66"/>
      <c r="QAH94" s="66"/>
      <c r="QAI94" s="66"/>
      <c r="QAJ94" s="66"/>
      <c r="QAK94" s="66"/>
      <c r="QAL94" s="66"/>
      <c r="QAM94" s="66"/>
      <c r="QAN94" s="66"/>
      <c r="QAO94" s="66"/>
      <c r="QAP94" s="66"/>
      <c r="QAQ94" s="66"/>
      <c r="QAR94" s="66"/>
      <c r="QAS94" s="66"/>
      <c r="QAT94" s="66"/>
      <c r="QAU94" s="66"/>
      <c r="QAV94" s="66"/>
      <c r="QAW94" s="66"/>
      <c r="QAX94" s="66"/>
      <c r="QAY94" s="66"/>
      <c r="QAZ94" s="66"/>
      <c r="QBA94" s="66"/>
      <c r="QBB94" s="66"/>
      <c r="QBC94" s="66"/>
      <c r="QBD94" s="66"/>
      <c r="QBE94" s="66"/>
      <c r="QBF94" s="66"/>
      <c r="QBG94" s="66"/>
      <c r="QBH94" s="66"/>
      <c r="QBI94" s="66"/>
      <c r="QBJ94" s="66"/>
      <c r="QBK94" s="66"/>
      <c r="QBL94" s="66"/>
      <c r="QBM94" s="66"/>
      <c r="QBN94" s="66"/>
      <c r="QBO94" s="66"/>
      <c r="QBP94" s="66"/>
      <c r="QBQ94" s="66"/>
      <c r="QBR94" s="66"/>
      <c r="QBS94" s="66"/>
      <c r="QBT94" s="66"/>
      <c r="QBU94" s="66"/>
      <c r="QBV94" s="66"/>
      <c r="QBW94" s="66"/>
      <c r="QBX94" s="66"/>
      <c r="QBY94" s="66"/>
      <c r="QBZ94" s="66"/>
      <c r="QCA94" s="66"/>
      <c r="QCB94" s="66"/>
      <c r="QCC94" s="66"/>
      <c r="QCD94" s="66"/>
      <c r="QCE94" s="66"/>
      <c r="QCF94" s="66"/>
      <c r="QCG94" s="66"/>
      <c r="QCH94" s="66"/>
      <c r="QCI94" s="66"/>
      <c r="QCJ94" s="66"/>
      <c r="QCK94" s="66"/>
      <c r="QCL94" s="66"/>
      <c r="QCM94" s="66"/>
      <c r="QCN94" s="66"/>
      <c r="QCO94" s="66"/>
      <c r="QCP94" s="66"/>
      <c r="QCQ94" s="66"/>
      <c r="QCR94" s="66"/>
      <c r="QCS94" s="66"/>
      <c r="QCT94" s="66"/>
      <c r="QCU94" s="66"/>
      <c r="QCV94" s="66"/>
      <c r="QCW94" s="66"/>
      <c r="QCX94" s="66"/>
      <c r="QCY94" s="66"/>
      <c r="QCZ94" s="66"/>
      <c r="QDA94" s="66"/>
      <c r="QDB94" s="66"/>
      <c r="QDC94" s="66"/>
      <c r="QDD94" s="66"/>
      <c r="QDE94" s="66"/>
      <c r="QDF94" s="66"/>
      <c r="QDG94" s="66"/>
      <c r="QDH94" s="66"/>
      <c r="QDI94" s="66"/>
      <c r="QDJ94" s="66"/>
      <c r="QDK94" s="66"/>
      <c r="QDL94" s="66"/>
      <c r="QDM94" s="66"/>
      <c r="QDN94" s="66"/>
      <c r="QDO94" s="66"/>
      <c r="QDP94" s="66"/>
      <c r="QDQ94" s="66"/>
      <c r="QDR94" s="66"/>
      <c r="QDS94" s="66"/>
      <c r="QDT94" s="66"/>
      <c r="QDU94" s="66"/>
      <c r="QDV94" s="66"/>
      <c r="QDW94" s="66"/>
      <c r="QDX94" s="66"/>
      <c r="QDY94" s="66"/>
      <c r="QDZ94" s="66"/>
      <c r="QEA94" s="66"/>
      <c r="QEB94" s="66"/>
      <c r="QEC94" s="66"/>
      <c r="QED94" s="66"/>
      <c r="QEE94" s="66"/>
      <c r="QEF94" s="66"/>
      <c r="QEG94" s="66"/>
      <c r="QEH94" s="66"/>
      <c r="QEI94" s="66"/>
      <c r="QEJ94" s="66"/>
      <c r="QEK94" s="66"/>
      <c r="QEL94" s="66"/>
      <c r="QEM94" s="66"/>
      <c r="QEN94" s="66"/>
      <c r="QEO94" s="66"/>
      <c r="QEP94" s="66"/>
      <c r="QEQ94" s="66"/>
      <c r="QER94" s="66"/>
      <c r="QES94" s="66"/>
      <c r="QET94" s="66"/>
      <c r="QEU94" s="66"/>
      <c r="QEV94" s="66"/>
      <c r="QEW94" s="66"/>
      <c r="QEX94" s="66"/>
      <c r="QEY94" s="66"/>
      <c r="QEZ94" s="66"/>
      <c r="QFA94" s="66"/>
      <c r="QFB94" s="66"/>
      <c r="QFC94" s="66"/>
      <c r="QFD94" s="66"/>
      <c r="QFE94" s="66"/>
      <c r="QFF94" s="66"/>
      <c r="QFG94" s="66"/>
      <c r="QFH94" s="66"/>
      <c r="QFI94" s="66"/>
      <c r="QFJ94" s="66"/>
      <c r="QFK94" s="66"/>
      <c r="QFL94" s="66"/>
      <c r="QFM94" s="66"/>
      <c r="QFN94" s="66"/>
      <c r="QFO94" s="66"/>
      <c r="QFP94" s="66"/>
      <c r="QFQ94" s="66"/>
      <c r="QFR94" s="66"/>
      <c r="QFS94" s="66"/>
      <c r="QFT94" s="66"/>
      <c r="QFU94" s="66"/>
      <c r="QFV94" s="66"/>
      <c r="QFW94" s="66"/>
      <c r="QFX94" s="66"/>
      <c r="QFY94" s="66"/>
      <c r="QFZ94" s="66"/>
      <c r="QGA94" s="66"/>
      <c r="QGB94" s="66"/>
      <c r="QGC94" s="66"/>
      <c r="QGD94" s="66"/>
      <c r="QGE94" s="66"/>
      <c r="QGF94" s="66"/>
      <c r="QGG94" s="66"/>
      <c r="QGH94" s="66"/>
      <c r="QGI94" s="66"/>
      <c r="QGJ94" s="66"/>
      <c r="QGK94" s="66"/>
      <c r="QGL94" s="66"/>
      <c r="QGM94" s="66"/>
      <c r="QGN94" s="66"/>
      <c r="QGO94" s="66"/>
      <c r="QGP94" s="66"/>
      <c r="QGQ94" s="66"/>
      <c r="QGR94" s="66"/>
      <c r="QGS94" s="66"/>
      <c r="QGT94" s="66"/>
      <c r="QGU94" s="66"/>
      <c r="QGV94" s="66"/>
      <c r="QGW94" s="66"/>
      <c r="QGX94" s="66"/>
      <c r="QGY94" s="66"/>
      <c r="QGZ94" s="66"/>
      <c r="QHA94" s="66"/>
      <c r="QHB94" s="66"/>
      <c r="QHC94" s="66"/>
      <c r="QHD94" s="66"/>
      <c r="QHE94" s="66"/>
      <c r="QHF94" s="66"/>
      <c r="QHG94" s="66"/>
      <c r="QHH94" s="66"/>
      <c r="QHI94" s="66"/>
      <c r="QHJ94" s="66"/>
      <c r="QHK94" s="66"/>
      <c r="QHL94" s="66"/>
      <c r="QHM94" s="66"/>
      <c r="QHN94" s="66"/>
      <c r="QHO94" s="66"/>
      <c r="QHP94" s="66"/>
      <c r="QHQ94" s="66"/>
      <c r="QHR94" s="66"/>
      <c r="QHS94" s="66"/>
      <c r="QHT94" s="66"/>
      <c r="QHU94" s="66"/>
      <c r="QHV94" s="66"/>
      <c r="QHW94" s="66"/>
      <c r="QHX94" s="66"/>
      <c r="QHY94" s="66"/>
      <c r="QHZ94" s="66"/>
      <c r="QIA94" s="66"/>
      <c r="QIB94" s="66"/>
      <c r="QIC94" s="66"/>
      <c r="QID94" s="66"/>
      <c r="QIE94" s="66"/>
      <c r="QIF94" s="66"/>
      <c r="QIG94" s="66"/>
      <c r="QIH94" s="66"/>
      <c r="QII94" s="66"/>
      <c r="QIJ94" s="66"/>
      <c r="QIK94" s="66"/>
      <c r="QIL94" s="66"/>
      <c r="QIM94" s="66"/>
      <c r="QIN94" s="66"/>
      <c r="QIO94" s="66"/>
      <c r="QIP94" s="66"/>
      <c r="QIQ94" s="66"/>
      <c r="QIR94" s="66"/>
      <c r="QIS94" s="66"/>
      <c r="QIT94" s="66"/>
      <c r="QIU94" s="66"/>
      <c r="QIV94" s="66"/>
      <c r="QIW94" s="66"/>
      <c r="QIX94" s="66"/>
      <c r="QIY94" s="66"/>
      <c r="QIZ94" s="66"/>
      <c r="QJA94" s="66"/>
      <c r="QJB94" s="66"/>
      <c r="QJC94" s="66"/>
      <c r="QJD94" s="66"/>
      <c r="QJE94" s="66"/>
      <c r="QJF94" s="66"/>
      <c r="QJG94" s="66"/>
      <c r="QJH94" s="66"/>
      <c r="QJI94" s="66"/>
      <c r="QJJ94" s="66"/>
      <c r="QJK94" s="66"/>
      <c r="QJL94" s="66"/>
      <c r="QJM94" s="66"/>
      <c r="QJN94" s="66"/>
      <c r="QJO94" s="66"/>
      <c r="QJP94" s="66"/>
      <c r="QJQ94" s="66"/>
      <c r="QJR94" s="66"/>
      <c r="QJS94" s="66"/>
      <c r="QJT94" s="66"/>
      <c r="QJU94" s="66"/>
      <c r="QJV94" s="66"/>
      <c r="QJW94" s="66"/>
      <c r="QJX94" s="66"/>
      <c r="QJY94" s="66"/>
      <c r="QJZ94" s="66"/>
      <c r="QKA94" s="66"/>
      <c r="QKB94" s="66"/>
      <c r="QKC94" s="66"/>
      <c r="QKD94" s="66"/>
      <c r="QKE94" s="66"/>
      <c r="QKF94" s="66"/>
      <c r="QKG94" s="66"/>
      <c r="QKH94" s="66"/>
      <c r="QKI94" s="66"/>
      <c r="QKJ94" s="66"/>
      <c r="QKK94" s="66"/>
      <c r="QKL94" s="66"/>
      <c r="QKM94" s="66"/>
      <c r="QKN94" s="66"/>
      <c r="QKO94" s="66"/>
      <c r="QKP94" s="66"/>
      <c r="QKQ94" s="66"/>
      <c r="QKR94" s="66"/>
      <c r="QKS94" s="66"/>
      <c r="QKT94" s="66"/>
      <c r="QKU94" s="66"/>
      <c r="QKV94" s="66"/>
      <c r="QKW94" s="66"/>
      <c r="QKX94" s="66"/>
      <c r="QKY94" s="66"/>
      <c r="QKZ94" s="66"/>
      <c r="QLA94" s="66"/>
      <c r="QLB94" s="66"/>
      <c r="QLC94" s="66"/>
      <c r="QLD94" s="66"/>
      <c r="QLE94" s="66"/>
      <c r="QLF94" s="66"/>
      <c r="QLG94" s="66"/>
      <c r="QLH94" s="66"/>
      <c r="QLI94" s="66"/>
      <c r="QLJ94" s="66"/>
      <c r="QLK94" s="66"/>
      <c r="QLL94" s="66"/>
      <c r="QLM94" s="66"/>
      <c r="QLN94" s="66"/>
      <c r="QLO94" s="66"/>
      <c r="QLP94" s="66"/>
      <c r="QLQ94" s="66"/>
      <c r="QLR94" s="66"/>
      <c r="QLS94" s="66"/>
      <c r="QLT94" s="66"/>
      <c r="QLU94" s="66"/>
      <c r="QLV94" s="66"/>
      <c r="QLW94" s="66"/>
      <c r="QLX94" s="66"/>
      <c r="QLY94" s="66"/>
      <c r="QLZ94" s="66"/>
      <c r="QMA94" s="66"/>
      <c r="QMB94" s="66"/>
      <c r="QMC94" s="66"/>
      <c r="QMD94" s="66"/>
      <c r="QME94" s="66"/>
      <c r="QMF94" s="66"/>
      <c r="QMG94" s="66"/>
      <c r="QMH94" s="66"/>
      <c r="QMI94" s="66"/>
      <c r="QMJ94" s="66"/>
      <c r="QMK94" s="66"/>
      <c r="QML94" s="66"/>
      <c r="QMM94" s="66"/>
      <c r="QMN94" s="66"/>
      <c r="QMO94" s="66"/>
      <c r="QMP94" s="66"/>
      <c r="QMQ94" s="66"/>
      <c r="QMR94" s="66"/>
      <c r="QMS94" s="66"/>
      <c r="QMT94" s="66"/>
      <c r="QMU94" s="66"/>
      <c r="QMV94" s="66"/>
      <c r="QMW94" s="66"/>
      <c r="QMX94" s="66"/>
      <c r="QMY94" s="66"/>
      <c r="QMZ94" s="66"/>
      <c r="QNA94" s="66"/>
      <c r="QNB94" s="66"/>
      <c r="QNC94" s="66"/>
      <c r="QND94" s="66"/>
      <c r="QNE94" s="66"/>
      <c r="QNF94" s="66"/>
      <c r="QNG94" s="66"/>
      <c r="QNH94" s="66"/>
      <c r="QNI94" s="66"/>
      <c r="QNJ94" s="66"/>
      <c r="QNK94" s="66"/>
      <c r="QNL94" s="66"/>
      <c r="QNM94" s="66"/>
      <c r="QNN94" s="66"/>
      <c r="QNO94" s="66"/>
      <c r="QNP94" s="66"/>
      <c r="QNQ94" s="66"/>
      <c r="QNR94" s="66"/>
      <c r="QNS94" s="66"/>
      <c r="QNT94" s="66"/>
      <c r="QNU94" s="66"/>
      <c r="QNV94" s="66"/>
      <c r="QNW94" s="66"/>
      <c r="QNX94" s="66"/>
      <c r="QNY94" s="66"/>
      <c r="QNZ94" s="66"/>
      <c r="QOA94" s="66"/>
      <c r="QOB94" s="66"/>
      <c r="QOC94" s="66"/>
      <c r="QOD94" s="66"/>
      <c r="QOE94" s="66"/>
      <c r="QOF94" s="66"/>
      <c r="QOG94" s="66"/>
      <c r="QOH94" s="66"/>
      <c r="QOI94" s="66"/>
      <c r="QOJ94" s="66"/>
      <c r="QOK94" s="66"/>
      <c r="QOL94" s="66"/>
      <c r="QOM94" s="66"/>
      <c r="QON94" s="66"/>
      <c r="QOO94" s="66"/>
      <c r="QOP94" s="66"/>
      <c r="QOQ94" s="66"/>
      <c r="QOR94" s="66"/>
      <c r="QOS94" s="66"/>
      <c r="QOT94" s="66"/>
      <c r="QOU94" s="66"/>
      <c r="QOV94" s="66"/>
      <c r="QOW94" s="66"/>
      <c r="QOX94" s="66"/>
      <c r="QOY94" s="66"/>
      <c r="QOZ94" s="66"/>
      <c r="QPA94" s="66"/>
      <c r="QPB94" s="66"/>
      <c r="QPC94" s="66"/>
      <c r="QPD94" s="66"/>
      <c r="QPE94" s="66"/>
      <c r="QPF94" s="66"/>
      <c r="QPG94" s="66"/>
      <c r="QPH94" s="66"/>
      <c r="QPI94" s="66"/>
      <c r="QPJ94" s="66"/>
      <c r="QPK94" s="66"/>
      <c r="QPL94" s="66"/>
      <c r="QPM94" s="66"/>
      <c r="QPN94" s="66"/>
      <c r="QPO94" s="66"/>
      <c r="QPP94" s="66"/>
      <c r="QPQ94" s="66"/>
      <c r="QPR94" s="66"/>
      <c r="QPS94" s="66"/>
      <c r="QPT94" s="66"/>
      <c r="QPU94" s="66"/>
      <c r="QPV94" s="66"/>
      <c r="QPW94" s="66"/>
      <c r="QPX94" s="66"/>
      <c r="QPY94" s="66"/>
      <c r="QPZ94" s="66"/>
      <c r="QQA94" s="66"/>
      <c r="QQB94" s="66"/>
      <c r="QQC94" s="66"/>
      <c r="QQD94" s="66"/>
      <c r="QQE94" s="66"/>
      <c r="QQF94" s="66"/>
      <c r="QQG94" s="66"/>
      <c r="QQH94" s="66"/>
      <c r="QQI94" s="66"/>
      <c r="QQJ94" s="66"/>
      <c r="QQK94" s="66"/>
      <c r="QQL94" s="66"/>
      <c r="QQM94" s="66"/>
      <c r="QQN94" s="66"/>
      <c r="QQO94" s="66"/>
      <c r="QQP94" s="66"/>
      <c r="QQQ94" s="66"/>
      <c r="QQR94" s="66"/>
      <c r="QQS94" s="66"/>
      <c r="QQT94" s="66"/>
      <c r="QQU94" s="66"/>
      <c r="QQV94" s="66"/>
      <c r="QQW94" s="66"/>
      <c r="QQX94" s="66"/>
      <c r="QQY94" s="66"/>
      <c r="QQZ94" s="66"/>
      <c r="QRA94" s="66"/>
      <c r="QRB94" s="66"/>
      <c r="QRC94" s="66"/>
      <c r="QRD94" s="66"/>
      <c r="QRE94" s="66"/>
      <c r="QRF94" s="66"/>
      <c r="QRG94" s="66"/>
      <c r="QRH94" s="66"/>
      <c r="QRI94" s="66"/>
      <c r="QRJ94" s="66"/>
      <c r="QRK94" s="66"/>
      <c r="QRL94" s="66"/>
      <c r="QRM94" s="66"/>
      <c r="QRN94" s="66"/>
      <c r="QRO94" s="66"/>
      <c r="QRP94" s="66"/>
      <c r="QRQ94" s="66"/>
      <c r="QRR94" s="66"/>
      <c r="QRS94" s="66"/>
      <c r="QRT94" s="66"/>
      <c r="QRU94" s="66"/>
      <c r="QRV94" s="66"/>
      <c r="QRW94" s="66"/>
      <c r="QRX94" s="66"/>
      <c r="QRY94" s="66"/>
      <c r="QRZ94" s="66"/>
      <c r="QSA94" s="66"/>
      <c r="QSB94" s="66"/>
      <c r="QSC94" s="66"/>
      <c r="QSD94" s="66"/>
      <c r="QSE94" s="66"/>
      <c r="QSF94" s="66"/>
      <c r="QSG94" s="66"/>
      <c r="QSH94" s="66"/>
      <c r="QSI94" s="66"/>
      <c r="QSJ94" s="66"/>
      <c r="QSK94" s="66"/>
      <c r="QSL94" s="66"/>
      <c r="QSM94" s="66"/>
      <c r="QSN94" s="66"/>
      <c r="QSO94" s="66"/>
      <c r="QSP94" s="66"/>
      <c r="QSQ94" s="66"/>
      <c r="QSR94" s="66"/>
      <c r="QSS94" s="66"/>
      <c r="QST94" s="66"/>
      <c r="QSU94" s="66"/>
      <c r="QSV94" s="66"/>
      <c r="QSW94" s="66"/>
      <c r="QSX94" s="66"/>
      <c r="QSY94" s="66"/>
      <c r="QSZ94" s="66"/>
      <c r="QTA94" s="66"/>
      <c r="QTB94" s="66"/>
      <c r="QTC94" s="66"/>
      <c r="QTD94" s="66"/>
      <c r="QTE94" s="66"/>
      <c r="QTF94" s="66"/>
      <c r="QTG94" s="66"/>
      <c r="QTH94" s="66"/>
      <c r="QTI94" s="66"/>
      <c r="QTJ94" s="66"/>
      <c r="QTK94" s="66"/>
      <c r="QTL94" s="66"/>
      <c r="QTM94" s="66"/>
      <c r="QTN94" s="66"/>
      <c r="QTO94" s="66"/>
      <c r="QTP94" s="66"/>
      <c r="QTQ94" s="66"/>
      <c r="QTR94" s="66"/>
      <c r="QTS94" s="66"/>
      <c r="QTT94" s="66"/>
      <c r="QTU94" s="66"/>
      <c r="QTV94" s="66"/>
      <c r="QTW94" s="66"/>
      <c r="QTX94" s="66"/>
      <c r="QTY94" s="66"/>
      <c r="QTZ94" s="66"/>
      <c r="QUA94" s="66"/>
      <c r="QUB94" s="66"/>
      <c r="QUC94" s="66"/>
      <c r="QUD94" s="66"/>
      <c r="QUE94" s="66"/>
      <c r="QUF94" s="66"/>
      <c r="QUG94" s="66"/>
      <c r="QUH94" s="66"/>
      <c r="QUI94" s="66"/>
      <c r="QUJ94" s="66"/>
      <c r="QUK94" s="66"/>
      <c r="QUL94" s="66"/>
      <c r="QUM94" s="66"/>
      <c r="QUN94" s="66"/>
      <c r="QUO94" s="66"/>
      <c r="QUP94" s="66"/>
      <c r="QUQ94" s="66"/>
      <c r="QUR94" s="66"/>
      <c r="QUS94" s="66"/>
      <c r="QUT94" s="66"/>
      <c r="QUU94" s="66"/>
      <c r="QUV94" s="66"/>
      <c r="QUW94" s="66"/>
      <c r="QUX94" s="66"/>
      <c r="QUY94" s="66"/>
      <c r="QUZ94" s="66"/>
      <c r="QVA94" s="66"/>
      <c r="QVB94" s="66"/>
      <c r="QVC94" s="66"/>
      <c r="QVD94" s="66"/>
      <c r="QVE94" s="66"/>
      <c r="QVF94" s="66"/>
      <c r="QVG94" s="66"/>
      <c r="QVH94" s="66"/>
      <c r="QVI94" s="66"/>
      <c r="QVJ94" s="66"/>
      <c r="QVK94" s="66"/>
      <c r="QVL94" s="66"/>
      <c r="QVM94" s="66"/>
      <c r="QVN94" s="66"/>
      <c r="QVO94" s="66"/>
      <c r="QVP94" s="66"/>
      <c r="QVQ94" s="66"/>
      <c r="QVR94" s="66"/>
      <c r="QVS94" s="66"/>
      <c r="QVT94" s="66"/>
      <c r="QVU94" s="66"/>
      <c r="QVV94" s="66"/>
      <c r="QVW94" s="66"/>
      <c r="QVX94" s="66"/>
      <c r="QVY94" s="66"/>
      <c r="QVZ94" s="66"/>
      <c r="QWA94" s="66"/>
      <c r="QWB94" s="66"/>
      <c r="QWC94" s="66"/>
      <c r="QWD94" s="66"/>
      <c r="QWE94" s="66"/>
      <c r="QWF94" s="66"/>
      <c r="QWG94" s="66"/>
      <c r="QWH94" s="66"/>
      <c r="QWI94" s="66"/>
      <c r="QWJ94" s="66"/>
      <c r="QWK94" s="66"/>
      <c r="QWL94" s="66"/>
      <c r="QWM94" s="66"/>
      <c r="QWN94" s="66"/>
      <c r="QWO94" s="66"/>
      <c r="QWP94" s="66"/>
      <c r="QWQ94" s="66"/>
      <c r="QWR94" s="66"/>
      <c r="QWS94" s="66"/>
      <c r="QWT94" s="66"/>
      <c r="QWU94" s="66"/>
      <c r="QWV94" s="66"/>
      <c r="QWW94" s="66"/>
      <c r="QWX94" s="66"/>
      <c r="QWY94" s="66"/>
      <c r="QWZ94" s="66"/>
      <c r="QXA94" s="66"/>
      <c r="QXB94" s="66"/>
      <c r="QXC94" s="66"/>
      <c r="QXD94" s="66"/>
      <c r="QXE94" s="66"/>
      <c r="QXF94" s="66"/>
      <c r="QXG94" s="66"/>
      <c r="QXH94" s="66"/>
      <c r="QXI94" s="66"/>
      <c r="QXJ94" s="66"/>
      <c r="QXK94" s="66"/>
      <c r="QXL94" s="66"/>
      <c r="QXM94" s="66"/>
      <c r="QXN94" s="66"/>
      <c r="QXO94" s="66"/>
      <c r="QXP94" s="66"/>
      <c r="QXQ94" s="66"/>
      <c r="QXR94" s="66"/>
      <c r="QXS94" s="66"/>
      <c r="QXT94" s="66"/>
      <c r="QXU94" s="66"/>
      <c r="QXV94" s="66"/>
      <c r="QXW94" s="66"/>
      <c r="QXX94" s="66"/>
      <c r="QXY94" s="66"/>
      <c r="QXZ94" s="66"/>
      <c r="QYA94" s="66"/>
      <c r="QYB94" s="66"/>
      <c r="QYC94" s="66"/>
      <c r="QYD94" s="66"/>
      <c r="QYE94" s="66"/>
      <c r="QYF94" s="66"/>
      <c r="QYG94" s="66"/>
      <c r="QYH94" s="66"/>
      <c r="QYI94" s="66"/>
      <c r="QYJ94" s="66"/>
      <c r="QYK94" s="66"/>
      <c r="QYL94" s="66"/>
      <c r="QYM94" s="66"/>
      <c r="QYN94" s="66"/>
      <c r="QYO94" s="66"/>
      <c r="QYP94" s="66"/>
      <c r="QYQ94" s="66"/>
      <c r="QYR94" s="66"/>
      <c r="QYS94" s="66"/>
      <c r="QYT94" s="66"/>
      <c r="QYU94" s="66"/>
      <c r="QYV94" s="66"/>
      <c r="QYW94" s="66"/>
      <c r="QYX94" s="66"/>
      <c r="QYY94" s="66"/>
      <c r="QYZ94" s="66"/>
      <c r="QZA94" s="66"/>
      <c r="QZB94" s="66"/>
      <c r="QZC94" s="66"/>
      <c r="QZD94" s="66"/>
      <c r="QZE94" s="66"/>
      <c r="QZF94" s="66"/>
      <c r="QZG94" s="66"/>
      <c r="QZH94" s="66"/>
      <c r="QZI94" s="66"/>
      <c r="QZJ94" s="66"/>
      <c r="QZK94" s="66"/>
      <c r="QZL94" s="66"/>
      <c r="QZM94" s="66"/>
      <c r="QZN94" s="66"/>
      <c r="QZO94" s="66"/>
      <c r="QZP94" s="66"/>
      <c r="QZQ94" s="66"/>
      <c r="QZR94" s="66"/>
      <c r="QZS94" s="66"/>
      <c r="QZT94" s="66"/>
      <c r="QZU94" s="66"/>
      <c r="QZV94" s="66"/>
      <c r="QZW94" s="66"/>
      <c r="QZX94" s="66"/>
      <c r="QZY94" s="66"/>
      <c r="QZZ94" s="66"/>
      <c r="RAA94" s="66"/>
      <c r="RAB94" s="66"/>
      <c r="RAC94" s="66"/>
      <c r="RAD94" s="66"/>
      <c r="RAE94" s="66"/>
      <c r="RAF94" s="66"/>
      <c r="RAG94" s="66"/>
      <c r="RAH94" s="66"/>
      <c r="RAI94" s="66"/>
      <c r="RAJ94" s="66"/>
      <c r="RAK94" s="66"/>
      <c r="RAL94" s="66"/>
      <c r="RAM94" s="66"/>
      <c r="RAN94" s="66"/>
      <c r="RAO94" s="66"/>
      <c r="RAP94" s="66"/>
      <c r="RAQ94" s="66"/>
      <c r="RAR94" s="66"/>
      <c r="RAS94" s="66"/>
      <c r="RAT94" s="66"/>
      <c r="RAU94" s="66"/>
      <c r="RAV94" s="66"/>
      <c r="RAW94" s="66"/>
      <c r="RAX94" s="66"/>
      <c r="RAY94" s="66"/>
      <c r="RAZ94" s="66"/>
      <c r="RBA94" s="66"/>
      <c r="RBB94" s="66"/>
      <c r="RBC94" s="66"/>
      <c r="RBD94" s="66"/>
      <c r="RBE94" s="66"/>
      <c r="RBF94" s="66"/>
      <c r="RBG94" s="66"/>
      <c r="RBH94" s="66"/>
      <c r="RBI94" s="66"/>
      <c r="RBJ94" s="66"/>
      <c r="RBK94" s="66"/>
      <c r="RBL94" s="66"/>
      <c r="RBM94" s="66"/>
      <c r="RBN94" s="66"/>
      <c r="RBO94" s="66"/>
      <c r="RBP94" s="66"/>
      <c r="RBQ94" s="66"/>
      <c r="RBR94" s="66"/>
      <c r="RBS94" s="66"/>
      <c r="RBT94" s="66"/>
      <c r="RBU94" s="66"/>
      <c r="RBV94" s="66"/>
      <c r="RBW94" s="66"/>
      <c r="RBX94" s="66"/>
      <c r="RBY94" s="66"/>
      <c r="RBZ94" s="66"/>
      <c r="RCA94" s="66"/>
      <c r="RCB94" s="66"/>
      <c r="RCC94" s="66"/>
      <c r="RCD94" s="66"/>
      <c r="RCE94" s="66"/>
      <c r="RCF94" s="66"/>
      <c r="RCG94" s="66"/>
      <c r="RCH94" s="66"/>
      <c r="RCI94" s="66"/>
      <c r="RCJ94" s="66"/>
      <c r="RCK94" s="66"/>
      <c r="RCL94" s="66"/>
      <c r="RCM94" s="66"/>
      <c r="RCN94" s="66"/>
      <c r="RCO94" s="66"/>
      <c r="RCP94" s="66"/>
      <c r="RCQ94" s="66"/>
      <c r="RCR94" s="66"/>
      <c r="RCS94" s="66"/>
      <c r="RCT94" s="66"/>
      <c r="RCU94" s="66"/>
      <c r="RCV94" s="66"/>
      <c r="RCW94" s="66"/>
      <c r="RCX94" s="66"/>
      <c r="RCY94" s="66"/>
      <c r="RCZ94" s="66"/>
      <c r="RDA94" s="66"/>
      <c r="RDB94" s="66"/>
      <c r="RDC94" s="66"/>
      <c r="RDD94" s="66"/>
      <c r="RDE94" s="66"/>
      <c r="RDF94" s="66"/>
      <c r="RDG94" s="66"/>
      <c r="RDH94" s="66"/>
      <c r="RDI94" s="66"/>
      <c r="RDJ94" s="66"/>
      <c r="RDK94" s="66"/>
      <c r="RDL94" s="66"/>
      <c r="RDM94" s="66"/>
      <c r="RDN94" s="66"/>
      <c r="RDO94" s="66"/>
      <c r="RDP94" s="66"/>
      <c r="RDQ94" s="66"/>
      <c r="RDR94" s="66"/>
      <c r="RDS94" s="66"/>
      <c r="RDT94" s="66"/>
      <c r="RDU94" s="66"/>
      <c r="RDV94" s="66"/>
      <c r="RDW94" s="66"/>
      <c r="RDX94" s="66"/>
      <c r="RDY94" s="66"/>
      <c r="RDZ94" s="66"/>
      <c r="REA94" s="66"/>
      <c r="REB94" s="66"/>
      <c r="REC94" s="66"/>
      <c r="RED94" s="66"/>
      <c r="REE94" s="66"/>
      <c r="REF94" s="66"/>
      <c r="REG94" s="66"/>
      <c r="REH94" s="66"/>
      <c r="REI94" s="66"/>
      <c r="REJ94" s="66"/>
      <c r="REK94" s="66"/>
      <c r="REL94" s="66"/>
      <c r="REM94" s="66"/>
      <c r="REN94" s="66"/>
      <c r="REO94" s="66"/>
      <c r="REP94" s="66"/>
      <c r="REQ94" s="66"/>
      <c r="RER94" s="66"/>
      <c r="RES94" s="66"/>
      <c r="RET94" s="66"/>
      <c r="REU94" s="66"/>
      <c r="REV94" s="66"/>
      <c r="REW94" s="66"/>
      <c r="REX94" s="66"/>
      <c r="REY94" s="66"/>
      <c r="REZ94" s="66"/>
      <c r="RFA94" s="66"/>
      <c r="RFB94" s="66"/>
      <c r="RFC94" s="66"/>
      <c r="RFD94" s="66"/>
      <c r="RFE94" s="66"/>
      <c r="RFF94" s="66"/>
      <c r="RFG94" s="66"/>
      <c r="RFH94" s="66"/>
      <c r="RFI94" s="66"/>
      <c r="RFJ94" s="66"/>
      <c r="RFK94" s="66"/>
      <c r="RFL94" s="66"/>
      <c r="RFM94" s="66"/>
      <c r="RFN94" s="66"/>
      <c r="RFO94" s="66"/>
      <c r="RFP94" s="66"/>
      <c r="RFQ94" s="66"/>
      <c r="RFR94" s="66"/>
      <c r="RFS94" s="66"/>
      <c r="RFT94" s="66"/>
      <c r="RFU94" s="66"/>
      <c r="RFV94" s="66"/>
      <c r="RFW94" s="66"/>
      <c r="RFX94" s="66"/>
      <c r="RFY94" s="66"/>
      <c r="RFZ94" s="66"/>
      <c r="RGA94" s="66"/>
      <c r="RGB94" s="66"/>
      <c r="RGC94" s="66"/>
      <c r="RGD94" s="66"/>
      <c r="RGE94" s="66"/>
      <c r="RGF94" s="66"/>
      <c r="RGG94" s="66"/>
      <c r="RGH94" s="66"/>
      <c r="RGI94" s="66"/>
      <c r="RGJ94" s="66"/>
      <c r="RGK94" s="66"/>
      <c r="RGL94" s="66"/>
      <c r="RGM94" s="66"/>
      <c r="RGN94" s="66"/>
      <c r="RGO94" s="66"/>
      <c r="RGP94" s="66"/>
      <c r="RGQ94" s="66"/>
      <c r="RGR94" s="66"/>
      <c r="RGS94" s="66"/>
      <c r="RGT94" s="66"/>
      <c r="RGU94" s="66"/>
      <c r="RGV94" s="66"/>
      <c r="RGW94" s="66"/>
      <c r="RGX94" s="66"/>
      <c r="RGY94" s="66"/>
      <c r="RGZ94" s="66"/>
      <c r="RHA94" s="66"/>
      <c r="RHB94" s="66"/>
      <c r="RHC94" s="66"/>
      <c r="RHD94" s="66"/>
      <c r="RHE94" s="66"/>
      <c r="RHF94" s="66"/>
      <c r="RHG94" s="66"/>
      <c r="RHH94" s="66"/>
      <c r="RHI94" s="66"/>
      <c r="RHJ94" s="66"/>
      <c r="RHK94" s="66"/>
      <c r="RHL94" s="66"/>
      <c r="RHM94" s="66"/>
      <c r="RHN94" s="66"/>
      <c r="RHO94" s="66"/>
      <c r="RHP94" s="66"/>
      <c r="RHQ94" s="66"/>
      <c r="RHR94" s="66"/>
      <c r="RHS94" s="66"/>
      <c r="RHT94" s="66"/>
      <c r="RHU94" s="66"/>
      <c r="RHV94" s="66"/>
      <c r="RHW94" s="66"/>
      <c r="RHX94" s="66"/>
      <c r="RHY94" s="66"/>
      <c r="RHZ94" s="66"/>
      <c r="RIA94" s="66"/>
      <c r="RIB94" s="66"/>
      <c r="RIC94" s="66"/>
      <c r="RID94" s="66"/>
      <c r="RIE94" s="66"/>
      <c r="RIF94" s="66"/>
      <c r="RIG94" s="66"/>
      <c r="RIH94" s="66"/>
      <c r="RII94" s="66"/>
      <c r="RIJ94" s="66"/>
      <c r="RIK94" s="66"/>
      <c r="RIL94" s="66"/>
      <c r="RIM94" s="66"/>
      <c r="RIN94" s="66"/>
      <c r="RIO94" s="66"/>
      <c r="RIP94" s="66"/>
      <c r="RIQ94" s="66"/>
      <c r="RIR94" s="66"/>
      <c r="RIS94" s="66"/>
      <c r="RIT94" s="66"/>
      <c r="RIU94" s="66"/>
      <c r="RIV94" s="66"/>
      <c r="RIW94" s="66"/>
      <c r="RIX94" s="66"/>
      <c r="RIY94" s="66"/>
      <c r="RIZ94" s="66"/>
      <c r="RJA94" s="66"/>
      <c r="RJB94" s="66"/>
      <c r="RJC94" s="66"/>
      <c r="RJD94" s="66"/>
      <c r="RJE94" s="66"/>
      <c r="RJF94" s="66"/>
      <c r="RJG94" s="66"/>
      <c r="RJH94" s="66"/>
      <c r="RJI94" s="66"/>
      <c r="RJJ94" s="66"/>
      <c r="RJK94" s="66"/>
      <c r="RJL94" s="66"/>
      <c r="RJM94" s="66"/>
      <c r="RJN94" s="66"/>
      <c r="RJO94" s="66"/>
      <c r="RJP94" s="66"/>
      <c r="RJQ94" s="66"/>
      <c r="RJR94" s="66"/>
      <c r="RJS94" s="66"/>
      <c r="RJT94" s="66"/>
      <c r="RJU94" s="66"/>
      <c r="RJV94" s="66"/>
      <c r="RJW94" s="66"/>
      <c r="RJX94" s="66"/>
      <c r="RJY94" s="66"/>
      <c r="RJZ94" s="66"/>
      <c r="RKA94" s="66"/>
      <c r="RKB94" s="66"/>
      <c r="RKC94" s="66"/>
      <c r="RKD94" s="66"/>
      <c r="RKE94" s="66"/>
      <c r="RKF94" s="66"/>
      <c r="RKG94" s="66"/>
      <c r="RKH94" s="66"/>
      <c r="RKI94" s="66"/>
      <c r="RKJ94" s="66"/>
      <c r="RKK94" s="66"/>
      <c r="RKL94" s="66"/>
      <c r="RKM94" s="66"/>
      <c r="RKN94" s="66"/>
      <c r="RKO94" s="66"/>
      <c r="RKP94" s="66"/>
      <c r="RKQ94" s="66"/>
      <c r="RKR94" s="66"/>
      <c r="RKS94" s="66"/>
      <c r="RKT94" s="66"/>
      <c r="RKU94" s="66"/>
      <c r="RKV94" s="66"/>
      <c r="RKW94" s="66"/>
      <c r="RKX94" s="66"/>
      <c r="RKY94" s="66"/>
      <c r="RKZ94" s="66"/>
      <c r="RLA94" s="66"/>
      <c r="RLB94" s="66"/>
      <c r="RLC94" s="66"/>
      <c r="RLD94" s="66"/>
      <c r="RLE94" s="66"/>
      <c r="RLF94" s="66"/>
      <c r="RLG94" s="66"/>
      <c r="RLH94" s="66"/>
      <c r="RLI94" s="66"/>
      <c r="RLJ94" s="66"/>
      <c r="RLK94" s="66"/>
      <c r="RLL94" s="66"/>
      <c r="RLM94" s="66"/>
      <c r="RLN94" s="66"/>
      <c r="RLO94" s="66"/>
      <c r="RLP94" s="66"/>
      <c r="RLQ94" s="66"/>
      <c r="RLR94" s="66"/>
      <c r="RLS94" s="66"/>
      <c r="RLT94" s="66"/>
      <c r="RLU94" s="66"/>
      <c r="RLV94" s="66"/>
      <c r="RLW94" s="66"/>
      <c r="RLX94" s="66"/>
      <c r="RLY94" s="66"/>
      <c r="RLZ94" s="66"/>
      <c r="RMA94" s="66"/>
      <c r="RMB94" s="66"/>
      <c r="RMC94" s="66"/>
      <c r="RMD94" s="66"/>
      <c r="RME94" s="66"/>
      <c r="RMF94" s="66"/>
      <c r="RMG94" s="66"/>
      <c r="RMH94" s="66"/>
      <c r="RMI94" s="66"/>
      <c r="RMJ94" s="66"/>
      <c r="RMK94" s="66"/>
      <c r="RML94" s="66"/>
      <c r="RMM94" s="66"/>
      <c r="RMN94" s="66"/>
      <c r="RMO94" s="66"/>
      <c r="RMP94" s="66"/>
      <c r="RMQ94" s="66"/>
      <c r="RMR94" s="66"/>
      <c r="RMS94" s="66"/>
      <c r="RMT94" s="66"/>
      <c r="RMU94" s="66"/>
      <c r="RMV94" s="66"/>
      <c r="RMW94" s="66"/>
      <c r="RMX94" s="66"/>
      <c r="RMY94" s="66"/>
      <c r="RMZ94" s="66"/>
      <c r="RNA94" s="66"/>
      <c r="RNB94" s="66"/>
      <c r="RNC94" s="66"/>
      <c r="RND94" s="66"/>
      <c r="RNE94" s="66"/>
      <c r="RNF94" s="66"/>
      <c r="RNG94" s="66"/>
      <c r="RNH94" s="66"/>
      <c r="RNI94" s="66"/>
      <c r="RNJ94" s="66"/>
      <c r="RNK94" s="66"/>
      <c r="RNL94" s="66"/>
      <c r="RNM94" s="66"/>
      <c r="RNN94" s="66"/>
      <c r="RNO94" s="66"/>
      <c r="RNP94" s="66"/>
      <c r="RNQ94" s="66"/>
      <c r="RNR94" s="66"/>
      <c r="RNS94" s="66"/>
      <c r="RNT94" s="66"/>
      <c r="RNU94" s="66"/>
      <c r="RNV94" s="66"/>
      <c r="RNW94" s="66"/>
      <c r="RNX94" s="66"/>
      <c r="RNY94" s="66"/>
      <c r="RNZ94" s="66"/>
      <c r="ROA94" s="66"/>
      <c r="ROB94" s="66"/>
      <c r="ROC94" s="66"/>
      <c r="ROD94" s="66"/>
      <c r="ROE94" s="66"/>
      <c r="ROF94" s="66"/>
      <c r="ROG94" s="66"/>
      <c r="ROH94" s="66"/>
      <c r="ROI94" s="66"/>
      <c r="ROJ94" s="66"/>
      <c r="ROK94" s="66"/>
      <c r="ROL94" s="66"/>
      <c r="ROM94" s="66"/>
      <c r="RON94" s="66"/>
      <c r="ROO94" s="66"/>
      <c r="ROP94" s="66"/>
      <c r="ROQ94" s="66"/>
      <c r="ROR94" s="66"/>
      <c r="ROS94" s="66"/>
      <c r="ROT94" s="66"/>
      <c r="ROU94" s="66"/>
      <c r="ROV94" s="66"/>
      <c r="ROW94" s="66"/>
      <c r="ROX94" s="66"/>
      <c r="ROY94" s="66"/>
      <c r="ROZ94" s="66"/>
      <c r="RPA94" s="66"/>
      <c r="RPB94" s="66"/>
      <c r="RPC94" s="66"/>
      <c r="RPD94" s="66"/>
      <c r="RPE94" s="66"/>
      <c r="RPF94" s="66"/>
      <c r="RPG94" s="66"/>
      <c r="RPH94" s="66"/>
      <c r="RPI94" s="66"/>
      <c r="RPJ94" s="66"/>
      <c r="RPK94" s="66"/>
      <c r="RPL94" s="66"/>
      <c r="RPM94" s="66"/>
      <c r="RPN94" s="66"/>
      <c r="RPO94" s="66"/>
      <c r="RPP94" s="66"/>
      <c r="RPQ94" s="66"/>
      <c r="RPR94" s="66"/>
      <c r="RPS94" s="66"/>
      <c r="RPT94" s="66"/>
      <c r="RPU94" s="66"/>
      <c r="RPV94" s="66"/>
      <c r="RPW94" s="66"/>
      <c r="RPX94" s="66"/>
      <c r="RPY94" s="66"/>
      <c r="RPZ94" s="66"/>
      <c r="RQA94" s="66"/>
      <c r="RQB94" s="66"/>
      <c r="RQC94" s="66"/>
      <c r="RQD94" s="66"/>
      <c r="RQE94" s="66"/>
      <c r="RQF94" s="66"/>
      <c r="RQG94" s="66"/>
      <c r="RQH94" s="66"/>
      <c r="RQI94" s="66"/>
      <c r="RQJ94" s="66"/>
      <c r="RQK94" s="66"/>
      <c r="RQL94" s="66"/>
      <c r="RQM94" s="66"/>
      <c r="RQN94" s="66"/>
      <c r="RQO94" s="66"/>
      <c r="RQP94" s="66"/>
      <c r="RQQ94" s="66"/>
      <c r="RQR94" s="66"/>
      <c r="RQS94" s="66"/>
      <c r="RQT94" s="66"/>
      <c r="RQU94" s="66"/>
      <c r="RQV94" s="66"/>
      <c r="RQW94" s="66"/>
      <c r="RQX94" s="66"/>
      <c r="RQY94" s="66"/>
      <c r="RQZ94" s="66"/>
      <c r="RRA94" s="66"/>
      <c r="RRB94" s="66"/>
      <c r="RRC94" s="66"/>
      <c r="RRD94" s="66"/>
      <c r="RRE94" s="66"/>
      <c r="RRF94" s="66"/>
      <c r="RRG94" s="66"/>
      <c r="RRH94" s="66"/>
      <c r="RRI94" s="66"/>
      <c r="RRJ94" s="66"/>
      <c r="RRK94" s="66"/>
      <c r="RRL94" s="66"/>
      <c r="RRM94" s="66"/>
      <c r="RRN94" s="66"/>
      <c r="RRO94" s="66"/>
      <c r="RRP94" s="66"/>
      <c r="RRQ94" s="66"/>
      <c r="RRR94" s="66"/>
      <c r="RRS94" s="66"/>
      <c r="RRT94" s="66"/>
      <c r="RRU94" s="66"/>
      <c r="RRV94" s="66"/>
      <c r="RRW94" s="66"/>
      <c r="RRX94" s="66"/>
      <c r="RRY94" s="66"/>
      <c r="RRZ94" s="66"/>
      <c r="RSA94" s="66"/>
      <c r="RSB94" s="66"/>
      <c r="RSC94" s="66"/>
      <c r="RSD94" s="66"/>
      <c r="RSE94" s="66"/>
      <c r="RSF94" s="66"/>
      <c r="RSG94" s="66"/>
      <c r="RSH94" s="66"/>
      <c r="RSI94" s="66"/>
      <c r="RSJ94" s="66"/>
      <c r="RSK94" s="66"/>
      <c r="RSL94" s="66"/>
      <c r="RSM94" s="66"/>
      <c r="RSN94" s="66"/>
      <c r="RSO94" s="66"/>
      <c r="RSP94" s="66"/>
      <c r="RSQ94" s="66"/>
      <c r="RSR94" s="66"/>
      <c r="RSS94" s="66"/>
      <c r="RST94" s="66"/>
      <c r="RSU94" s="66"/>
      <c r="RSV94" s="66"/>
      <c r="RSW94" s="66"/>
      <c r="RSX94" s="66"/>
      <c r="RSY94" s="66"/>
      <c r="RSZ94" s="66"/>
      <c r="RTA94" s="66"/>
      <c r="RTB94" s="66"/>
      <c r="RTC94" s="66"/>
      <c r="RTD94" s="66"/>
      <c r="RTE94" s="66"/>
      <c r="RTF94" s="66"/>
      <c r="RTG94" s="66"/>
      <c r="RTH94" s="66"/>
      <c r="RTI94" s="66"/>
      <c r="RTJ94" s="66"/>
      <c r="RTK94" s="66"/>
      <c r="RTL94" s="66"/>
      <c r="RTM94" s="66"/>
      <c r="RTN94" s="66"/>
      <c r="RTO94" s="66"/>
      <c r="RTP94" s="66"/>
      <c r="RTQ94" s="66"/>
      <c r="RTR94" s="66"/>
      <c r="RTS94" s="66"/>
      <c r="RTT94" s="66"/>
      <c r="RTU94" s="66"/>
      <c r="RTV94" s="66"/>
      <c r="RTW94" s="66"/>
      <c r="RTX94" s="66"/>
      <c r="RTY94" s="66"/>
      <c r="RTZ94" s="66"/>
      <c r="RUA94" s="66"/>
      <c r="RUB94" s="66"/>
      <c r="RUC94" s="66"/>
      <c r="RUD94" s="66"/>
      <c r="RUE94" s="66"/>
      <c r="RUF94" s="66"/>
      <c r="RUG94" s="66"/>
      <c r="RUH94" s="66"/>
      <c r="RUI94" s="66"/>
      <c r="RUJ94" s="66"/>
      <c r="RUK94" s="66"/>
      <c r="RUL94" s="66"/>
      <c r="RUM94" s="66"/>
      <c r="RUN94" s="66"/>
      <c r="RUO94" s="66"/>
      <c r="RUP94" s="66"/>
      <c r="RUQ94" s="66"/>
      <c r="RUR94" s="66"/>
      <c r="RUS94" s="66"/>
      <c r="RUT94" s="66"/>
      <c r="RUU94" s="66"/>
      <c r="RUV94" s="66"/>
      <c r="RUW94" s="66"/>
      <c r="RUX94" s="66"/>
      <c r="RUY94" s="66"/>
      <c r="RUZ94" s="66"/>
      <c r="RVA94" s="66"/>
      <c r="RVB94" s="66"/>
      <c r="RVC94" s="66"/>
      <c r="RVD94" s="66"/>
      <c r="RVE94" s="66"/>
      <c r="RVF94" s="66"/>
      <c r="RVG94" s="66"/>
      <c r="RVH94" s="66"/>
      <c r="RVI94" s="66"/>
      <c r="RVJ94" s="66"/>
      <c r="RVK94" s="66"/>
      <c r="RVL94" s="66"/>
      <c r="RVM94" s="66"/>
      <c r="RVN94" s="66"/>
      <c r="RVO94" s="66"/>
      <c r="RVP94" s="66"/>
      <c r="RVQ94" s="66"/>
      <c r="RVR94" s="66"/>
      <c r="RVS94" s="66"/>
      <c r="RVT94" s="66"/>
      <c r="RVU94" s="66"/>
      <c r="RVV94" s="66"/>
      <c r="RVW94" s="66"/>
      <c r="RVX94" s="66"/>
      <c r="RVY94" s="66"/>
      <c r="RVZ94" s="66"/>
      <c r="RWA94" s="66"/>
      <c r="RWB94" s="66"/>
      <c r="RWC94" s="66"/>
      <c r="RWD94" s="66"/>
      <c r="RWE94" s="66"/>
      <c r="RWF94" s="66"/>
      <c r="RWG94" s="66"/>
      <c r="RWH94" s="66"/>
      <c r="RWI94" s="66"/>
      <c r="RWJ94" s="66"/>
      <c r="RWK94" s="66"/>
      <c r="RWL94" s="66"/>
      <c r="RWM94" s="66"/>
      <c r="RWN94" s="66"/>
      <c r="RWO94" s="66"/>
      <c r="RWP94" s="66"/>
      <c r="RWQ94" s="66"/>
      <c r="RWR94" s="66"/>
      <c r="RWS94" s="66"/>
      <c r="RWT94" s="66"/>
      <c r="RWU94" s="66"/>
      <c r="RWV94" s="66"/>
      <c r="RWW94" s="66"/>
      <c r="RWX94" s="66"/>
      <c r="RWY94" s="66"/>
      <c r="RWZ94" s="66"/>
      <c r="RXA94" s="66"/>
      <c r="RXB94" s="66"/>
      <c r="RXC94" s="66"/>
      <c r="RXD94" s="66"/>
      <c r="RXE94" s="66"/>
      <c r="RXF94" s="66"/>
      <c r="RXG94" s="66"/>
      <c r="RXH94" s="66"/>
      <c r="RXI94" s="66"/>
      <c r="RXJ94" s="66"/>
      <c r="RXK94" s="66"/>
      <c r="RXL94" s="66"/>
      <c r="RXM94" s="66"/>
      <c r="RXN94" s="66"/>
      <c r="RXO94" s="66"/>
      <c r="RXP94" s="66"/>
      <c r="RXQ94" s="66"/>
      <c r="RXR94" s="66"/>
      <c r="RXS94" s="66"/>
      <c r="RXT94" s="66"/>
      <c r="RXU94" s="66"/>
      <c r="RXV94" s="66"/>
      <c r="RXW94" s="66"/>
      <c r="RXX94" s="66"/>
      <c r="RXY94" s="66"/>
      <c r="RXZ94" s="66"/>
      <c r="RYA94" s="66"/>
      <c r="RYB94" s="66"/>
      <c r="RYC94" s="66"/>
      <c r="RYD94" s="66"/>
      <c r="RYE94" s="66"/>
      <c r="RYF94" s="66"/>
      <c r="RYG94" s="66"/>
      <c r="RYH94" s="66"/>
      <c r="RYI94" s="66"/>
      <c r="RYJ94" s="66"/>
      <c r="RYK94" s="66"/>
      <c r="RYL94" s="66"/>
      <c r="RYM94" s="66"/>
      <c r="RYN94" s="66"/>
      <c r="RYO94" s="66"/>
      <c r="RYP94" s="66"/>
      <c r="RYQ94" s="66"/>
      <c r="RYR94" s="66"/>
      <c r="RYS94" s="66"/>
      <c r="RYT94" s="66"/>
      <c r="RYU94" s="66"/>
      <c r="RYV94" s="66"/>
      <c r="RYW94" s="66"/>
      <c r="RYX94" s="66"/>
      <c r="RYY94" s="66"/>
      <c r="RYZ94" s="66"/>
      <c r="RZA94" s="66"/>
      <c r="RZB94" s="66"/>
      <c r="RZC94" s="66"/>
      <c r="RZD94" s="66"/>
      <c r="RZE94" s="66"/>
      <c r="RZF94" s="66"/>
      <c r="RZG94" s="66"/>
      <c r="RZH94" s="66"/>
      <c r="RZI94" s="66"/>
      <c r="RZJ94" s="66"/>
      <c r="RZK94" s="66"/>
      <c r="RZL94" s="66"/>
      <c r="RZM94" s="66"/>
      <c r="RZN94" s="66"/>
      <c r="RZO94" s="66"/>
      <c r="RZP94" s="66"/>
      <c r="RZQ94" s="66"/>
      <c r="RZR94" s="66"/>
      <c r="RZS94" s="66"/>
      <c r="RZT94" s="66"/>
      <c r="RZU94" s="66"/>
      <c r="RZV94" s="66"/>
      <c r="RZW94" s="66"/>
      <c r="RZX94" s="66"/>
      <c r="RZY94" s="66"/>
      <c r="RZZ94" s="66"/>
      <c r="SAA94" s="66"/>
      <c r="SAB94" s="66"/>
      <c r="SAC94" s="66"/>
      <c r="SAD94" s="66"/>
      <c r="SAE94" s="66"/>
      <c r="SAF94" s="66"/>
      <c r="SAG94" s="66"/>
      <c r="SAH94" s="66"/>
      <c r="SAI94" s="66"/>
      <c r="SAJ94" s="66"/>
      <c r="SAK94" s="66"/>
      <c r="SAL94" s="66"/>
      <c r="SAM94" s="66"/>
      <c r="SAN94" s="66"/>
      <c r="SAO94" s="66"/>
      <c r="SAP94" s="66"/>
      <c r="SAQ94" s="66"/>
      <c r="SAR94" s="66"/>
      <c r="SAS94" s="66"/>
      <c r="SAT94" s="66"/>
      <c r="SAU94" s="66"/>
      <c r="SAV94" s="66"/>
      <c r="SAW94" s="66"/>
      <c r="SAX94" s="66"/>
      <c r="SAY94" s="66"/>
      <c r="SAZ94" s="66"/>
      <c r="SBA94" s="66"/>
      <c r="SBB94" s="66"/>
      <c r="SBC94" s="66"/>
      <c r="SBD94" s="66"/>
      <c r="SBE94" s="66"/>
      <c r="SBF94" s="66"/>
      <c r="SBG94" s="66"/>
      <c r="SBH94" s="66"/>
      <c r="SBI94" s="66"/>
      <c r="SBJ94" s="66"/>
      <c r="SBK94" s="66"/>
      <c r="SBL94" s="66"/>
      <c r="SBM94" s="66"/>
      <c r="SBN94" s="66"/>
      <c r="SBO94" s="66"/>
      <c r="SBP94" s="66"/>
      <c r="SBQ94" s="66"/>
      <c r="SBR94" s="66"/>
      <c r="SBS94" s="66"/>
      <c r="SBT94" s="66"/>
      <c r="SBU94" s="66"/>
      <c r="SBV94" s="66"/>
      <c r="SBW94" s="66"/>
      <c r="SBX94" s="66"/>
      <c r="SBY94" s="66"/>
      <c r="SBZ94" s="66"/>
      <c r="SCA94" s="66"/>
      <c r="SCB94" s="66"/>
      <c r="SCC94" s="66"/>
      <c r="SCD94" s="66"/>
      <c r="SCE94" s="66"/>
      <c r="SCF94" s="66"/>
      <c r="SCG94" s="66"/>
      <c r="SCH94" s="66"/>
      <c r="SCI94" s="66"/>
      <c r="SCJ94" s="66"/>
      <c r="SCK94" s="66"/>
      <c r="SCL94" s="66"/>
      <c r="SCM94" s="66"/>
      <c r="SCN94" s="66"/>
      <c r="SCO94" s="66"/>
      <c r="SCP94" s="66"/>
      <c r="SCQ94" s="66"/>
      <c r="SCR94" s="66"/>
      <c r="SCS94" s="66"/>
      <c r="SCT94" s="66"/>
      <c r="SCU94" s="66"/>
      <c r="SCV94" s="66"/>
      <c r="SCW94" s="66"/>
      <c r="SCX94" s="66"/>
      <c r="SCY94" s="66"/>
      <c r="SCZ94" s="66"/>
      <c r="SDA94" s="66"/>
      <c r="SDB94" s="66"/>
      <c r="SDC94" s="66"/>
      <c r="SDD94" s="66"/>
      <c r="SDE94" s="66"/>
      <c r="SDF94" s="66"/>
      <c r="SDG94" s="66"/>
      <c r="SDH94" s="66"/>
      <c r="SDI94" s="66"/>
      <c r="SDJ94" s="66"/>
      <c r="SDK94" s="66"/>
      <c r="SDL94" s="66"/>
      <c r="SDM94" s="66"/>
      <c r="SDN94" s="66"/>
      <c r="SDO94" s="66"/>
      <c r="SDP94" s="66"/>
      <c r="SDQ94" s="66"/>
      <c r="SDR94" s="66"/>
      <c r="SDS94" s="66"/>
      <c r="SDT94" s="66"/>
      <c r="SDU94" s="66"/>
      <c r="SDV94" s="66"/>
      <c r="SDW94" s="66"/>
      <c r="SDX94" s="66"/>
      <c r="SDY94" s="66"/>
      <c r="SDZ94" s="66"/>
      <c r="SEA94" s="66"/>
      <c r="SEB94" s="66"/>
      <c r="SEC94" s="66"/>
      <c r="SED94" s="66"/>
      <c r="SEE94" s="66"/>
      <c r="SEF94" s="66"/>
      <c r="SEG94" s="66"/>
      <c r="SEH94" s="66"/>
      <c r="SEI94" s="66"/>
      <c r="SEJ94" s="66"/>
      <c r="SEK94" s="66"/>
      <c r="SEL94" s="66"/>
      <c r="SEM94" s="66"/>
      <c r="SEN94" s="66"/>
      <c r="SEO94" s="66"/>
      <c r="SEP94" s="66"/>
      <c r="SEQ94" s="66"/>
      <c r="SER94" s="66"/>
      <c r="SES94" s="66"/>
      <c r="SET94" s="66"/>
      <c r="SEU94" s="66"/>
      <c r="SEV94" s="66"/>
      <c r="SEW94" s="66"/>
      <c r="SEX94" s="66"/>
      <c r="SEY94" s="66"/>
      <c r="SEZ94" s="66"/>
      <c r="SFA94" s="66"/>
      <c r="SFB94" s="66"/>
      <c r="SFC94" s="66"/>
      <c r="SFD94" s="66"/>
      <c r="SFE94" s="66"/>
      <c r="SFF94" s="66"/>
      <c r="SFG94" s="66"/>
      <c r="SFH94" s="66"/>
      <c r="SFI94" s="66"/>
      <c r="SFJ94" s="66"/>
      <c r="SFK94" s="66"/>
      <c r="SFL94" s="66"/>
      <c r="SFM94" s="66"/>
      <c r="SFN94" s="66"/>
      <c r="SFO94" s="66"/>
      <c r="SFP94" s="66"/>
      <c r="SFQ94" s="66"/>
      <c r="SFR94" s="66"/>
      <c r="SFS94" s="66"/>
      <c r="SFT94" s="66"/>
      <c r="SFU94" s="66"/>
      <c r="SFV94" s="66"/>
      <c r="SFW94" s="66"/>
      <c r="SFX94" s="66"/>
      <c r="SFY94" s="66"/>
      <c r="SFZ94" s="66"/>
      <c r="SGA94" s="66"/>
      <c r="SGB94" s="66"/>
      <c r="SGC94" s="66"/>
      <c r="SGD94" s="66"/>
      <c r="SGE94" s="66"/>
      <c r="SGF94" s="66"/>
      <c r="SGG94" s="66"/>
      <c r="SGH94" s="66"/>
      <c r="SGI94" s="66"/>
      <c r="SGJ94" s="66"/>
      <c r="SGK94" s="66"/>
      <c r="SGL94" s="66"/>
      <c r="SGM94" s="66"/>
      <c r="SGN94" s="66"/>
      <c r="SGO94" s="66"/>
      <c r="SGP94" s="66"/>
      <c r="SGQ94" s="66"/>
      <c r="SGR94" s="66"/>
      <c r="SGS94" s="66"/>
      <c r="SGT94" s="66"/>
      <c r="SGU94" s="66"/>
      <c r="SGV94" s="66"/>
      <c r="SGW94" s="66"/>
      <c r="SGX94" s="66"/>
      <c r="SGY94" s="66"/>
      <c r="SGZ94" s="66"/>
      <c r="SHA94" s="66"/>
      <c r="SHB94" s="66"/>
      <c r="SHC94" s="66"/>
      <c r="SHD94" s="66"/>
      <c r="SHE94" s="66"/>
      <c r="SHF94" s="66"/>
      <c r="SHG94" s="66"/>
      <c r="SHH94" s="66"/>
      <c r="SHI94" s="66"/>
      <c r="SHJ94" s="66"/>
      <c r="SHK94" s="66"/>
      <c r="SHL94" s="66"/>
      <c r="SHM94" s="66"/>
      <c r="SHN94" s="66"/>
      <c r="SHO94" s="66"/>
      <c r="SHP94" s="66"/>
      <c r="SHQ94" s="66"/>
      <c r="SHR94" s="66"/>
      <c r="SHS94" s="66"/>
      <c r="SHT94" s="66"/>
      <c r="SHU94" s="66"/>
      <c r="SHV94" s="66"/>
      <c r="SHW94" s="66"/>
      <c r="SHX94" s="66"/>
      <c r="SHY94" s="66"/>
      <c r="SHZ94" s="66"/>
      <c r="SIA94" s="66"/>
      <c r="SIB94" s="66"/>
      <c r="SIC94" s="66"/>
      <c r="SID94" s="66"/>
      <c r="SIE94" s="66"/>
      <c r="SIF94" s="66"/>
      <c r="SIG94" s="66"/>
      <c r="SIH94" s="66"/>
      <c r="SII94" s="66"/>
      <c r="SIJ94" s="66"/>
      <c r="SIK94" s="66"/>
      <c r="SIL94" s="66"/>
      <c r="SIM94" s="66"/>
      <c r="SIN94" s="66"/>
      <c r="SIO94" s="66"/>
      <c r="SIP94" s="66"/>
      <c r="SIQ94" s="66"/>
      <c r="SIR94" s="66"/>
      <c r="SIS94" s="66"/>
      <c r="SIT94" s="66"/>
      <c r="SIU94" s="66"/>
      <c r="SIV94" s="66"/>
      <c r="SIW94" s="66"/>
      <c r="SIX94" s="66"/>
      <c r="SIY94" s="66"/>
      <c r="SIZ94" s="66"/>
      <c r="SJA94" s="66"/>
      <c r="SJB94" s="66"/>
      <c r="SJC94" s="66"/>
      <c r="SJD94" s="66"/>
      <c r="SJE94" s="66"/>
      <c r="SJF94" s="66"/>
      <c r="SJG94" s="66"/>
      <c r="SJH94" s="66"/>
      <c r="SJI94" s="66"/>
      <c r="SJJ94" s="66"/>
      <c r="SJK94" s="66"/>
      <c r="SJL94" s="66"/>
      <c r="SJM94" s="66"/>
      <c r="SJN94" s="66"/>
      <c r="SJO94" s="66"/>
      <c r="SJP94" s="66"/>
      <c r="SJQ94" s="66"/>
      <c r="SJR94" s="66"/>
      <c r="SJS94" s="66"/>
      <c r="SJT94" s="66"/>
      <c r="SJU94" s="66"/>
      <c r="SJV94" s="66"/>
      <c r="SJW94" s="66"/>
      <c r="SJX94" s="66"/>
      <c r="SJY94" s="66"/>
      <c r="SJZ94" s="66"/>
      <c r="SKA94" s="66"/>
      <c r="SKB94" s="66"/>
      <c r="SKC94" s="66"/>
      <c r="SKD94" s="66"/>
      <c r="SKE94" s="66"/>
      <c r="SKF94" s="66"/>
      <c r="SKG94" s="66"/>
      <c r="SKH94" s="66"/>
      <c r="SKI94" s="66"/>
      <c r="SKJ94" s="66"/>
      <c r="SKK94" s="66"/>
      <c r="SKL94" s="66"/>
      <c r="SKM94" s="66"/>
      <c r="SKN94" s="66"/>
      <c r="SKO94" s="66"/>
      <c r="SKP94" s="66"/>
      <c r="SKQ94" s="66"/>
      <c r="SKR94" s="66"/>
      <c r="SKS94" s="66"/>
      <c r="SKT94" s="66"/>
      <c r="SKU94" s="66"/>
      <c r="SKV94" s="66"/>
      <c r="SKW94" s="66"/>
      <c r="SKX94" s="66"/>
      <c r="SKY94" s="66"/>
      <c r="SKZ94" s="66"/>
      <c r="SLA94" s="66"/>
      <c r="SLB94" s="66"/>
      <c r="SLC94" s="66"/>
      <c r="SLD94" s="66"/>
      <c r="SLE94" s="66"/>
      <c r="SLF94" s="66"/>
      <c r="SLG94" s="66"/>
      <c r="SLH94" s="66"/>
      <c r="SLI94" s="66"/>
      <c r="SLJ94" s="66"/>
      <c r="SLK94" s="66"/>
      <c r="SLL94" s="66"/>
      <c r="SLM94" s="66"/>
      <c r="SLN94" s="66"/>
      <c r="SLO94" s="66"/>
      <c r="SLP94" s="66"/>
      <c r="SLQ94" s="66"/>
      <c r="SLR94" s="66"/>
      <c r="SLS94" s="66"/>
      <c r="SLT94" s="66"/>
      <c r="SLU94" s="66"/>
      <c r="SLV94" s="66"/>
      <c r="SLW94" s="66"/>
      <c r="SLX94" s="66"/>
      <c r="SLY94" s="66"/>
      <c r="SLZ94" s="66"/>
      <c r="SMA94" s="66"/>
      <c r="SMB94" s="66"/>
      <c r="SMC94" s="66"/>
      <c r="SMD94" s="66"/>
      <c r="SME94" s="66"/>
      <c r="SMF94" s="66"/>
      <c r="SMG94" s="66"/>
      <c r="SMH94" s="66"/>
      <c r="SMI94" s="66"/>
      <c r="SMJ94" s="66"/>
      <c r="SMK94" s="66"/>
      <c r="SML94" s="66"/>
      <c r="SMM94" s="66"/>
      <c r="SMN94" s="66"/>
      <c r="SMO94" s="66"/>
      <c r="SMP94" s="66"/>
      <c r="SMQ94" s="66"/>
      <c r="SMR94" s="66"/>
      <c r="SMS94" s="66"/>
      <c r="SMT94" s="66"/>
      <c r="SMU94" s="66"/>
      <c r="SMV94" s="66"/>
      <c r="SMW94" s="66"/>
      <c r="SMX94" s="66"/>
      <c r="SMY94" s="66"/>
      <c r="SMZ94" s="66"/>
      <c r="SNA94" s="66"/>
      <c r="SNB94" s="66"/>
      <c r="SNC94" s="66"/>
      <c r="SND94" s="66"/>
      <c r="SNE94" s="66"/>
      <c r="SNF94" s="66"/>
      <c r="SNG94" s="66"/>
      <c r="SNH94" s="66"/>
      <c r="SNI94" s="66"/>
      <c r="SNJ94" s="66"/>
      <c r="SNK94" s="66"/>
      <c r="SNL94" s="66"/>
      <c r="SNM94" s="66"/>
      <c r="SNN94" s="66"/>
      <c r="SNO94" s="66"/>
      <c r="SNP94" s="66"/>
      <c r="SNQ94" s="66"/>
      <c r="SNR94" s="66"/>
      <c r="SNS94" s="66"/>
      <c r="SNT94" s="66"/>
      <c r="SNU94" s="66"/>
      <c r="SNV94" s="66"/>
      <c r="SNW94" s="66"/>
      <c r="SNX94" s="66"/>
      <c r="SNY94" s="66"/>
      <c r="SNZ94" s="66"/>
      <c r="SOA94" s="66"/>
      <c r="SOB94" s="66"/>
      <c r="SOC94" s="66"/>
      <c r="SOD94" s="66"/>
      <c r="SOE94" s="66"/>
      <c r="SOF94" s="66"/>
      <c r="SOG94" s="66"/>
      <c r="SOH94" s="66"/>
      <c r="SOI94" s="66"/>
      <c r="SOJ94" s="66"/>
      <c r="SOK94" s="66"/>
      <c r="SOL94" s="66"/>
      <c r="SOM94" s="66"/>
      <c r="SON94" s="66"/>
      <c r="SOO94" s="66"/>
      <c r="SOP94" s="66"/>
      <c r="SOQ94" s="66"/>
      <c r="SOR94" s="66"/>
      <c r="SOS94" s="66"/>
      <c r="SOT94" s="66"/>
      <c r="SOU94" s="66"/>
      <c r="SOV94" s="66"/>
      <c r="SOW94" s="66"/>
      <c r="SOX94" s="66"/>
      <c r="SOY94" s="66"/>
      <c r="SOZ94" s="66"/>
      <c r="SPA94" s="66"/>
      <c r="SPB94" s="66"/>
      <c r="SPC94" s="66"/>
      <c r="SPD94" s="66"/>
      <c r="SPE94" s="66"/>
      <c r="SPF94" s="66"/>
      <c r="SPG94" s="66"/>
      <c r="SPH94" s="66"/>
      <c r="SPI94" s="66"/>
      <c r="SPJ94" s="66"/>
      <c r="SPK94" s="66"/>
      <c r="SPL94" s="66"/>
      <c r="SPM94" s="66"/>
      <c r="SPN94" s="66"/>
      <c r="SPO94" s="66"/>
      <c r="SPP94" s="66"/>
      <c r="SPQ94" s="66"/>
      <c r="SPR94" s="66"/>
      <c r="SPS94" s="66"/>
      <c r="SPT94" s="66"/>
      <c r="SPU94" s="66"/>
      <c r="SPV94" s="66"/>
      <c r="SPW94" s="66"/>
      <c r="SPX94" s="66"/>
      <c r="SPY94" s="66"/>
      <c r="SPZ94" s="66"/>
      <c r="SQA94" s="66"/>
      <c r="SQB94" s="66"/>
      <c r="SQC94" s="66"/>
      <c r="SQD94" s="66"/>
      <c r="SQE94" s="66"/>
      <c r="SQF94" s="66"/>
      <c r="SQG94" s="66"/>
      <c r="SQH94" s="66"/>
      <c r="SQI94" s="66"/>
      <c r="SQJ94" s="66"/>
      <c r="SQK94" s="66"/>
      <c r="SQL94" s="66"/>
      <c r="SQM94" s="66"/>
      <c r="SQN94" s="66"/>
      <c r="SQO94" s="66"/>
      <c r="SQP94" s="66"/>
      <c r="SQQ94" s="66"/>
      <c r="SQR94" s="66"/>
      <c r="SQS94" s="66"/>
      <c r="SQT94" s="66"/>
      <c r="SQU94" s="66"/>
      <c r="SQV94" s="66"/>
      <c r="SQW94" s="66"/>
      <c r="SQX94" s="66"/>
      <c r="SQY94" s="66"/>
      <c r="SQZ94" s="66"/>
      <c r="SRA94" s="66"/>
      <c r="SRB94" s="66"/>
      <c r="SRC94" s="66"/>
      <c r="SRD94" s="66"/>
      <c r="SRE94" s="66"/>
      <c r="SRF94" s="66"/>
      <c r="SRG94" s="66"/>
      <c r="SRH94" s="66"/>
      <c r="SRI94" s="66"/>
      <c r="SRJ94" s="66"/>
      <c r="SRK94" s="66"/>
      <c r="SRL94" s="66"/>
      <c r="SRM94" s="66"/>
      <c r="SRN94" s="66"/>
      <c r="SRO94" s="66"/>
      <c r="SRP94" s="66"/>
      <c r="SRQ94" s="66"/>
      <c r="SRR94" s="66"/>
      <c r="SRS94" s="66"/>
      <c r="SRT94" s="66"/>
      <c r="SRU94" s="66"/>
      <c r="SRV94" s="66"/>
      <c r="SRW94" s="66"/>
      <c r="SRX94" s="66"/>
      <c r="SRY94" s="66"/>
      <c r="SRZ94" s="66"/>
      <c r="SSA94" s="66"/>
      <c r="SSB94" s="66"/>
      <c r="SSC94" s="66"/>
      <c r="SSD94" s="66"/>
      <c r="SSE94" s="66"/>
      <c r="SSF94" s="66"/>
      <c r="SSG94" s="66"/>
      <c r="SSH94" s="66"/>
      <c r="SSI94" s="66"/>
      <c r="SSJ94" s="66"/>
      <c r="SSK94" s="66"/>
      <c r="SSL94" s="66"/>
      <c r="SSM94" s="66"/>
      <c r="SSN94" s="66"/>
      <c r="SSO94" s="66"/>
      <c r="SSP94" s="66"/>
      <c r="SSQ94" s="66"/>
      <c r="SSR94" s="66"/>
      <c r="SSS94" s="66"/>
      <c r="SST94" s="66"/>
      <c r="SSU94" s="66"/>
      <c r="SSV94" s="66"/>
      <c r="SSW94" s="66"/>
      <c r="SSX94" s="66"/>
      <c r="SSY94" s="66"/>
      <c r="SSZ94" s="66"/>
      <c r="STA94" s="66"/>
      <c r="STB94" s="66"/>
      <c r="STC94" s="66"/>
      <c r="STD94" s="66"/>
      <c r="STE94" s="66"/>
      <c r="STF94" s="66"/>
      <c r="STG94" s="66"/>
      <c r="STH94" s="66"/>
      <c r="STI94" s="66"/>
      <c r="STJ94" s="66"/>
      <c r="STK94" s="66"/>
      <c r="STL94" s="66"/>
      <c r="STM94" s="66"/>
      <c r="STN94" s="66"/>
      <c r="STO94" s="66"/>
      <c r="STP94" s="66"/>
      <c r="STQ94" s="66"/>
      <c r="STR94" s="66"/>
      <c r="STS94" s="66"/>
      <c r="STT94" s="66"/>
      <c r="STU94" s="66"/>
      <c r="STV94" s="66"/>
      <c r="STW94" s="66"/>
      <c r="STX94" s="66"/>
      <c r="STY94" s="66"/>
      <c r="STZ94" s="66"/>
      <c r="SUA94" s="66"/>
      <c r="SUB94" s="66"/>
      <c r="SUC94" s="66"/>
      <c r="SUD94" s="66"/>
      <c r="SUE94" s="66"/>
      <c r="SUF94" s="66"/>
      <c r="SUG94" s="66"/>
      <c r="SUH94" s="66"/>
      <c r="SUI94" s="66"/>
      <c r="SUJ94" s="66"/>
      <c r="SUK94" s="66"/>
      <c r="SUL94" s="66"/>
      <c r="SUM94" s="66"/>
      <c r="SUN94" s="66"/>
      <c r="SUO94" s="66"/>
      <c r="SUP94" s="66"/>
      <c r="SUQ94" s="66"/>
      <c r="SUR94" s="66"/>
      <c r="SUS94" s="66"/>
      <c r="SUT94" s="66"/>
      <c r="SUU94" s="66"/>
      <c r="SUV94" s="66"/>
      <c r="SUW94" s="66"/>
      <c r="SUX94" s="66"/>
      <c r="SUY94" s="66"/>
      <c r="SUZ94" s="66"/>
      <c r="SVA94" s="66"/>
      <c r="SVB94" s="66"/>
      <c r="SVC94" s="66"/>
      <c r="SVD94" s="66"/>
      <c r="SVE94" s="66"/>
      <c r="SVF94" s="66"/>
      <c r="SVG94" s="66"/>
      <c r="SVH94" s="66"/>
      <c r="SVI94" s="66"/>
      <c r="SVJ94" s="66"/>
      <c r="SVK94" s="66"/>
      <c r="SVL94" s="66"/>
      <c r="SVM94" s="66"/>
      <c r="SVN94" s="66"/>
      <c r="SVO94" s="66"/>
      <c r="SVP94" s="66"/>
      <c r="SVQ94" s="66"/>
      <c r="SVR94" s="66"/>
      <c r="SVS94" s="66"/>
      <c r="SVT94" s="66"/>
      <c r="SVU94" s="66"/>
      <c r="SVV94" s="66"/>
      <c r="SVW94" s="66"/>
      <c r="SVX94" s="66"/>
      <c r="SVY94" s="66"/>
      <c r="SVZ94" s="66"/>
      <c r="SWA94" s="66"/>
      <c r="SWB94" s="66"/>
      <c r="SWC94" s="66"/>
      <c r="SWD94" s="66"/>
      <c r="SWE94" s="66"/>
      <c r="SWF94" s="66"/>
      <c r="SWG94" s="66"/>
      <c r="SWH94" s="66"/>
      <c r="SWI94" s="66"/>
      <c r="SWJ94" s="66"/>
      <c r="SWK94" s="66"/>
      <c r="SWL94" s="66"/>
      <c r="SWM94" s="66"/>
      <c r="SWN94" s="66"/>
      <c r="SWO94" s="66"/>
      <c r="SWP94" s="66"/>
      <c r="SWQ94" s="66"/>
      <c r="SWR94" s="66"/>
      <c r="SWS94" s="66"/>
      <c r="SWT94" s="66"/>
      <c r="SWU94" s="66"/>
      <c r="SWV94" s="66"/>
      <c r="SWW94" s="66"/>
      <c r="SWX94" s="66"/>
      <c r="SWY94" s="66"/>
      <c r="SWZ94" s="66"/>
      <c r="SXA94" s="66"/>
      <c r="SXB94" s="66"/>
      <c r="SXC94" s="66"/>
      <c r="SXD94" s="66"/>
      <c r="SXE94" s="66"/>
      <c r="SXF94" s="66"/>
      <c r="SXG94" s="66"/>
      <c r="SXH94" s="66"/>
      <c r="SXI94" s="66"/>
      <c r="SXJ94" s="66"/>
      <c r="SXK94" s="66"/>
      <c r="SXL94" s="66"/>
      <c r="SXM94" s="66"/>
      <c r="SXN94" s="66"/>
      <c r="SXO94" s="66"/>
      <c r="SXP94" s="66"/>
      <c r="SXQ94" s="66"/>
      <c r="SXR94" s="66"/>
      <c r="SXS94" s="66"/>
      <c r="SXT94" s="66"/>
      <c r="SXU94" s="66"/>
      <c r="SXV94" s="66"/>
      <c r="SXW94" s="66"/>
      <c r="SXX94" s="66"/>
      <c r="SXY94" s="66"/>
      <c r="SXZ94" s="66"/>
      <c r="SYA94" s="66"/>
      <c r="SYB94" s="66"/>
      <c r="SYC94" s="66"/>
      <c r="SYD94" s="66"/>
      <c r="SYE94" s="66"/>
      <c r="SYF94" s="66"/>
      <c r="SYG94" s="66"/>
      <c r="SYH94" s="66"/>
      <c r="SYI94" s="66"/>
      <c r="SYJ94" s="66"/>
      <c r="SYK94" s="66"/>
      <c r="SYL94" s="66"/>
      <c r="SYM94" s="66"/>
      <c r="SYN94" s="66"/>
      <c r="SYO94" s="66"/>
      <c r="SYP94" s="66"/>
      <c r="SYQ94" s="66"/>
      <c r="SYR94" s="66"/>
      <c r="SYS94" s="66"/>
      <c r="SYT94" s="66"/>
      <c r="SYU94" s="66"/>
      <c r="SYV94" s="66"/>
      <c r="SYW94" s="66"/>
      <c r="SYX94" s="66"/>
      <c r="SYY94" s="66"/>
      <c r="SYZ94" s="66"/>
      <c r="SZA94" s="66"/>
      <c r="SZB94" s="66"/>
      <c r="SZC94" s="66"/>
      <c r="SZD94" s="66"/>
      <c r="SZE94" s="66"/>
      <c r="SZF94" s="66"/>
      <c r="SZG94" s="66"/>
      <c r="SZH94" s="66"/>
      <c r="SZI94" s="66"/>
      <c r="SZJ94" s="66"/>
      <c r="SZK94" s="66"/>
      <c r="SZL94" s="66"/>
      <c r="SZM94" s="66"/>
      <c r="SZN94" s="66"/>
      <c r="SZO94" s="66"/>
      <c r="SZP94" s="66"/>
      <c r="SZQ94" s="66"/>
      <c r="SZR94" s="66"/>
      <c r="SZS94" s="66"/>
      <c r="SZT94" s="66"/>
      <c r="SZU94" s="66"/>
      <c r="SZV94" s="66"/>
      <c r="SZW94" s="66"/>
      <c r="SZX94" s="66"/>
      <c r="SZY94" s="66"/>
      <c r="SZZ94" s="66"/>
      <c r="TAA94" s="66"/>
      <c r="TAB94" s="66"/>
      <c r="TAC94" s="66"/>
      <c r="TAD94" s="66"/>
      <c r="TAE94" s="66"/>
      <c r="TAF94" s="66"/>
      <c r="TAG94" s="66"/>
      <c r="TAH94" s="66"/>
      <c r="TAI94" s="66"/>
      <c r="TAJ94" s="66"/>
      <c r="TAK94" s="66"/>
      <c r="TAL94" s="66"/>
      <c r="TAM94" s="66"/>
      <c r="TAN94" s="66"/>
      <c r="TAO94" s="66"/>
      <c r="TAP94" s="66"/>
      <c r="TAQ94" s="66"/>
      <c r="TAR94" s="66"/>
      <c r="TAS94" s="66"/>
      <c r="TAT94" s="66"/>
      <c r="TAU94" s="66"/>
      <c r="TAV94" s="66"/>
      <c r="TAW94" s="66"/>
      <c r="TAX94" s="66"/>
      <c r="TAY94" s="66"/>
      <c r="TAZ94" s="66"/>
      <c r="TBA94" s="66"/>
      <c r="TBB94" s="66"/>
      <c r="TBC94" s="66"/>
      <c r="TBD94" s="66"/>
      <c r="TBE94" s="66"/>
      <c r="TBF94" s="66"/>
      <c r="TBG94" s="66"/>
      <c r="TBH94" s="66"/>
      <c r="TBI94" s="66"/>
      <c r="TBJ94" s="66"/>
      <c r="TBK94" s="66"/>
      <c r="TBL94" s="66"/>
      <c r="TBM94" s="66"/>
      <c r="TBN94" s="66"/>
      <c r="TBO94" s="66"/>
      <c r="TBP94" s="66"/>
      <c r="TBQ94" s="66"/>
      <c r="TBR94" s="66"/>
      <c r="TBS94" s="66"/>
      <c r="TBT94" s="66"/>
      <c r="TBU94" s="66"/>
      <c r="TBV94" s="66"/>
      <c r="TBW94" s="66"/>
      <c r="TBX94" s="66"/>
      <c r="TBY94" s="66"/>
      <c r="TBZ94" s="66"/>
      <c r="TCA94" s="66"/>
      <c r="TCB94" s="66"/>
      <c r="TCC94" s="66"/>
      <c r="TCD94" s="66"/>
      <c r="TCE94" s="66"/>
      <c r="TCF94" s="66"/>
      <c r="TCG94" s="66"/>
      <c r="TCH94" s="66"/>
      <c r="TCI94" s="66"/>
      <c r="TCJ94" s="66"/>
      <c r="TCK94" s="66"/>
      <c r="TCL94" s="66"/>
      <c r="TCM94" s="66"/>
      <c r="TCN94" s="66"/>
      <c r="TCO94" s="66"/>
      <c r="TCP94" s="66"/>
      <c r="TCQ94" s="66"/>
      <c r="TCR94" s="66"/>
      <c r="TCS94" s="66"/>
      <c r="TCT94" s="66"/>
      <c r="TCU94" s="66"/>
      <c r="TCV94" s="66"/>
      <c r="TCW94" s="66"/>
      <c r="TCX94" s="66"/>
      <c r="TCY94" s="66"/>
      <c r="TCZ94" s="66"/>
      <c r="TDA94" s="66"/>
      <c r="TDB94" s="66"/>
      <c r="TDC94" s="66"/>
      <c r="TDD94" s="66"/>
      <c r="TDE94" s="66"/>
      <c r="TDF94" s="66"/>
      <c r="TDG94" s="66"/>
      <c r="TDH94" s="66"/>
      <c r="TDI94" s="66"/>
      <c r="TDJ94" s="66"/>
      <c r="TDK94" s="66"/>
      <c r="TDL94" s="66"/>
      <c r="TDM94" s="66"/>
      <c r="TDN94" s="66"/>
      <c r="TDO94" s="66"/>
      <c r="TDP94" s="66"/>
      <c r="TDQ94" s="66"/>
      <c r="TDR94" s="66"/>
      <c r="TDS94" s="66"/>
      <c r="TDT94" s="66"/>
      <c r="TDU94" s="66"/>
      <c r="TDV94" s="66"/>
      <c r="TDW94" s="66"/>
      <c r="TDX94" s="66"/>
      <c r="TDY94" s="66"/>
      <c r="TDZ94" s="66"/>
      <c r="TEA94" s="66"/>
      <c r="TEB94" s="66"/>
      <c r="TEC94" s="66"/>
      <c r="TED94" s="66"/>
      <c r="TEE94" s="66"/>
      <c r="TEF94" s="66"/>
      <c r="TEG94" s="66"/>
      <c r="TEH94" s="66"/>
      <c r="TEI94" s="66"/>
      <c r="TEJ94" s="66"/>
      <c r="TEK94" s="66"/>
      <c r="TEL94" s="66"/>
      <c r="TEM94" s="66"/>
      <c r="TEN94" s="66"/>
      <c r="TEO94" s="66"/>
      <c r="TEP94" s="66"/>
      <c r="TEQ94" s="66"/>
      <c r="TER94" s="66"/>
      <c r="TES94" s="66"/>
      <c r="TET94" s="66"/>
      <c r="TEU94" s="66"/>
      <c r="TEV94" s="66"/>
      <c r="TEW94" s="66"/>
      <c r="TEX94" s="66"/>
      <c r="TEY94" s="66"/>
      <c r="TEZ94" s="66"/>
      <c r="TFA94" s="66"/>
      <c r="TFB94" s="66"/>
      <c r="TFC94" s="66"/>
      <c r="TFD94" s="66"/>
      <c r="TFE94" s="66"/>
      <c r="TFF94" s="66"/>
      <c r="TFG94" s="66"/>
      <c r="TFH94" s="66"/>
      <c r="TFI94" s="66"/>
      <c r="TFJ94" s="66"/>
      <c r="TFK94" s="66"/>
      <c r="TFL94" s="66"/>
      <c r="TFM94" s="66"/>
      <c r="TFN94" s="66"/>
      <c r="TFO94" s="66"/>
      <c r="TFP94" s="66"/>
      <c r="TFQ94" s="66"/>
      <c r="TFR94" s="66"/>
      <c r="TFS94" s="66"/>
      <c r="TFT94" s="66"/>
      <c r="TFU94" s="66"/>
      <c r="TFV94" s="66"/>
      <c r="TFW94" s="66"/>
      <c r="TFX94" s="66"/>
      <c r="TFY94" s="66"/>
      <c r="TFZ94" s="66"/>
      <c r="TGA94" s="66"/>
      <c r="TGB94" s="66"/>
      <c r="TGC94" s="66"/>
      <c r="TGD94" s="66"/>
      <c r="TGE94" s="66"/>
      <c r="TGF94" s="66"/>
      <c r="TGG94" s="66"/>
      <c r="TGH94" s="66"/>
      <c r="TGI94" s="66"/>
      <c r="TGJ94" s="66"/>
      <c r="TGK94" s="66"/>
      <c r="TGL94" s="66"/>
      <c r="TGM94" s="66"/>
      <c r="TGN94" s="66"/>
      <c r="TGO94" s="66"/>
      <c r="TGP94" s="66"/>
      <c r="TGQ94" s="66"/>
      <c r="TGR94" s="66"/>
      <c r="TGS94" s="66"/>
      <c r="TGT94" s="66"/>
      <c r="TGU94" s="66"/>
      <c r="TGV94" s="66"/>
      <c r="TGW94" s="66"/>
      <c r="TGX94" s="66"/>
      <c r="TGY94" s="66"/>
      <c r="TGZ94" s="66"/>
      <c r="THA94" s="66"/>
      <c r="THB94" s="66"/>
      <c r="THC94" s="66"/>
      <c r="THD94" s="66"/>
      <c r="THE94" s="66"/>
      <c r="THF94" s="66"/>
      <c r="THG94" s="66"/>
      <c r="THH94" s="66"/>
      <c r="THI94" s="66"/>
      <c r="THJ94" s="66"/>
      <c r="THK94" s="66"/>
      <c r="THL94" s="66"/>
      <c r="THM94" s="66"/>
      <c r="THN94" s="66"/>
      <c r="THO94" s="66"/>
      <c r="THP94" s="66"/>
      <c r="THQ94" s="66"/>
      <c r="THR94" s="66"/>
      <c r="THS94" s="66"/>
      <c r="THT94" s="66"/>
      <c r="THU94" s="66"/>
      <c r="THV94" s="66"/>
      <c r="THW94" s="66"/>
      <c r="THX94" s="66"/>
      <c r="THY94" s="66"/>
      <c r="THZ94" s="66"/>
      <c r="TIA94" s="66"/>
      <c r="TIB94" s="66"/>
      <c r="TIC94" s="66"/>
      <c r="TID94" s="66"/>
      <c r="TIE94" s="66"/>
      <c r="TIF94" s="66"/>
      <c r="TIG94" s="66"/>
      <c r="TIH94" s="66"/>
      <c r="TII94" s="66"/>
      <c r="TIJ94" s="66"/>
      <c r="TIK94" s="66"/>
      <c r="TIL94" s="66"/>
      <c r="TIM94" s="66"/>
      <c r="TIN94" s="66"/>
      <c r="TIO94" s="66"/>
      <c r="TIP94" s="66"/>
      <c r="TIQ94" s="66"/>
      <c r="TIR94" s="66"/>
      <c r="TIS94" s="66"/>
      <c r="TIT94" s="66"/>
      <c r="TIU94" s="66"/>
      <c r="TIV94" s="66"/>
      <c r="TIW94" s="66"/>
      <c r="TIX94" s="66"/>
      <c r="TIY94" s="66"/>
      <c r="TIZ94" s="66"/>
      <c r="TJA94" s="66"/>
      <c r="TJB94" s="66"/>
      <c r="TJC94" s="66"/>
      <c r="TJD94" s="66"/>
      <c r="TJE94" s="66"/>
      <c r="TJF94" s="66"/>
      <c r="TJG94" s="66"/>
      <c r="TJH94" s="66"/>
      <c r="TJI94" s="66"/>
      <c r="TJJ94" s="66"/>
      <c r="TJK94" s="66"/>
      <c r="TJL94" s="66"/>
      <c r="TJM94" s="66"/>
      <c r="TJN94" s="66"/>
      <c r="TJO94" s="66"/>
      <c r="TJP94" s="66"/>
      <c r="TJQ94" s="66"/>
      <c r="TJR94" s="66"/>
      <c r="TJS94" s="66"/>
      <c r="TJT94" s="66"/>
      <c r="TJU94" s="66"/>
      <c r="TJV94" s="66"/>
      <c r="TJW94" s="66"/>
      <c r="TJX94" s="66"/>
      <c r="TJY94" s="66"/>
      <c r="TJZ94" s="66"/>
      <c r="TKA94" s="66"/>
      <c r="TKB94" s="66"/>
      <c r="TKC94" s="66"/>
      <c r="TKD94" s="66"/>
      <c r="TKE94" s="66"/>
      <c r="TKF94" s="66"/>
      <c r="TKG94" s="66"/>
      <c r="TKH94" s="66"/>
      <c r="TKI94" s="66"/>
      <c r="TKJ94" s="66"/>
      <c r="TKK94" s="66"/>
      <c r="TKL94" s="66"/>
      <c r="TKM94" s="66"/>
      <c r="TKN94" s="66"/>
      <c r="TKO94" s="66"/>
      <c r="TKP94" s="66"/>
      <c r="TKQ94" s="66"/>
      <c r="TKR94" s="66"/>
      <c r="TKS94" s="66"/>
      <c r="TKT94" s="66"/>
      <c r="TKU94" s="66"/>
      <c r="TKV94" s="66"/>
      <c r="TKW94" s="66"/>
      <c r="TKX94" s="66"/>
      <c r="TKY94" s="66"/>
      <c r="TKZ94" s="66"/>
      <c r="TLA94" s="66"/>
      <c r="TLB94" s="66"/>
      <c r="TLC94" s="66"/>
      <c r="TLD94" s="66"/>
      <c r="TLE94" s="66"/>
      <c r="TLF94" s="66"/>
      <c r="TLG94" s="66"/>
      <c r="TLH94" s="66"/>
      <c r="TLI94" s="66"/>
      <c r="TLJ94" s="66"/>
      <c r="TLK94" s="66"/>
      <c r="TLL94" s="66"/>
      <c r="TLM94" s="66"/>
      <c r="TLN94" s="66"/>
      <c r="TLO94" s="66"/>
      <c r="TLP94" s="66"/>
      <c r="TLQ94" s="66"/>
      <c r="TLR94" s="66"/>
      <c r="TLS94" s="66"/>
      <c r="TLT94" s="66"/>
      <c r="TLU94" s="66"/>
      <c r="TLV94" s="66"/>
      <c r="TLW94" s="66"/>
      <c r="TLX94" s="66"/>
      <c r="TLY94" s="66"/>
      <c r="TLZ94" s="66"/>
      <c r="TMA94" s="66"/>
      <c r="TMB94" s="66"/>
      <c r="TMC94" s="66"/>
      <c r="TMD94" s="66"/>
      <c r="TME94" s="66"/>
      <c r="TMF94" s="66"/>
      <c r="TMG94" s="66"/>
      <c r="TMH94" s="66"/>
      <c r="TMI94" s="66"/>
      <c r="TMJ94" s="66"/>
      <c r="TMK94" s="66"/>
      <c r="TML94" s="66"/>
      <c r="TMM94" s="66"/>
      <c r="TMN94" s="66"/>
      <c r="TMO94" s="66"/>
      <c r="TMP94" s="66"/>
      <c r="TMQ94" s="66"/>
      <c r="TMR94" s="66"/>
      <c r="TMS94" s="66"/>
      <c r="TMT94" s="66"/>
      <c r="TMU94" s="66"/>
      <c r="TMV94" s="66"/>
      <c r="TMW94" s="66"/>
      <c r="TMX94" s="66"/>
      <c r="TMY94" s="66"/>
      <c r="TMZ94" s="66"/>
      <c r="TNA94" s="66"/>
      <c r="TNB94" s="66"/>
      <c r="TNC94" s="66"/>
      <c r="TND94" s="66"/>
      <c r="TNE94" s="66"/>
      <c r="TNF94" s="66"/>
      <c r="TNG94" s="66"/>
      <c r="TNH94" s="66"/>
      <c r="TNI94" s="66"/>
      <c r="TNJ94" s="66"/>
      <c r="TNK94" s="66"/>
      <c r="TNL94" s="66"/>
      <c r="TNM94" s="66"/>
      <c r="TNN94" s="66"/>
      <c r="TNO94" s="66"/>
      <c r="TNP94" s="66"/>
      <c r="TNQ94" s="66"/>
      <c r="TNR94" s="66"/>
      <c r="TNS94" s="66"/>
      <c r="TNT94" s="66"/>
      <c r="TNU94" s="66"/>
      <c r="TNV94" s="66"/>
      <c r="TNW94" s="66"/>
      <c r="TNX94" s="66"/>
      <c r="TNY94" s="66"/>
      <c r="TNZ94" s="66"/>
      <c r="TOA94" s="66"/>
      <c r="TOB94" s="66"/>
      <c r="TOC94" s="66"/>
      <c r="TOD94" s="66"/>
      <c r="TOE94" s="66"/>
      <c r="TOF94" s="66"/>
      <c r="TOG94" s="66"/>
      <c r="TOH94" s="66"/>
      <c r="TOI94" s="66"/>
      <c r="TOJ94" s="66"/>
      <c r="TOK94" s="66"/>
      <c r="TOL94" s="66"/>
      <c r="TOM94" s="66"/>
      <c r="TON94" s="66"/>
      <c r="TOO94" s="66"/>
      <c r="TOP94" s="66"/>
      <c r="TOQ94" s="66"/>
      <c r="TOR94" s="66"/>
      <c r="TOS94" s="66"/>
      <c r="TOT94" s="66"/>
      <c r="TOU94" s="66"/>
      <c r="TOV94" s="66"/>
      <c r="TOW94" s="66"/>
      <c r="TOX94" s="66"/>
      <c r="TOY94" s="66"/>
      <c r="TOZ94" s="66"/>
      <c r="TPA94" s="66"/>
      <c r="TPB94" s="66"/>
      <c r="TPC94" s="66"/>
      <c r="TPD94" s="66"/>
      <c r="TPE94" s="66"/>
      <c r="TPF94" s="66"/>
      <c r="TPG94" s="66"/>
      <c r="TPH94" s="66"/>
      <c r="TPI94" s="66"/>
      <c r="TPJ94" s="66"/>
      <c r="TPK94" s="66"/>
      <c r="TPL94" s="66"/>
      <c r="TPM94" s="66"/>
      <c r="TPN94" s="66"/>
      <c r="TPO94" s="66"/>
      <c r="TPP94" s="66"/>
      <c r="TPQ94" s="66"/>
      <c r="TPR94" s="66"/>
      <c r="TPS94" s="66"/>
      <c r="TPT94" s="66"/>
      <c r="TPU94" s="66"/>
      <c r="TPV94" s="66"/>
      <c r="TPW94" s="66"/>
      <c r="TPX94" s="66"/>
      <c r="TPY94" s="66"/>
      <c r="TPZ94" s="66"/>
      <c r="TQA94" s="66"/>
      <c r="TQB94" s="66"/>
      <c r="TQC94" s="66"/>
      <c r="TQD94" s="66"/>
      <c r="TQE94" s="66"/>
      <c r="TQF94" s="66"/>
      <c r="TQG94" s="66"/>
      <c r="TQH94" s="66"/>
      <c r="TQI94" s="66"/>
      <c r="TQJ94" s="66"/>
      <c r="TQK94" s="66"/>
      <c r="TQL94" s="66"/>
      <c r="TQM94" s="66"/>
      <c r="TQN94" s="66"/>
      <c r="TQO94" s="66"/>
      <c r="TQP94" s="66"/>
      <c r="TQQ94" s="66"/>
      <c r="TQR94" s="66"/>
      <c r="TQS94" s="66"/>
      <c r="TQT94" s="66"/>
      <c r="TQU94" s="66"/>
      <c r="TQV94" s="66"/>
      <c r="TQW94" s="66"/>
      <c r="TQX94" s="66"/>
      <c r="TQY94" s="66"/>
      <c r="TQZ94" s="66"/>
      <c r="TRA94" s="66"/>
      <c r="TRB94" s="66"/>
      <c r="TRC94" s="66"/>
      <c r="TRD94" s="66"/>
      <c r="TRE94" s="66"/>
      <c r="TRF94" s="66"/>
      <c r="TRG94" s="66"/>
      <c r="TRH94" s="66"/>
      <c r="TRI94" s="66"/>
      <c r="TRJ94" s="66"/>
      <c r="TRK94" s="66"/>
      <c r="TRL94" s="66"/>
      <c r="TRM94" s="66"/>
      <c r="TRN94" s="66"/>
      <c r="TRO94" s="66"/>
      <c r="TRP94" s="66"/>
      <c r="TRQ94" s="66"/>
      <c r="TRR94" s="66"/>
      <c r="TRS94" s="66"/>
      <c r="TRT94" s="66"/>
      <c r="TRU94" s="66"/>
      <c r="TRV94" s="66"/>
      <c r="TRW94" s="66"/>
      <c r="TRX94" s="66"/>
      <c r="TRY94" s="66"/>
      <c r="TRZ94" s="66"/>
      <c r="TSA94" s="66"/>
      <c r="TSB94" s="66"/>
      <c r="TSC94" s="66"/>
      <c r="TSD94" s="66"/>
      <c r="TSE94" s="66"/>
      <c r="TSF94" s="66"/>
      <c r="TSG94" s="66"/>
      <c r="TSH94" s="66"/>
      <c r="TSI94" s="66"/>
      <c r="TSJ94" s="66"/>
      <c r="TSK94" s="66"/>
      <c r="TSL94" s="66"/>
      <c r="TSM94" s="66"/>
      <c r="TSN94" s="66"/>
      <c r="TSO94" s="66"/>
      <c r="TSP94" s="66"/>
      <c r="TSQ94" s="66"/>
      <c r="TSR94" s="66"/>
      <c r="TSS94" s="66"/>
      <c r="TST94" s="66"/>
      <c r="TSU94" s="66"/>
      <c r="TSV94" s="66"/>
      <c r="TSW94" s="66"/>
      <c r="TSX94" s="66"/>
      <c r="TSY94" s="66"/>
      <c r="TSZ94" s="66"/>
      <c r="TTA94" s="66"/>
      <c r="TTB94" s="66"/>
      <c r="TTC94" s="66"/>
      <c r="TTD94" s="66"/>
      <c r="TTE94" s="66"/>
      <c r="TTF94" s="66"/>
      <c r="TTG94" s="66"/>
      <c r="TTH94" s="66"/>
      <c r="TTI94" s="66"/>
      <c r="TTJ94" s="66"/>
      <c r="TTK94" s="66"/>
      <c r="TTL94" s="66"/>
      <c r="TTM94" s="66"/>
      <c r="TTN94" s="66"/>
      <c r="TTO94" s="66"/>
      <c r="TTP94" s="66"/>
      <c r="TTQ94" s="66"/>
      <c r="TTR94" s="66"/>
      <c r="TTS94" s="66"/>
      <c r="TTT94" s="66"/>
      <c r="TTU94" s="66"/>
      <c r="TTV94" s="66"/>
      <c r="TTW94" s="66"/>
      <c r="TTX94" s="66"/>
      <c r="TTY94" s="66"/>
      <c r="TTZ94" s="66"/>
      <c r="TUA94" s="66"/>
      <c r="TUB94" s="66"/>
      <c r="TUC94" s="66"/>
      <c r="TUD94" s="66"/>
      <c r="TUE94" s="66"/>
      <c r="TUF94" s="66"/>
      <c r="TUG94" s="66"/>
      <c r="TUH94" s="66"/>
      <c r="TUI94" s="66"/>
      <c r="TUJ94" s="66"/>
      <c r="TUK94" s="66"/>
      <c r="TUL94" s="66"/>
      <c r="TUM94" s="66"/>
      <c r="TUN94" s="66"/>
      <c r="TUO94" s="66"/>
      <c r="TUP94" s="66"/>
      <c r="TUQ94" s="66"/>
      <c r="TUR94" s="66"/>
      <c r="TUS94" s="66"/>
      <c r="TUT94" s="66"/>
      <c r="TUU94" s="66"/>
      <c r="TUV94" s="66"/>
      <c r="TUW94" s="66"/>
      <c r="TUX94" s="66"/>
      <c r="TUY94" s="66"/>
      <c r="TUZ94" s="66"/>
      <c r="TVA94" s="66"/>
      <c r="TVB94" s="66"/>
      <c r="TVC94" s="66"/>
      <c r="TVD94" s="66"/>
      <c r="TVE94" s="66"/>
      <c r="TVF94" s="66"/>
      <c r="TVG94" s="66"/>
      <c r="TVH94" s="66"/>
      <c r="TVI94" s="66"/>
      <c r="TVJ94" s="66"/>
      <c r="TVK94" s="66"/>
      <c r="TVL94" s="66"/>
      <c r="TVM94" s="66"/>
      <c r="TVN94" s="66"/>
      <c r="TVO94" s="66"/>
      <c r="TVP94" s="66"/>
      <c r="TVQ94" s="66"/>
      <c r="TVR94" s="66"/>
      <c r="TVS94" s="66"/>
      <c r="TVT94" s="66"/>
      <c r="TVU94" s="66"/>
      <c r="TVV94" s="66"/>
      <c r="TVW94" s="66"/>
      <c r="TVX94" s="66"/>
      <c r="TVY94" s="66"/>
      <c r="TVZ94" s="66"/>
      <c r="TWA94" s="66"/>
      <c r="TWB94" s="66"/>
      <c r="TWC94" s="66"/>
      <c r="TWD94" s="66"/>
      <c r="TWE94" s="66"/>
      <c r="TWF94" s="66"/>
      <c r="TWG94" s="66"/>
      <c r="TWH94" s="66"/>
      <c r="TWI94" s="66"/>
      <c r="TWJ94" s="66"/>
      <c r="TWK94" s="66"/>
      <c r="TWL94" s="66"/>
      <c r="TWM94" s="66"/>
      <c r="TWN94" s="66"/>
      <c r="TWO94" s="66"/>
      <c r="TWP94" s="66"/>
      <c r="TWQ94" s="66"/>
      <c r="TWR94" s="66"/>
      <c r="TWS94" s="66"/>
      <c r="TWT94" s="66"/>
      <c r="TWU94" s="66"/>
      <c r="TWV94" s="66"/>
      <c r="TWW94" s="66"/>
      <c r="TWX94" s="66"/>
      <c r="TWY94" s="66"/>
      <c r="TWZ94" s="66"/>
      <c r="TXA94" s="66"/>
      <c r="TXB94" s="66"/>
      <c r="TXC94" s="66"/>
      <c r="TXD94" s="66"/>
      <c r="TXE94" s="66"/>
      <c r="TXF94" s="66"/>
      <c r="TXG94" s="66"/>
      <c r="TXH94" s="66"/>
      <c r="TXI94" s="66"/>
      <c r="TXJ94" s="66"/>
      <c r="TXK94" s="66"/>
      <c r="TXL94" s="66"/>
      <c r="TXM94" s="66"/>
      <c r="TXN94" s="66"/>
      <c r="TXO94" s="66"/>
      <c r="TXP94" s="66"/>
      <c r="TXQ94" s="66"/>
      <c r="TXR94" s="66"/>
      <c r="TXS94" s="66"/>
      <c r="TXT94" s="66"/>
      <c r="TXU94" s="66"/>
      <c r="TXV94" s="66"/>
      <c r="TXW94" s="66"/>
      <c r="TXX94" s="66"/>
      <c r="TXY94" s="66"/>
      <c r="TXZ94" s="66"/>
      <c r="TYA94" s="66"/>
      <c r="TYB94" s="66"/>
      <c r="TYC94" s="66"/>
      <c r="TYD94" s="66"/>
      <c r="TYE94" s="66"/>
      <c r="TYF94" s="66"/>
      <c r="TYG94" s="66"/>
      <c r="TYH94" s="66"/>
      <c r="TYI94" s="66"/>
      <c r="TYJ94" s="66"/>
      <c r="TYK94" s="66"/>
      <c r="TYL94" s="66"/>
      <c r="TYM94" s="66"/>
      <c r="TYN94" s="66"/>
      <c r="TYO94" s="66"/>
      <c r="TYP94" s="66"/>
      <c r="TYQ94" s="66"/>
      <c r="TYR94" s="66"/>
      <c r="TYS94" s="66"/>
      <c r="TYT94" s="66"/>
      <c r="TYU94" s="66"/>
      <c r="TYV94" s="66"/>
      <c r="TYW94" s="66"/>
      <c r="TYX94" s="66"/>
      <c r="TYY94" s="66"/>
      <c r="TYZ94" s="66"/>
      <c r="TZA94" s="66"/>
      <c r="TZB94" s="66"/>
      <c r="TZC94" s="66"/>
      <c r="TZD94" s="66"/>
      <c r="TZE94" s="66"/>
      <c r="TZF94" s="66"/>
      <c r="TZG94" s="66"/>
      <c r="TZH94" s="66"/>
      <c r="TZI94" s="66"/>
      <c r="TZJ94" s="66"/>
      <c r="TZK94" s="66"/>
      <c r="TZL94" s="66"/>
      <c r="TZM94" s="66"/>
      <c r="TZN94" s="66"/>
      <c r="TZO94" s="66"/>
      <c r="TZP94" s="66"/>
      <c r="TZQ94" s="66"/>
      <c r="TZR94" s="66"/>
      <c r="TZS94" s="66"/>
      <c r="TZT94" s="66"/>
      <c r="TZU94" s="66"/>
      <c r="TZV94" s="66"/>
      <c r="TZW94" s="66"/>
      <c r="TZX94" s="66"/>
      <c r="TZY94" s="66"/>
      <c r="TZZ94" s="66"/>
      <c r="UAA94" s="66"/>
      <c r="UAB94" s="66"/>
      <c r="UAC94" s="66"/>
      <c r="UAD94" s="66"/>
      <c r="UAE94" s="66"/>
      <c r="UAF94" s="66"/>
      <c r="UAG94" s="66"/>
      <c r="UAH94" s="66"/>
      <c r="UAI94" s="66"/>
      <c r="UAJ94" s="66"/>
      <c r="UAK94" s="66"/>
      <c r="UAL94" s="66"/>
      <c r="UAM94" s="66"/>
      <c r="UAN94" s="66"/>
      <c r="UAO94" s="66"/>
      <c r="UAP94" s="66"/>
      <c r="UAQ94" s="66"/>
      <c r="UAR94" s="66"/>
      <c r="UAS94" s="66"/>
      <c r="UAT94" s="66"/>
      <c r="UAU94" s="66"/>
      <c r="UAV94" s="66"/>
      <c r="UAW94" s="66"/>
      <c r="UAX94" s="66"/>
      <c r="UAY94" s="66"/>
      <c r="UAZ94" s="66"/>
      <c r="UBA94" s="66"/>
      <c r="UBB94" s="66"/>
      <c r="UBC94" s="66"/>
      <c r="UBD94" s="66"/>
      <c r="UBE94" s="66"/>
      <c r="UBF94" s="66"/>
      <c r="UBG94" s="66"/>
      <c r="UBH94" s="66"/>
      <c r="UBI94" s="66"/>
      <c r="UBJ94" s="66"/>
      <c r="UBK94" s="66"/>
      <c r="UBL94" s="66"/>
      <c r="UBM94" s="66"/>
      <c r="UBN94" s="66"/>
      <c r="UBO94" s="66"/>
      <c r="UBP94" s="66"/>
      <c r="UBQ94" s="66"/>
      <c r="UBR94" s="66"/>
      <c r="UBS94" s="66"/>
      <c r="UBT94" s="66"/>
      <c r="UBU94" s="66"/>
      <c r="UBV94" s="66"/>
      <c r="UBW94" s="66"/>
      <c r="UBX94" s="66"/>
      <c r="UBY94" s="66"/>
      <c r="UBZ94" s="66"/>
      <c r="UCA94" s="66"/>
      <c r="UCB94" s="66"/>
      <c r="UCC94" s="66"/>
      <c r="UCD94" s="66"/>
      <c r="UCE94" s="66"/>
      <c r="UCF94" s="66"/>
      <c r="UCG94" s="66"/>
      <c r="UCH94" s="66"/>
      <c r="UCI94" s="66"/>
      <c r="UCJ94" s="66"/>
      <c r="UCK94" s="66"/>
      <c r="UCL94" s="66"/>
      <c r="UCM94" s="66"/>
      <c r="UCN94" s="66"/>
      <c r="UCO94" s="66"/>
      <c r="UCP94" s="66"/>
      <c r="UCQ94" s="66"/>
      <c r="UCR94" s="66"/>
      <c r="UCS94" s="66"/>
      <c r="UCT94" s="66"/>
      <c r="UCU94" s="66"/>
      <c r="UCV94" s="66"/>
      <c r="UCW94" s="66"/>
      <c r="UCX94" s="66"/>
      <c r="UCY94" s="66"/>
      <c r="UCZ94" s="66"/>
      <c r="UDA94" s="66"/>
      <c r="UDB94" s="66"/>
      <c r="UDC94" s="66"/>
      <c r="UDD94" s="66"/>
      <c r="UDE94" s="66"/>
      <c r="UDF94" s="66"/>
      <c r="UDG94" s="66"/>
      <c r="UDH94" s="66"/>
      <c r="UDI94" s="66"/>
      <c r="UDJ94" s="66"/>
      <c r="UDK94" s="66"/>
      <c r="UDL94" s="66"/>
      <c r="UDM94" s="66"/>
      <c r="UDN94" s="66"/>
      <c r="UDO94" s="66"/>
      <c r="UDP94" s="66"/>
      <c r="UDQ94" s="66"/>
      <c r="UDR94" s="66"/>
      <c r="UDS94" s="66"/>
      <c r="UDT94" s="66"/>
      <c r="UDU94" s="66"/>
      <c r="UDV94" s="66"/>
      <c r="UDW94" s="66"/>
      <c r="UDX94" s="66"/>
      <c r="UDY94" s="66"/>
      <c r="UDZ94" s="66"/>
      <c r="UEA94" s="66"/>
      <c r="UEB94" s="66"/>
      <c r="UEC94" s="66"/>
      <c r="UED94" s="66"/>
      <c r="UEE94" s="66"/>
      <c r="UEF94" s="66"/>
      <c r="UEG94" s="66"/>
      <c r="UEH94" s="66"/>
      <c r="UEI94" s="66"/>
      <c r="UEJ94" s="66"/>
      <c r="UEK94" s="66"/>
      <c r="UEL94" s="66"/>
      <c r="UEM94" s="66"/>
      <c r="UEN94" s="66"/>
      <c r="UEO94" s="66"/>
      <c r="UEP94" s="66"/>
      <c r="UEQ94" s="66"/>
      <c r="UER94" s="66"/>
      <c r="UES94" s="66"/>
      <c r="UET94" s="66"/>
      <c r="UEU94" s="66"/>
      <c r="UEV94" s="66"/>
      <c r="UEW94" s="66"/>
      <c r="UEX94" s="66"/>
      <c r="UEY94" s="66"/>
      <c r="UEZ94" s="66"/>
      <c r="UFA94" s="66"/>
      <c r="UFB94" s="66"/>
      <c r="UFC94" s="66"/>
      <c r="UFD94" s="66"/>
      <c r="UFE94" s="66"/>
      <c r="UFF94" s="66"/>
      <c r="UFG94" s="66"/>
      <c r="UFH94" s="66"/>
      <c r="UFI94" s="66"/>
      <c r="UFJ94" s="66"/>
      <c r="UFK94" s="66"/>
      <c r="UFL94" s="66"/>
      <c r="UFM94" s="66"/>
      <c r="UFN94" s="66"/>
      <c r="UFO94" s="66"/>
      <c r="UFP94" s="66"/>
      <c r="UFQ94" s="66"/>
      <c r="UFR94" s="66"/>
      <c r="UFS94" s="66"/>
      <c r="UFT94" s="66"/>
      <c r="UFU94" s="66"/>
      <c r="UFV94" s="66"/>
      <c r="UFW94" s="66"/>
      <c r="UFX94" s="66"/>
      <c r="UFY94" s="66"/>
      <c r="UFZ94" s="66"/>
      <c r="UGA94" s="66"/>
      <c r="UGB94" s="66"/>
      <c r="UGC94" s="66"/>
      <c r="UGD94" s="66"/>
      <c r="UGE94" s="66"/>
      <c r="UGF94" s="66"/>
      <c r="UGG94" s="66"/>
      <c r="UGH94" s="66"/>
      <c r="UGI94" s="66"/>
      <c r="UGJ94" s="66"/>
      <c r="UGK94" s="66"/>
      <c r="UGL94" s="66"/>
      <c r="UGM94" s="66"/>
      <c r="UGN94" s="66"/>
      <c r="UGO94" s="66"/>
      <c r="UGP94" s="66"/>
      <c r="UGQ94" s="66"/>
      <c r="UGR94" s="66"/>
      <c r="UGS94" s="66"/>
      <c r="UGT94" s="66"/>
      <c r="UGU94" s="66"/>
      <c r="UGV94" s="66"/>
      <c r="UGW94" s="66"/>
      <c r="UGX94" s="66"/>
      <c r="UGY94" s="66"/>
      <c r="UGZ94" s="66"/>
      <c r="UHA94" s="66"/>
      <c r="UHB94" s="66"/>
      <c r="UHC94" s="66"/>
      <c r="UHD94" s="66"/>
      <c r="UHE94" s="66"/>
      <c r="UHF94" s="66"/>
      <c r="UHG94" s="66"/>
      <c r="UHH94" s="66"/>
      <c r="UHI94" s="66"/>
      <c r="UHJ94" s="66"/>
      <c r="UHK94" s="66"/>
      <c r="UHL94" s="66"/>
      <c r="UHM94" s="66"/>
      <c r="UHN94" s="66"/>
      <c r="UHO94" s="66"/>
      <c r="UHP94" s="66"/>
      <c r="UHQ94" s="66"/>
      <c r="UHR94" s="66"/>
      <c r="UHS94" s="66"/>
      <c r="UHT94" s="66"/>
      <c r="UHU94" s="66"/>
      <c r="UHV94" s="66"/>
      <c r="UHW94" s="66"/>
      <c r="UHX94" s="66"/>
      <c r="UHY94" s="66"/>
      <c r="UHZ94" s="66"/>
      <c r="UIA94" s="66"/>
      <c r="UIB94" s="66"/>
      <c r="UIC94" s="66"/>
      <c r="UID94" s="66"/>
      <c r="UIE94" s="66"/>
      <c r="UIF94" s="66"/>
      <c r="UIG94" s="66"/>
      <c r="UIH94" s="66"/>
      <c r="UII94" s="66"/>
      <c r="UIJ94" s="66"/>
      <c r="UIK94" s="66"/>
      <c r="UIL94" s="66"/>
      <c r="UIM94" s="66"/>
      <c r="UIN94" s="66"/>
      <c r="UIO94" s="66"/>
      <c r="UIP94" s="66"/>
      <c r="UIQ94" s="66"/>
      <c r="UIR94" s="66"/>
      <c r="UIS94" s="66"/>
      <c r="UIT94" s="66"/>
      <c r="UIU94" s="66"/>
      <c r="UIV94" s="66"/>
      <c r="UIW94" s="66"/>
      <c r="UIX94" s="66"/>
      <c r="UIY94" s="66"/>
      <c r="UIZ94" s="66"/>
      <c r="UJA94" s="66"/>
      <c r="UJB94" s="66"/>
      <c r="UJC94" s="66"/>
      <c r="UJD94" s="66"/>
      <c r="UJE94" s="66"/>
      <c r="UJF94" s="66"/>
      <c r="UJG94" s="66"/>
      <c r="UJH94" s="66"/>
      <c r="UJI94" s="66"/>
      <c r="UJJ94" s="66"/>
      <c r="UJK94" s="66"/>
      <c r="UJL94" s="66"/>
      <c r="UJM94" s="66"/>
      <c r="UJN94" s="66"/>
      <c r="UJO94" s="66"/>
      <c r="UJP94" s="66"/>
      <c r="UJQ94" s="66"/>
      <c r="UJR94" s="66"/>
      <c r="UJS94" s="66"/>
      <c r="UJT94" s="66"/>
      <c r="UJU94" s="66"/>
      <c r="UJV94" s="66"/>
      <c r="UJW94" s="66"/>
      <c r="UJX94" s="66"/>
      <c r="UJY94" s="66"/>
      <c r="UJZ94" s="66"/>
      <c r="UKA94" s="66"/>
      <c r="UKB94" s="66"/>
      <c r="UKC94" s="66"/>
      <c r="UKD94" s="66"/>
      <c r="UKE94" s="66"/>
      <c r="UKF94" s="66"/>
      <c r="UKG94" s="66"/>
      <c r="UKH94" s="66"/>
      <c r="UKI94" s="66"/>
      <c r="UKJ94" s="66"/>
      <c r="UKK94" s="66"/>
      <c r="UKL94" s="66"/>
      <c r="UKM94" s="66"/>
      <c r="UKN94" s="66"/>
      <c r="UKO94" s="66"/>
      <c r="UKP94" s="66"/>
      <c r="UKQ94" s="66"/>
      <c r="UKR94" s="66"/>
      <c r="UKS94" s="66"/>
      <c r="UKT94" s="66"/>
      <c r="UKU94" s="66"/>
      <c r="UKV94" s="66"/>
      <c r="UKW94" s="66"/>
      <c r="UKX94" s="66"/>
      <c r="UKY94" s="66"/>
      <c r="UKZ94" s="66"/>
      <c r="ULA94" s="66"/>
      <c r="ULB94" s="66"/>
      <c r="ULC94" s="66"/>
      <c r="ULD94" s="66"/>
      <c r="ULE94" s="66"/>
      <c r="ULF94" s="66"/>
      <c r="ULG94" s="66"/>
      <c r="ULH94" s="66"/>
      <c r="ULI94" s="66"/>
      <c r="ULJ94" s="66"/>
      <c r="ULK94" s="66"/>
      <c r="ULL94" s="66"/>
      <c r="ULM94" s="66"/>
      <c r="ULN94" s="66"/>
      <c r="ULO94" s="66"/>
      <c r="ULP94" s="66"/>
      <c r="ULQ94" s="66"/>
      <c r="ULR94" s="66"/>
      <c r="ULS94" s="66"/>
      <c r="ULT94" s="66"/>
      <c r="ULU94" s="66"/>
      <c r="ULV94" s="66"/>
      <c r="ULW94" s="66"/>
      <c r="ULX94" s="66"/>
      <c r="ULY94" s="66"/>
      <c r="ULZ94" s="66"/>
      <c r="UMA94" s="66"/>
      <c r="UMB94" s="66"/>
      <c r="UMC94" s="66"/>
      <c r="UMD94" s="66"/>
      <c r="UME94" s="66"/>
      <c r="UMF94" s="66"/>
      <c r="UMG94" s="66"/>
      <c r="UMH94" s="66"/>
      <c r="UMI94" s="66"/>
      <c r="UMJ94" s="66"/>
      <c r="UMK94" s="66"/>
      <c r="UML94" s="66"/>
      <c r="UMM94" s="66"/>
      <c r="UMN94" s="66"/>
      <c r="UMO94" s="66"/>
      <c r="UMP94" s="66"/>
      <c r="UMQ94" s="66"/>
      <c r="UMR94" s="66"/>
      <c r="UMS94" s="66"/>
      <c r="UMT94" s="66"/>
      <c r="UMU94" s="66"/>
      <c r="UMV94" s="66"/>
      <c r="UMW94" s="66"/>
      <c r="UMX94" s="66"/>
      <c r="UMY94" s="66"/>
      <c r="UMZ94" s="66"/>
      <c r="UNA94" s="66"/>
      <c r="UNB94" s="66"/>
      <c r="UNC94" s="66"/>
      <c r="UND94" s="66"/>
      <c r="UNE94" s="66"/>
      <c r="UNF94" s="66"/>
      <c r="UNG94" s="66"/>
      <c r="UNH94" s="66"/>
      <c r="UNI94" s="66"/>
      <c r="UNJ94" s="66"/>
      <c r="UNK94" s="66"/>
      <c r="UNL94" s="66"/>
      <c r="UNM94" s="66"/>
      <c r="UNN94" s="66"/>
      <c r="UNO94" s="66"/>
      <c r="UNP94" s="66"/>
      <c r="UNQ94" s="66"/>
      <c r="UNR94" s="66"/>
      <c r="UNS94" s="66"/>
      <c r="UNT94" s="66"/>
      <c r="UNU94" s="66"/>
      <c r="UNV94" s="66"/>
      <c r="UNW94" s="66"/>
      <c r="UNX94" s="66"/>
      <c r="UNY94" s="66"/>
      <c r="UNZ94" s="66"/>
      <c r="UOA94" s="66"/>
      <c r="UOB94" s="66"/>
      <c r="UOC94" s="66"/>
      <c r="UOD94" s="66"/>
      <c r="UOE94" s="66"/>
      <c r="UOF94" s="66"/>
      <c r="UOG94" s="66"/>
      <c r="UOH94" s="66"/>
      <c r="UOI94" s="66"/>
      <c r="UOJ94" s="66"/>
      <c r="UOK94" s="66"/>
      <c r="UOL94" s="66"/>
      <c r="UOM94" s="66"/>
      <c r="UON94" s="66"/>
      <c r="UOO94" s="66"/>
      <c r="UOP94" s="66"/>
      <c r="UOQ94" s="66"/>
      <c r="UOR94" s="66"/>
      <c r="UOS94" s="66"/>
      <c r="UOT94" s="66"/>
      <c r="UOU94" s="66"/>
      <c r="UOV94" s="66"/>
      <c r="UOW94" s="66"/>
      <c r="UOX94" s="66"/>
      <c r="UOY94" s="66"/>
      <c r="UOZ94" s="66"/>
      <c r="UPA94" s="66"/>
      <c r="UPB94" s="66"/>
      <c r="UPC94" s="66"/>
      <c r="UPD94" s="66"/>
      <c r="UPE94" s="66"/>
      <c r="UPF94" s="66"/>
      <c r="UPG94" s="66"/>
      <c r="UPH94" s="66"/>
      <c r="UPI94" s="66"/>
      <c r="UPJ94" s="66"/>
      <c r="UPK94" s="66"/>
      <c r="UPL94" s="66"/>
      <c r="UPM94" s="66"/>
      <c r="UPN94" s="66"/>
      <c r="UPO94" s="66"/>
      <c r="UPP94" s="66"/>
      <c r="UPQ94" s="66"/>
      <c r="UPR94" s="66"/>
      <c r="UPS94" s="66"/>
      <c r="UPT94" s="66"/>
      <c r="UPU94" s="66"/>
      <c r="UPV94" s="66"/>
      <c r="UPW94" s="66"/>
      <c r="UPX94" s="66"/>
      <c r="UPY94" s="66"/>
      <c r="UPZ94" s="66"/>
      <c r="UQA94" s="66"/>
      <c r="UQB94" s="66"/>
      <c r="UQC94" s="66"/>
      <c r="UQD94" s="66"/>
      <c r="UQE94" s="66"/>
      <c r="UQF94" s="66"/>
      <c r="UQG94" s="66"/>
      <c r="UQH94" s="66"/>
      <c r="UQI94" s="66"/>
      <c r="UQJ94" s="66"/>
      <c r="UQK94" s="66"/>
      <c r="UQL94" s="66"/>
      <c r="UQM94" s="66"/>
      <c r="UQN94" s="66"/>
      <c r="UQO94" s="66"/>
      <c r="UQP94" s="66"/>
      <c r="UQQ94" s="66"/>
      <c r="UQR94" s="66"/>
      <c r="UQS94" s="66"/>
      <c r="UQT94" s="66"/>
      <c r="UQU94" s="66"/>
      <c r="UQV94" s="66"/>
      <c r="UQW94" s="66"/>
      <c r="UQX94" s="66"/>
      <c r="UQY94" s="66"/>
      <c r="UQZ94" s="66"/>
      <c r="URA94" s="66"/>
      <c r="URB94" s="66"/>
      <c r="URC94" s="66"/>
      <c r="URD94" s="66"/>
      <c r="URE94" s="66"/>
      <c r="URF94" s="66"/>
      <c r="URG94" s="66"/>
      <c r="URH94" s="66"/>
      <c r="URI94" s="66"/>
      <c r="URJ94" s="66"/>
      <c r="URK94" s="66"/>
      <c r="URL94" s="66"/>
      <c r="URM94" s="66"/>
      <c r="URN94" s="66"/>
      <c r="URO94" s="66"/>
      <c r="URP94" s="66"/>
      <c r="URQ94" s="66"/>
      <c r="URR94" s="66"/>
      <c r="URS94" s="66"/>
      <c r="URT94" s="66"/>
      <c r="URU94" s="66"/>
      <c r="URV94" s="66"/>
      <c r="URW94" s="66"/>
      <c r="URX94" s="66"/>
      <c r="URY94" s="66"/>
      <c r="URZ94" s="66"/>
      <c r="USA94" s="66"/>
      <c r="USB94" s="66"/>
      <c r="USC94" s="66"/>
      <c r="USD94" s="66"/>
      <c r="USE94" s="66"/>
      <c r="USF94" s="66"/>
      <c r="USG94" s="66"/>
      <c r="USH94" s="66"/>
      <c r="USI94" s="66"/>
      <c r="USJ94" s="66"/>
      <c r="USK94" s="66"/>
      <c r="USL94" s="66"/>
      <c r="USM94" s="66"/>
      <c r="USN94" s="66"/>
      <c r="USO94" s="66"/>
      <c r="USP94" s="66"/>
      <c r="USQ94" s="66"/>
      <c r="USR94" s="66"/>
      <c r="USS94" s="66"/>
      <c r="UST94" s="66"/>
      <c r="USU94" s="66"/>
      <c r="USV94" s="66"/>
      <c r="USW94" s="66"/>
      <c r="USX94" s="66"/>
      <c r="USY94" s="66"/>
      <c r="USZ94" s="66"/>
      <c r="UTA94" s="66"/>
      <c r="UTB94" s="66"/>
      <c r="UTC94" s="66"/>
      <c r="UTD94" s="66"/>
      <c r="UTE94" s="66"/>
      <c r="UTF94" s="66"/>
      <c r="UTG94" s="66"/>
      <c r="UTH94" s="66"/>
      <c r="UTI94" s="66"/>
      <c r="UTJ94" s="66"/>
      <c r="UTK94" s="66"/>
      <c r="UTL94" s="66"/>
      <c r="UTM94" s="66"/>
      <c r="UTN94" s="66"/>
      <c r="UTO94" s="66"/>
      <c r="UTP94" s="66"/>
      <c r="UTQ94" s="66"/>
      <c r="UTR94" s="66"/>
      <c r="UTS94" s="66"/>
      <c r="UTT94" s="66"/>
      <c r="UTU94" s="66"/>
      <c r="UTV94" s="66"/>
      <c r="UTW94" s="66"/>
      <c r="UTX94" s="66"/>
      <c r="UTY94" s="66"/>
      <c r="UTZ94" s="66"/>
      <c r="UUA94" s="66"/>
      <c r="UUB94" s="66"/>
      <c r="UUC94" s="66"/>
      <c r="UUD94" s="66"/>
      <c r="UUE94" s="66"/>
      <c r="UUF94" s="66"/>
      <c r="UUG94" s="66"/>
      <c r="UUH94" s="66"/>
      <c r="UUI94" s="66"/>
      <c r="UUJ94" s="66"/>
      <c r="UUK94" s="66"/>
      <c r="UUL94" s="66"/>
      <c r="UUM94" s="66"/>
      <c r="UUN94" s="66"/>
      <c r="UUO94" s="66"/>
      <c r="UUP94" s="66"/>
      <c r="UUQ94" s="66"/>
      <c r="UUR94" s="66"/>
      <c r="UUS94" s="66"/>
      <c r="UUT94" s="66"/>
      <c r="UUU94" s="66"/>
      <c r="UUV94" s="66"/>
      <c r="UUW94" s="66"/>
      <c r="UUX94" s="66"/>
      <c r="UUY94" s="66"/>
      <c r="UUZ94" s="66"/>
      <c r="UVA94" s="66"/>
      <c r="UVB94" s="66"/>
      <c r="UVC94" s="66"/>
      <c r="UVD94" s="66"/>
      <c r="UVE94" s="66"/>
      <c r="UVF94" s="66"/>
      <c r="UVG94" s="66"/>
      <c r="UVH94" s="66"/>
      <c r="UVI94" s="66"/>
      <c r="UVJ94" s="66"/>
      <c r="UVK94" s="66"/>
      <c r="UVL94" s="66"/>
      <c r="UVM94" s="66"/>
      <c r="UVN94" s="66"/>
      <c r="UVO94" s="66"/>
      <c r="UVP94" s="66"/>
      <c r="UVQ94" s="66"/>
      <c r="UVR94" s="66"/>
      <c r="UVS94" s="66"/>
      <c r="UVT94" s="66"/>
      <c r="UVU94" s="66"/>
      <c r="UVV94" s="66"/>
      <c r="UVW94" s="66"/>
      <c r="UVX94" s="66"/>
      <c r="UVY94" s="66"/>
      <c r="UVZ94" s="66"/>
      <c r="UWA94" s="66"/>
      <c r="UWB94" s="66"/>
      <c r="UWC94" s="66"/>
      <c r="UWD94" s="66"/>
      <c r="UWE94" s="66"/>
      <c r="UWF94" s="66"/>
      <c r="UWG94" s="66"/>
      <c r="UWH94" s="66"/>
      <c r="UWI94" s="66"/>
      <c r="UWJ94" s="66"/>
      <c r="UWK94" s="66"/>
      <c r="UWL94" s="66"/>
      <c r="UWM94" s="66"/>
      <c r="UWN94" s="66"/>
      <c r="UWO94" s="66"/>
      <c r="UWP94" s="66"/>
      <c r="UWQ94" s="66"/>
      <c r="UWR94" s="66"/>
      <c r="UWS94" s="66"/>
      <c r="UWT94" s="66"/>
      <c r="UWU94" s="66"/>
      <c r="UWV94" s="66"/>
      <c r="UWW94" s="66"/>
      <c r="UWX94" s="66"/>
      <c r="UWY94" s="66"/>
      <c r="UWZ94" s="66"/>
      <c r="UXA94" s="66"/>
      <c r="UXB94" s="66"/>
      <c r="UXC94" s="66"/>
      <c r="UXD94" s="66"/>
      <c r="UXE94" s="66"/>
      <c r="UXF94" s="66"/>
      <c r="UXG94" s="66"/>
      <c r="UXH94" s="66"/>
      <c r="UXI94" s="66"/>
      <c r="UXJ94" s="66"/>
      <c r="UXK94" s="66"/>
      <c r="UXL94" s="66"/>
      <c r="UXM94" s="66"/>
      <c r="UXN94" s="66"/>
      <c r="UXO94" s="66"/>
      <c r="UXP94" s="66"/>
      <c r="UXQ94" s="66"/>
      <c r="UXR94" s="66"/>
      <c r="UXS94" s="66"/>
      <c r="UXT94" s="66"/>
      <c r="UXU94" s="66"/>
      <c r="UXV94" s="66"/>
      <c r="UXW94" s="66"/>
      <c r="UXX94" s="66"/>
      <c r="UXY94" s="66"/>
      <c r="UXZ94" s="66"/>
      <c r="UYA94" s="66"/>
      <c r="UYB94" s="66"/>
      <c r="UYC94" s="66"/>
      <c r="UYD94" s="66"/>
      <c r="UYE94" s="66"/>
      <c r="UYF94" s="66"/>
      <c r="UYG94" s="66"/>
      <c r="UYH94" s="66"/>
      <c r="UYI94" s="66"/>
      <c r="UYJ94" s="66"/>
      <c r="UYK94" s="66"/>
      <c r="UYL94" s="66"/>
      <c r="UYM94" s="66"/>
      <c r="UYN94" s="66"/>
      <c r="UYO94" s="66"/>
      <c r="UYP94" s="66"/>
      <c r="UYQ94" s="66"/>
      <c r="UYR94" s="66"/>
      <c r="UYS94" s="66"/>
      <c r="UYT94" s="66"/>
      <c r="UYU94" s="66"/>
      <c r="UYV94" s="66"/>
      <c r="UYW94" s="66"/>
      <c r="UYX94" s="66"/>
      <c r="UYY94" s="66"/>
      <c r="UYZ94" s="66"/>
      <c r="UZA94" s="66"/>
      <c r="UZB94" s="66"/>
      <c r="UZC94" s="66"/>
      <c r="UZD94" s="66"/>
      <c r="UZE94" s="66"/>
      <c r="UZF94" s="66"/>
      <c r="UZG94" s="66"/>
      <c r="UZH94" s="66"/>
      <c r="UZI94" s="66"/>
      <c r="UZJ94" s="66"/>
      <c r="UZK94" s="66"/>
      <c r="UZL94" s="66"/>
      <c r="UZM94" s="66"/>
      <c r="UZN94" s="66"/>
      <c r="UZO94" s="66"/>
      <c r="UZP94" s="66"/>
      <c r="UZQ94" s="66"/>
      <c r="UZR94" s="66"/>
      <c r="UZS94" s="66"/>
      <c r="UZT94" s="66"/>
      <c r="UZU94" s="66"/>
      <c r="UZV94" s="66"/>
      <c r="UZW94" s="66"/>
      <c r="UZX94" s="66"/>
      <c r="UZY94" s="66"/>
      <c r="UZZ94" s="66"/>
      <c r="VAA94" s="66"/>
      <c r="VAB94" s="66"/>
      <c r="VAC94" s="66"/>
      <c r="VAD94" s="66"/>
      <c r="VAE94" s="66"/>
      <c r="VAF94" s="66"/>
      <c r="VAG94" s="66"/>
      <c r="VAH94" s="66"/>
      <c r="VAI94" s="66"/>
      <c r="VAJ94" s="66"/>
      <c r="VAK94" s="66"/>
      <c r="VAL94" s="66"/>
      <c r="VAM94" s="66"/>
      <c r="VAN94" s="66"/>
      <c r="VAO94" s="66"/>
      <c r="VAP94" s="66"/>
      <c r="VAQ94" s="66"/>
      <c r="VAR94" s="66"/>
      <c r="VAS94" s="66"/>
      <c r="VAT94" s="66"/>
      <c r="VAU94" s="66"/>
      <c r="VAV94" s="66"/>
      <c r="VAW94" s="66"/>
      <c r="VAX94" s="66"/>
      <c r="VAY94" s="66"/>
      <c r="VAZ94" s="66"/>
      <c r="VBA94" s="66"/>
      <c r="VBB94" s="66"/>
      <c r="VBC94" s="66"/>
      <c r="VBD94" s="66"/>
      <c r="VBE94" s="66"/>
      <c r="VBF94" s="66"/>
      <c r="VBG94" s="66"/>
      <c r="VBH94" s="66"/>
      <c r="VBI94" s="66"/>
      <c r="VBJ94" s="66"/>
      <c r="VBK94" s="66"/>
      <c r="VBL94" s="66"/>
      <c r="VBM94" s="66"/>
      <c r="VBN94" s="66"/>
      <c r="VBO94" s="66"/>
      <c r="VBP94" s="66"/>
      <c r="VBQ94" s="66"/>
      <c r="VBR94" s="66"/>
      <c r="VBS94" s="66"/>
      <c r="VBT94" s="66"/>
      <c r="VBU94" s="66"/>
      <c r="VBV94" s="66"/>
      <c r="VBW94" s="66"/>
      <c r="VBX94" s="66"/>
      <c r="VBY94" s="66"/>
      <c r="VBZ94" s="66"/>
      <c r="VCA94" s="66"/>
      <c r="VCB94" s="66"/>
      <c r="VCC94" s="66"/>
      <c r="VCD94" s="66"/>
      <c r="VCE94" s="66"/>
      <c r="VCF94" s="66"/>
      <c r="VCG94" s="66"/>
      <c r="VCH94" s="66"/>
      <c r="VCI94" s="66"/>
      <c r="VCJ94" s="66"/>
      <c r="VCK94" s="66"/>
      <c r="VCL94" s="66"/>
      <c r="VCM94" s="66"/>
      <c r="VCN94" s="66"/>
      <c r="VCO94" s="66"/>
      <c r="VCP94" s="66"/>
      <c r="VCQ94" s="66"/>
      <c r="VCR94" s="66"/>
      <c r="VCS94" s="66"/>
      <c r="VCT94" s="66"/>
      <c r="VCU94" s="66"/>
      <c r="VCV94" s="66"/>
      <c r="VCW94" s="66"/>
      <c r="VCX94" s="66"/>
      <c r="VCY94" s="66"/>
      <c r="VCZ94" s="66"/>
      <c r="VDA94" s="66"/>
      <c r="VDB94" s="66"/>
      <c r="VDC94" s="66"/>
      <c r="VDD94" s="66"/>
      <c r="VDE94" s="66"/>
      <c r="VDF94" s="66"/>
      <c r="VDG94" s="66"/>
      <c r="VDH94" s="66"/>
      <c r="VDI94" s="66"/>
      <c r="VDJ94" s="66"/>
      <c r="VDK94" s="66"/>
      <c r="VDL94" s="66"/>
      <c r="VDM94" s="66"/>
      <c r="VDN94" s="66"/>
      <c r="VDO94" s="66"/>
      <c r="VDP94" s="66"/>
      <c r="VDQ94" s="66"/>
      <c r="VDR94" s="66"/>
      <c r="VDS94" s="66"/>
      <c r="VDT94" s="66"/>
      <c r="VDU94" s="66"/>
      <c r="VDV94" s="66"/>
      <c r="VDW94" s="66"/>
      <c r="VDX94" s="66"/>
      <c r="VDY94" s="66"/>
      <c r="VDZ94" s="66"/>
      <c r="VEA94" s="66"/>
      <c r="VEB94" s="66"/>
      <c r="VEC94" s="66"/>
      <c r="VED94" s="66"/>
      <c r="VEE94" s="66"/>
      <c r="VEF94" s="66"/>
      <c r="VEG94" s="66"/>
      <c r="VEH94" s="66"/>
      <c r="VEI94" s="66"/>
      <c r="VEJ94" s="66"/>
      <c r="VEK94" s="66"/>
      <c r="VEL94" s="66"/>
      <c r="VEM94" s="66"/>
      <c r="VEN94" s="66"/>
      <c r="VEO94" s="66"/>
      <c r="VEP94" s="66"/>
      <c r="VEQ94" s="66"/>
      <c r="VER94" s="66"/>
      <c r="VES94" s="66"/>
      <c r="VET94" s="66"/>
      <c r="VEU94" s="66"/>
      <c r="VEV94" s="66"/>
      <c r="VEW94" s="66"/>
      <c r="VEX94" s="66"/>
      <c r="VEY94" s="66"/>
      <c r="VEZ94" s="66"/>
      <c r="VFA94" s="66"/>
      <c r="VFB94" s="66"/>
      <c r="VFC94" s="66"/>
      <c r="VFD94" s="66"/>
      <c r="VFE94" s="66"/>
      <c r="VFF94" s="66"/>
      <c r="VFG94" s="66"/>
      <c r="VFH94" s="66"/>
      <c r="VFI94" s="66"/>
      <c r="VFJ94" s="66"/>
      <c r="VFK94" s="66"/>
      <c r="VFL94" s="66"/>
      <c r="VFM94" s="66"/>
      <c r="VFN94" s="66"/>
      <c r="VFO94" s="66"/>
      <c r="VFP94" s="66"/>
      <c r="VFQ94" s="66"/>
      <c r="VFR94" s="66"/>
      <c r="VFS94" s="66"/>
      <c r="VFT94" s="66"/>
      <c r="VFU94" s="66"/>
      <c r="VFV94" s="66"/>
      <c r="VFW94" s="66"/>
      <c r="VFX94" s="66"/>
      <c r="VFY94" s="66"/>
      <c r="VFZ94" s="66"/>
      <c r="VGA94" s="66"/>
      <c r="VGB94" s="66"/>
      <c r="VGC94" s="66"/>
      <c r="VGD94" s="66"/>
      <c r="VGE94" s="66"/>
      <c r="VGF94" s="66"/>
      <c r="VGG94" s="66"/>
      <c r="VGH94" s="66"/>
      <c r="VGI94" s="66"/>
      <c r="VGJ94" s="66"/>
      <c r="VGK94" s="66"/>
      <c r="VGL94" s="66"/>
      <c r="VGM94" s="66"/>
      <c r="VGN94" s="66"/>
      <c r="VGO94" s="66"/>
      <c r="VGP94" s="66"/>
      <c r="VGQ94" s="66"/>
      <c r="VGR94" s="66"/>
      <c r="VGS94" s="66"/>
      <c r="VGT94" s="66"/>
      <c r="VGU94" s="66"/>
      <c r="VGV94" s="66"/>
      <c r="VGW94" s="66"/>
      <c r="VGX94" s="66"/>
      <c r="VGY94" s="66"/>
      <c r="VGZ94" s="66"/>
      <c r="VHA94" s="66"/>
      <c r="VHB94" s="66"/>
      <c r="VHC94" s="66"/>
      <c r="VHD94" s="66"/>
      <c r="VHE94" s="66"/>
      <c r="VHF94" s="66"/>
      <c r="VHG94" s="66"/>
      <c r="VHH94" s="66"/>
      <c r="VHI94" s="66"/>
      <c r="VHJ94" s="66"/>
      <c r="VHK94" s="66"/>
      <c r="VHL94" s="66"/>
      <c r="VHM94" s="66"/>
      <c r="VHN94" s="66"/>
      <c r="VHO94" s="66"/>
      <c r="VHP94" s="66"/>
      <c r="VHQ94" s="66"/>
      <c r="VHR94" s="66"/>
      <c r="VHS94" s="66"/>
      <c r="VHT94" s="66"/>
      <c r="VHU94" s="66"/>
      <c r="VHV94" s="66"/>
      <c r="VHW94" s="66"/>
      <c r="VHX94" s="66"/>
      <c r="VHY94" s="66"/>
      <c r="VHZ94" s="66"/>
      <c r="VIA94" s="66"/>
      <c r="VIB94" s="66"/>
      <c r="VIC94" s="66"/>
      <c r="VID94" s="66"/>
      <c r="VIE94" s="66"/>
      <c r="VIF94" s="66"/>
      <c r="VIG94" s="66"/>
      <c r="VIH94" s="66"/>
      <c r="VII94" s="66"/>
      <c r="VIJ94" s="66"/>
      <c r="VIK94" s="66"/>
      <c r="VIL94" s="66"/>
      <c r="VIM94" s="66"/>
      <c r="VIN94" s="66"/>
      <c r="VIO94" s="66"/>
      <c r="VIP94" s="66"/>
      <c r="VIQ94" s="66"/>
      <c r="VIR94" s="66"/>
      <c r="VIS94" s="66"/>
      <c r="VIT94" s="66"/>
      <c r="VIU94" s="66"/>
      <c r="VIV94" s="66"/>
      <c r="VIW94" s="66"/>
      <c r="VIX94" s="66"/>
      <c r="VIY94" s="66"/>
      <c r="VIZ94" s="66"/>
      <c r="VJA94" s="66"/>
      <c r="VJB94" s="66"/>
      <c r="VJC94" s="66"/>
      <c r="VJD94" s="66"/>
      <c r="VJE94" s="66"/>
      <c r="VJF94" s="66"/>
      <c r="VJG94" s="66"/>
      <c r="VJH94" s="66"/>
      <c r="VJI94" s="66"/>
      <c r="VJJ94" s="66"/>
      <c r="VJK94" s="66"/>
      <c r="VJL94" s="66"/>
      <c r="VJM94" s="66"/>
      <c r="VJN94" s="66"/>
      <c r="VJO94" s="66"/>
      <c r="VJP94" s="66"/>
      <c r="VJQ94" s="66"/>
      <c r="VJR94" s="66"/>
      <c r="VJS94" s="66"/>
      <c r="VJT94" s="66"/>
      <c r="VJU94" s="66"/>
      <c r="VJV94" s="66"/>
      <c r="VJW94" s="66"/>
      <c r="VJX94" s="66"/>
      <c r="VJY94" s="66"/>
      <c r="VJZ94" s="66"/>
      <c r="VKA94" s="66"/>
      <c r="VKB94" s="66"/>
      <c r="VKC94" s="66"/>
      <c r="VKD94" s="66"/>
      <c r="VKE94" s="66"/>
      <c r="VKF94" s="66"/>
      <c r="VKG94" s="66"/>
      <c r="VKH94" s="66"/>
      <c r="VKI94" s="66"/>
      <c r="VKJ94" s="66"/>
      <c r="VKK94" s="66"/>
      <c r="VKL94" s="66"/>
      <c r="VKM94" s="66"/>
      <c r="VKN94" s="66"/>
      <c r="VKO94" s="66"/>
      <c r="VKP94" s="66"/>
      <c r="VKQ94" s="66"/>
      <c r="VKR94" s="66"/>
      <c r="VKS94" s="66"/>
      <c r="VKT94" s="66"/>
      <c r="VKU94" s="66"/>
      <c r="VKV94" s="66"/>
      <c r="VKW94" s="66"/>
      <c r="VKX94" s="66"/>
      <c r="VKY94" s="66"/>
      <c r="VKZ94" s="66"/>
      <c r="VLA94" s="66"/>
      <c r="VLB94" s="66"/>
      <c r="VLC94" s="66"/>
      <c r="VLD94" s="66"/>
      <c r="VLE94" s="66"/>
      <c r="VLF94" s="66"/>
      <c r="VLG94" s="66"/>
      <c r="VLH94" s="66"/>
      <c r="VLI94" s="66"/>
      <c r="VLJ94" s="66"/>
      <c r="VLK94" s="66"/>
      <c r="VLL94" s="66"/>
      <c r="VLM94" s="66"/>
      <c r="VLN94" s="66"/>
      <c r="VLO94" s="66"/>
      <c r="VLP94" s="66"/>
      <c r="VLQ94" s="66"/>
      <c r="VLR94" s="66"/>
      <c r="VLS94" s="66"/>
      <c r="VLT94" s="66"/>
      <c r="VLU94" s="66"/>
      <c r="VLV94" s="66"/>
      <c r="VLW94" s="66"/>
      <c r="VLX94" s="66"/>
      <c r="VLY94" s="66"/>
      <c r="VLZ94" s="66"/>
      <c r="VMA94" s="66"/>
      <c r="VMB94" s="66"/>
      <c r="VMC94" s="66"/>
      <c r="VMD94" s="66"/>
      <c r="VME94" s="66"/>
      <c r="VMF94" s="66"/>
      <c r="VMG94" s="66"/>
      <c r="VMH94" s="66"/>
      <c r="VMI94" s="66"/>
      <c r="VMJ94" s="66"/>
      <c r="VMK94" s="66"/>
      <c r="VML94" s="66"/>
      <c r="VMM94" s="66"/>
      <c r="VMN94" s="66"/>
      <c r="VMO94" s="66"/>
      <c r="VMP94" s="66"/>
      <c r="VMQ94" s="66"/>
      <c r="VMR94" s="66"/>
      <c r="VMS94" s="66"/>
      <c r="VMT94" s="66"/>
      <c r="VMU94" s="66"/>
      <c r="VMV94" s="66"/>
      <c r="VMW94" s="66"/>
      <c r="VMX94" s="66"/>
      <c r="VMY94" s="66"/>
      <c r="VMZ94" s="66"/>
      <c r="VNA94" s="66"/>
      <c r="VNB94" s="66"/>
      <c r="VNC94" s="66"/>
      <c r="VND94" s="66"/>
      <c r="VNE94" s="66"/>
      <c r="VNF94" s="66"/>
      <c r="VNG94" s="66"/>
      <c r="VNH94" s="66"/>
      <c r="VNI94" s="66"/>
      <c r="VNJ94" s="66"/>
      <c r="VNK94" s="66"/>
      <c r="VNL94" s="66"/>
      <c r="VNM94" s="66"/>
      <c r="VNN94" s="66"/>
      <c r="VNO94" s="66"/>
      <c r="VNP94" s="66"/>
      <c r="VNQ94" s="66"/>
      <c r="VNR94" s="66"/>
      <c r="VNS94" s="66"/>
      <c r="VNT94" s="66"/>
      <c r="VNU94" s="66"/>
      <c r="VNV94" s="66"/>
      <c r="VNW94" s="66"/>
      <c r="VNX94" s="66"/>
      <c r="VNY94" s="66"/>
      <c r="VNZ94" s="66"/>
      <c r="VOA94" s="66"/>
      <c r="VOB94" s="66"/>
      <c r="VOC94" s="66"/>
      <c r="VOD94" s="66"/>
      <c r="VOE94" s="66"/>
      <c r="VOF94" s="66"/>
      <c r="VOG94" s="66"/>
      <c r="VOH94" s="66"/>
      <c r="VOI94" s="66"/>
      <c r="VOJ94" s="66"/>
      <c r="VOK94" s="66"/>
      <c r="VOL94" s="66"/>
      <c r="VOM94" s="66"/>
      <c r="VON94" s="66"/>
      <c r="VOO94" s="66"/>
      <c r="VOP94" s="66"/>
      <c r="VOQ94" s="66"/>
      <c r="VOR94" s="66"/>
      <c r="VOS94" s="66"/>
      <c r="VOT94" s="66"/>
      <c r="VOU94" s="66"/>
      <c r="VOV94" s="66"/>
      <c r="VOW94" s="66"/>
      <c r="VOX94" s="66"/>
      <c r="VOY94" s="66"/>
      <c r="VOZ94" s="66"/>
      <c r="VPA94" s="66"/>
      <c r="VPB94" s="66"/>
      <c r="VPC94" s="66"/>
      <c r="VPD94" s="66"/>
      <c r="VPE94" s="66"/>
      <c r="VPF94" s="66"/>
      <c r="VPG94" s="66"/>
      <c r="VPH94" s="66"/>
      <c r="VPI94" s="66"/>
      <c r="VPJ94" s="66"/>
      <c r="VPK94" s="66"/>
      <c r="VPL94" s="66"/>
      <c r="VPM94" s="66"/>
      <c r="VPN94" s="66"/>
      <c r="VPO94" s="66"/>
      <c r="VPP94" s="66"/>
      <c r="VPQ94" s="66"/>
      <c r="VPR94" s="66"/>
      <c r="VPS94" s="66"/>
      <c r="VPT94" s="66"/>
      <c r="VPU94" s="66"/>
      <c r="VPV94" s="66"/>
      <c r="VPW94" s="66"/>
      <c r="VPX94" s="66"/>
      <c r="VPY94" s="66"/>
      <c r="VPZ94" s="66"/>
      <c r="VQA94" s="66"/>
      <c r="VQB94" s="66"/>
      <c r="VQC94" s="66"/>
      <c r="VQD94" s="66"/>
      <c r="VQE94" s="66"/>
      <c r="VQF94" s="66"/>
      <c r="VQG94" s="66"/>
      <c r="VQH94" s="66"/>
      <c r="VQI94" s="66"/>
      <c r="VQJ94" s="66"/>
      <c r="VQK94" s="66"/>
      <c r="VQL94" s="66"/>
      <c r="VQM94" s="66"/>
      <c r="VQN94" s="66"/>
      <c r="VQO94" s="66"/>
      <c r="VQP94" s="66"/>
      <c r="VQQ94" s="66"/>
      <c r="VQR94" s="66"/>
      <c r="VQS94" s="66"/>
      <c r="VQT94" s="66"/>
      <c r="VQU94" s="66"/>
      <c r="VQV94" s="66"/>
      <c r="VQW94" s="66"/>
      <c r="VQX94" s="66"/>
      <c r="VQY94" s="66"/>
      <c r="VQZ94" s="66"/>
      <c r="VRA94" s="66"/>
      <c r="VRB94" s="66"/>
      <c r="VRC94" s="66"/>
      <c r="VRD94" s="66"/>
      <c r="VRE94" s="66"/>
      <c r="VRF94" s="66"/>
      <c r="VRG94" s="66"/>
      <c r="VRH94" s="66"/>
      <c r="VRI94" s="66"/>
      <c r="VRJ94" s="66"/>
      <c r="VRK94" s="66"/>
      <c r="VRL94" s="66"/>
      <c r="VRM94" s="66"/>
      <c r="VRN94" s="66"/>
      <c r="VRO94" s="66"/>
      <c r="VRP94" s="66"/>
      <c r="VRQ94" s="66"/>
      <c r="VRR94" s="66"/>
      <c r="VRS94" s="66"/>
      <c r="VRT94" s="66"/>
      <c r="VRU94" s="66"/>
      <c r="VRV94" s="66"/>
      <c r="VRW94" s="66"/>
      <c r="VRX94" s="66"/>
      <c r="VRY94" s="66"/>
      <c r="VRZ94" s="66"/>
      <c r="VSA94" s="66"/>
      <c r="VSB94" s="66"/>
      <c r="VSC94" s="66"/>
      <c r="VSD94" s="66"/>
      <c r="VSE94" s="66"/>
      <c r="VSF94" s="66"/>
      <c r="VSG94" s="66"/>
      <c r="VSH94" s="66"/>
      <c r="VSI94" s="66"/>
      <c r="VSJ94" s="66"/>
      <c r="VSK94" s="66"/>
      <c r="VSL94" s="66"/>
      <c r="VSM94" s="66"/>
      <c r="VSN94" s="66"/>
      <c r="VSO94" s="66"/>
      <c r="VSP94" s="66"/>
      <c r="VSQ94" s="66"/>
      <c r="VSR94" s="66"/>
      <c r="VSS94" s="66"/>
      <c r="VST94" s="66"/>
      <c r="VSU94" s="66"/>
      <c r="VSV94" s="66"/>
      <c r="VSW94" s="66"/>
      <c r="VSX94" s="66"/>
      <c r="VSY94" s="66"/>
      <c r="VSZ94" s="66"/>
      <c r="VTA94" s="66"/>
      <c r="VTB94" s="66"/>
      <c r="VTC94" s="66"/>
      <c r="VTD94" s="66"/>
      <c r="VTE94" s="66"/>
      <c r="VTF94" s="66"/>
      <c r="VTG94" s="66"/>
      <c r="VTH94" s="66"/>
      <c r="VTI94" s="66"/>
      <c r="VTJ94" s="66"/>
      <c r="VTK94" s="66"/>
      <c r="VTL94" s="66"/>
      <c r="VTM94" s="66"/>
      <c r="VTN94" s="66"/>
      <c r="VTO94" s="66"/>
      <c r="VTP94" s="66"/>
      <c r="VTQ94" s="66"/>
      <c r="VTR94" s="66"/>
      <c r="VTS94" s="66"/>
      <c r="VTT94" s="66"/>
      <c r="VTU94" s="66"/>
      <c r="VTV94" s="66"/>
      <c r="VTW94" s="66"/>
      <c r="VTX94" s="66"/>
      <c r="VTY94" s="66"/>
      <c r="VTZ94" s="66"/>
      <c r="VUA94" s="66"/>
      <c r="VUB94" s="66"/>
      <c r="VUC94" s="66"/>
      <c r="VUD94" s="66"/>
      <c r="VUE94" s="66"/>
      <c r="VUF94" s="66"/>
      <c r="VUG94" s="66"/>
      <c r="VUH94" s="66"/>
      <c r="VUI94" s="66"/>
      <c r="VUJ94" s="66"/>
      <c r="VUK94" s="66"/>
      <c r="VUL94" s="66"/>
      <c r="VUM94" s="66"/>
      <c r="VUN94" s="66"/>
      <c r="VUO94" s="66"/>
      <c r="VUP94" s="66"/>
      <c r="VUQ94" s="66"/>
      <c r="VUR94" s="66"/>
      <c r="VUS94" s="66"/>
      <c r="VUT94" s="66"/>
      <c r="VUU94" s="66"/>
      <c r="VUV94" s="66"/>
      <c r="VUW94" s="66"/>
      <c r="VUX94" s="66"/>
      <c r="VUY94" s="66"/>
      <c r="VUZ94" s="66"/>
      <c r="VVA94" s="66"/>
      <c r="VVB94" s="66"/>
      <c r="VVC94" s="66"/>
      <c r="VVD94" s="66"/>
      <c r="VVE94" s="66"/>
      <c r="VVF94" s="66"/>
      <c r="VVG94" s="66"/>
      <c r="VVH94" s="66"/>
      <c r="VVI94" s="66"/>
      <c r="VVJ94" s="66"/>
      <c r="VVK94" s="66"/>
      <c r="VVL94" s="66"/>
      <c r="VVM94" s="66"/>
      <c r="VVN94" s="66"/>
      <c r="VVO94" s="66"/>
      <c r="VVP94" s="66"/>
      <c r="VVQ94" s="66"/>
      <c r="VVR94" s="66"/>
      <c r="VVS94" s="66"/>
      <c r="VVT94" s="66"/>
      <c r="VVU94" s="66"/>
      <c r="VVV94" s="66"/>
      <c r="VVW94" s="66"/>
      <c r="VVX94" s="66"/>
      <c r="VVY94" s="66"/>
      <c r="VVZ94" s="66"/>
      <c r="VWA94" s="66"/>
      <c r="VWB94" s="66"/>
      <c r="VWC94" s="66"/>
      <c r="VWD94" s="66"/>
      <c r="VWE94" s="66"/>
      <c r="VWF94" s="66"/>
      <c r="VWG94" s="66"/>
      <c r="VWH94" s="66"/>
      <c r="VWI94" s="66"/>
      <c r="VWJ94" s="66"/>
      <c r="VWK94" s="66"/>
      <c r="VWL94" s="66"/>
      <c r="VWM94" s="66"/>
      <c r="VWN94" s="66"/>
      <c r="VWO94" s="66"/>
      <c r="VWP94" s="66"/>
      <c r="VWQ94" s="66"/>
      <c r="VWR94" s="66"/>
      <c r="VWS94" s="66"/>
      <c r="VWT94" s="66"/>
      <c r="VWU94" s="66"/>
      <c r="VWV94" s="66"/>
      <c r="VWW94" s="66"/>
      <c r="VWX94" s="66"/>
      <c r="VWY94" s="66"/>
      <c r="VWZ94" s="66"/>
      <c r="VXA94" s="66"/>
      <c r="VXB94" s="66"/>
      <c r="VXC94" s="66"/>
      <c r="VXD94" s="66"/>
      <c r="VXE94" s="66"/>
      <c r="VXF94" s="66"/>
      <c r="VXG94" s="66"/>
      <c r="VXH94" s="66"/>
      <c r="VXI94" s="66"/>
      <c r="VXJ94" s="66"/>
      <c r="VXK94" s="66"/>
      <c r="VXL94" s="66"/>
      <c r="VXM94" s="66"/>
      <c r="VXN94" s="66"/>
      <c r="VXO94" s="66"/>
      <c r="VXP94" s="66"/>
      <c r="VXQ94" s="66"/>
      <c r="VXR94" s="66"/>
      <c r="VXS94" s="66"/>
      <c r="VXT94" s="66"/>
      <c r="VXU94" s="66"/>
      <c r="VXV94" s="66"/>
      <c r="VXW94" s="66"/>
      <c r="VXX94" s="66"/>
      <c r="VXY94" s="66"/>
      <c r="VXZ94" s="66"/>
      <c r="VYA94" s="66"/>
      <c r="VYB94" s="66"/>
      <c r="VYC94" s="66"/>
      <c r="VYD94" s="66"/>
      <c r="VYE94" s="66"/>
      <c r="VYF94" s="66"/>
      <c r="VYG94" s="66"/>
      <c r="VYH94" s="66"/>
      <c r="VYI94" s="66"/>
      <c r="VYJ94" s="66"/>
      <c r="VYK94" s="66"/>
      <c r="VYL94" s="66"/>
      <c r="VYM94" s="66"/>
      <c r="VYN94" s="66"/>
      <c r="VYO94" s="66"/>
      <c r="VYP94" s="66"/>
      <c r="VYQ94" s="66"/>
      <c r="VYR94" s="66"/>
      <c r="VYS94" s="66"/>
      <c r="VYT94" s="66"/>
      <c r="VYU94" s="66"/>
      <c r="VYV94" s="66"/>
      <c r="VYW94" s="66"/>
      <c r="VYX94" s="66"/>
      <c r="VYY94" s="66"/>
      <c r="VYZ94" s="66"/>
      <c r="VZA94" s="66"/>
      <c r="VZB94" s="66"/>
      <c r="VZC94" s="66"/>
      <c r="VZD94" s="66"/>
      <c r="VZE94" s="66"/>
      <c r="VZF94" s="66"/>
      <c r="VZG94" s="66"/>
      <c r="VZH94" s="66"/>
      <c r="VZI94" s="66"/>
      <c r="VZJ94" s="66"/>
      <c r="VZK94" s="66"/>
      <c r="VZL94" s="66"/>
      <c r="VZM94" s="66"/>
      <c r="VZN94" s="66"/>
      <c r="VZO94" s="66"/>
      <c r="VZP94" s="66"/>
      <c r="VZQ94" s="66"/>
      <c r="VZR94" s="66"/>
      <c r="VZS94" s="66"/>
      <c r="VZT94" s="66"/>
      <c r="VZU94" s="66"/>
      <c r="VZV94" s="66"/>
      <c r="VZW94" s="66"/>
      <c r="VZX94" s="66"/>
      <c r="VZY94" s="66"/>
      <c r="VZZ94" s="66"/>
      <c r="WAA94" s="66"/>
      <c r="WAB94" s="66"/>
      <c r="WAC94" s="66"/>
      <c r="WAD94" s="66"/>
      <c r="WAE94" s="66"/>
      <c r="WAF94" s="66"/>
      <c r="WAG94" s="66"/>
      <c r="WAH94" s="66"/>
      <c r="WAI94" s="66"/>
      <c r="WAJ94" s="66"/>
      <c r="WAK94" s="66"/>
      <c r="WAL94" s="66"/>
      <c r="WAM94" s="66"/>
      <c r="WAN94" s="66"/>
      <c r="WAO94" s="66"/>
      <c r="WAP94" s="66"/>
      <c r="WAQ94" s="66"/>
      <c r="WAR94" s="66"/>
      <c r="WAS94" s="66"/>
      <c r="WAT94" s="66"/>
      <c r="WAU94" s="66"/>
      <c r="WAV94" s="66"/>
      <c r="WAW94" s="66"/>
      <c r="WAX94" s="66"/>
      <c r="WAY94" s="66"/>
      <c r="WAZ94" s="66"/>
      <c r="WBA94" s="66"/>
      <c r="WBB94" s="66"/>
      <c r="WBC94" s="66"/>
      <c r="WBD94" s="66"/>
      <c r="WBE94" s="66"/>
      <c r="WBF94" s="66"/>
      <c r="WBG94" s="66"/>
      <c r="WBH94" s="66"/>
      <c r="WBI94" s="66"/>
      <c r="WBJ94" s="66"/>
      <c r="WBK94" s="66"/>
      <c r="WBL94" s="66"/>
      <c r="WBM94" s="66"/>
      <c r="WBN94" s="66"/>
      <c r="WBO94" s="66"/>
      <c r="WBP94" s="66"/>
      <c r="WBQ94" s="66"/>
      <c r="WBR94" s="66"/>
      <c r="WBS94" s="66"/>
      <c r="WBT94" s="66"/>
      <c r="WBU94" s="66"/>
      <c r="WBV94" s="66"/>
      <c r="WBW94" s="66"/>
      <c r="WBX94" s="66"/>
      <c r="WBY94" s="66"/>
      <c r="WBZ94" s="66"/>
      <c r="WCA94" s="66"/>
      <c r="WCB94" s="66"/>
      <c r="WCC94" s="66"/>
      <c r="WCD94" s="66"/>
      <c r="WCE94" s="66"/>
      <c r="WCF94" s="66"/>
      <c r="WCG94" s="66"/>
      <c r="WCH94" s="66"/>
      <c r="WCI94" s="66"/>
      <c r="WCJ94" s="66"/>
      <c r="WCK94" s="66"/>
      <c r="WCL94" s="66"/>
      <c r="WCM94" s="66"/>
      <c r="WCN94" s="66"/>
      <c r="WCO94" s="66"/>
      <c r="WCP94" s="66"/>
      <c r="WCQ94" s="66"/>
      <c r="WCR94" s="66"/>
      <c r="WCS94" s="66"/>
      <c r="WCT94" s="66"/>
      <c r="WCU94" s="66"/>
      <c r="WCV94" s="66"/>
      <c r="WCW94" s="66"/>
      <c r="WCX94" s="66"/>
      <c r="WCY94" s="66"/>
      <c r="WCZ94" s="66"/>
      <c r="WDA94" s="66"/>
      <c r="WDB94" s="66"/>
      <c r="WDC94" s="66"/>
      <c r="WDD94" s="66"/>
      <c r="WDE94" s="66"/>
      <c r="WDF94" s="66"/>
      <c r="WDG94" s="66"/>
      <c r="WDH94" s="66"/>
      <c r="WDI94" s="66"/>
      <c r="WDJ94" s="66"/>
      <c r="WDK94" s="66"/>
      <c r="WDL94" s="66"/>
      <c r="WDM94" s="66"/>
      <c r="WDN94" s="66"/>
      <c r="WDO94" s="66"/>
      <c r="WDP94" s="66"/>
      <c r="WDQ94" s="66"/>
      <c r="WDR94" s="66"/>
      <c r="WDS94" s="66"/>
      <c r="WDT94" s="66"/>
      <c r="WDU94" s="66"/>
      <c r="WDV94" s="66"/>
      <c r="WDW94" s="66"/>
      <c r="WDX94" s="66"/>
      <c r="WDY94" s="66"/>
      <c r="WDZ94" s="66"/>
      <c r="WEA94" s="66"/>
      <c r="WEB94" s="66"/>
      <c r="WEC94" s="66"/>
      <c r="WED94" s="66"/>
      <c r="WEE94" s="66"/>
      <c r="WEF94" s="66"/>
      <c r="WEG94" s="66"/>
      <c r="WEH94" s="66"/>
      <c r="WEI94" s="66"/>
      <c r="WEJ94" s="66"/>
      <c r="WEK94" s="66"/>
      <c r="WEL94" s="66"/>
      <c r="WEM94" s="66"/>
      <c r="WEN94" s="66"/>
      <c r="WEO94" s="66"/>
      <c r="WEP94" s="66"/>
      <c r="WEQ94" s="66"/>
      <c r="WER94" s="66"/>
      <c r="WES94" s="66"/>
      <c r="WET94" s="66"/>
      <c r="WEU94" s="66"/>
      <c r="WEV94" s="66"/>
      <c r="WEW94" s="66"/>
      <c r="WEX94" s="66"/>
      <c r="WEY94" s="66"/>
      <c r="WEZ94" s="66"/>
      <c r="WFA94" s="66"/>
      <c r="WFB94" s="66"/>
      <c r="WFC94" s="66"/>
      <c r="WFD94" s="66"/>
      <c r="WFE94" s="66"/>
      <c r="WFF94" s="66"/>
      <c r="WFG94" s="66"/>
      <c r="WFH94" s="66"/>
      <c r="WFI94" s="66"/>
      <c r="WFJ94" s="66"/>
      <c r="WFK94" s="66"/>
      <c r="WFL94" s="66"/>
      <c r="WFM94" s="66"/>
      <c r="WFN94" s="66"/>
      <c r="WFO94" s="66"/>
      <c r="WFP94" s="66"/>
      <c r="WFQ94" s="66"/>
      <c r="WFR94" s="66"/>
      <c r="WFS94" s="66"/>
      <c r="WFT94" s="66"/>
      <c r="WFU94" s="66"/>
      <c r="WFV94" s="66"/>
      <c r="WFW94" s="66"/>
      <c r="WFX94" s="66"/>
      <c r="WFY94" s="66"/>
      <c r="WFZ94" s="66"/>
      <c r="WGA94" s="66"/>
      <c r="WGB94" s="66"/>
      <c r="WGC94" s="66"/>
      <c r="WGD94" s="66"/>
      <c r="WGE94" s="66"/>
      <c r="WGF94" s="66"/>
      <c r="WGG94" s="66"/>
      <c r="WGH94" s="66"/>
      <c r="WGI94" s="66"/>
      <c r="WGJ94" s="66"/>
      <c r="WGK94" s="66"/>
      <c r="WGL94" s="66"/>
      <c r="WGM94" s="66"/>
      <c r="WGN94" s="66"/>
      <c r="WGO94" s="66"/>
      <c r="WGP94" s="66"/>
      <c r="WGQ94" s="66"/>
      <c r="WGR94" s="66"/>
      <c r="WGS94" s="66"/>
      <c r="WGT94" s="66"/>
      <c r="WGU94" s="66"/>
      <c r="WGV94" s="66"/>
      <c r="WGW94" s="66"/>
      <c r="WGX94" s="66"/>
      <c r="WGY94" s="66"/>
      <c r="WGZ94" s="66"/>
      <c r="WHA94" s="66"/>
      <c r="WHB94" s="66"/>
      <c r="WHC94" s="66"/>
      <c r="WHD94" s="66"/>
      <c r="WHE94" s="66"/>
      <c r="WHF94" s="66"/>
      <c r="WHG94" s="66"/>
      <c r="WHH94" s="66"/>
      <c r="WHI94" s="66"/>
      <c r="WHJ94" s="66"/>
      <c r="WHK94" s="66"/>
      <c r="WHL94" s="66"/>
      <c r="WHM94" s="66"/>
      <c r="WHN94" s="66"/>
      <c r="WHO94" s="66"/>
      <c r="WHP94" s="66"/>
      <c r="WHQ94" s="66"/>
      <c r="WHR94" s="66"/>
      <c r="WHS94" s="66"/>
      <c r="WHT94" s="66"/>
      <c r="WHU94" s="66"/>
      <c r="WHV94" s="66"/>
      <c r="WHW94" s="66"/>
      <c r="WHX94" s="66"/>
      <c r="WHY94" s="66"/>
      <c r="WHZ94" s="66"/>
      <c r="WIA94" s="66"/>
      <c r="WIB94" s="66"/>
      <c r="WIC94" s="66"/>
      <c r="WID94" s="66"/>
      <c r="WIE94" s="66"/>
      <c r="WIF94" s="66"/>
      <c r="WIG94" s="66"/>
      <c r="WIH94" s="66"/>
      <c r="WII94" s="66"/>
      <c r="WIJ94" s="66"/>
      <c r="WIK94" s="66"/>
      <c r="WIL94" s="66"/>
      <c r="WIM94" s="66"/>
      <c r="WIN94" s="66"/>
      <c r="WIO94" s="66"/>
      <c r="WIP94" s="66"/>
      <c r="WIQ94" s="66"/>
      <c r="WIR94" s="66"/>
      <c r="WIS94" s="66"/>
      <c r="WIT94" s="66"/>
      <c r="WIU94" s="66"/>
      <c r="WIV94" s="66"/>
      <c r="WIW94" s="66"/>
      <c r="WIX94" s="66"/>
      <c r="WIY94" s="66"/>
      <c r="WIZ94" s="66"/>
      <c r="WJA94" s="66"/>
      <c r="WJB94" s="66"/>
      <c r="WJC94" s="66"/>
      <c r="WJD94" s="66"/>
      <c r="WJE94" s="66"/>
      <c r="WJF94" s="66"/>
      <c r="WJG94" s="66"/>
      <c r="WJH94" s="66"/>
      <c r="WJI94" s="66"/>
      <c r="WJJ94" s="66"/>
      <c r="WJK94" s="66"/>
      <c r="WJL94" s="66"/>
      <c r="WJM94" s="66"/>
      <c r="WJN94" s="66"/>
      <c r="WJO94" s="66"/>
      <c r="WJP94" s="66"/>
      <c r="WJQ94" s="66"/>
      <c r="WJR94" s="66"/>
      <c r="WJS94" s="66"/>
      <c r="WJT94" s="66"/>
      <c r="WJU94" s="66"/>
      <c r="WJV94" s="66"/>
      <c r="WJW94" s="66"/>
      <c r="WJX94" s="66"/>
      <c r="WJY94" s="66"/>
      <c r="WJZ94" s="66"/>
      <c r="WKA94" s="66"/>
      <c r="WKB94" s="66"/>
      <c r="WKC94" s="66"/>
      <c r="WKD94" s="66"/>
      <c r="WKE94" s="66"/>
      <c r="WKF94" s="66"/>
      <c r="WKG94" s="66"/>
      <c r="WKH94" s="66"/>
      <c r="WKI94" s="66"/>
      <c r="WKJ94" s="66"/>
      <c r="WKK94" s="66"/>
      <c r="WKL94" s="66"/>
      <c r="WKM94" s="66"/>
      <c r="WKN94" s="66"/>
      <c r="WKO94" s="66"/>
      <c r="WKP94" s="66"/>
      <c r="WKQ94" s="66"/>
      <c r="WKR94" s="66"/>
      <c r="WKS94" s="66"/>
      <c r="WKT94" s="66"/>
      <c r="WKU94" s="66"/>
      <c r="WKV94" s="66"/>
      <c r="WKW94" s="66"/>
      <c r="WKX94" s="66"/>
      <c r="WKY94" s="66"/>
      <c r="WKZ94" s="66"/>
      <c r="WLA94" s="66"/>
      <c r="WLB94" s="66"/>
      <c r="WLC94" s="66"/>
      <c r="WLD94" s="66"/>
      <c r="WLE94" s="66"/>
      <c r="WLF94" s="66"/>
      <c r="WLG94" s="66"/>
      <c r="WLH94" s="66"/>
      <c r="WLI94" s="66"/>
      <c r="WLJ94" s="66"/>
      <c r="WLK94" s="66"/>
      <c r="WLL94" s="66"/>
      <c r="WLM94" s="66"/>
      <c r="WLN94" s="66"/>
      <c r="WLO94" s="66"/>
      <c r="WLP94" s="66"/>
      <c r="WLQ94" s="66"/>
      <c r="WLR94" s="66"/>
      <c r="WLS94" s="66"/>
      <c r="WLT94" s="66"/>
      <c r="WLU94" s="66"/>
      <c r="WLV94" s="66"/>
      <c r="WLW94" s="66"/>
      <c r="WLX94" s="66"/>
      <c r="WLY94" s="66"/>
      <c r="WLZ94" s="66"/>
      <c r="WMA94" s="66"/>
      <c r="WMB94" s="66"/>
      <c r="WMC94" s="66"/>
      <c r="WMD94" s="66"/>
      <c r="WME94" s="66"/>
      <c r="WMF94" s="66"/>
      <c r="WMG94" s="66"/>
      <c r="WMH94" s="66"/>
      <c r="WMI94" s="66"/>
      <c r="WMJ94" s="66"/>
      <c r="WMK94" s="66"/>
      <c r="WML94" s="66"/>
      <c r="WMM94" s="66"/>
      <c r="WMN94" s="66"/>
      <c r="WMO94" s="66"/>
      <c r="WMP94" s="66"/>
      <c r="WMQ94" s="66"/>
      <c r="WMR94" s="66"/>
      <c r="WMS94" s="66"/>
      <c r="WMT94" s="66"/>
      <c r="WMU94" s="66"/>
      <c r="WMV94" s="66"/>
      <c r="WMW94" s="66"/>
      <c r="WMX94" s="66"/>
      <c r="WMY94" s="66"/>
      <c r="WMZ94" s="66"/>
      <c r="WNA94" s="66"/>
      <c r="WNB94" s="66"/>
      <c r="WNC94" s="66"/>
      <c r="WND94" s="66"/>
      <c r="WNE94" s="66"/>
      <c r="WNF94" s="66"/>
      <c r="WNG94" s="66"/>
      <c r="WNH94" s="66"/>
      <c r="WNI94" s="66"/>
      <c r="WNJ94" s="66"/>
      <c r="WNK94" s="66"/>
      <c r="WNL94" s="66"/>
      <c r="WNM94" s="66"/>
      <c r="WNN94" s="66"/>
      <c r="WNO94" s="66"/>
      <c r="WNP94" s="66"/>
      <c r="WNQ94" s="66"/>
      <c r="WNR94" s="66"/>
      <c r="WNS94" s="66"/>
      <c r="WNT94" s="66"/>
      <c r="WNU94" s="66"/>
      <c r="WNV94" s="66"/>
      <c r="WNW94" s="66"/>
      <c r="WNX94" s="66"/>
      <c r="WNY94" s="66"/>
      <c r="WNZ94" s="66"/>
      <c r="WOA94" s="66"/>
      <c r="WOB94" s="66"/>
      <c r="WOC94" s="66"/>
      <c r="WOD94" s="66"/>
      <c r="WOE94" s="66"/>
      <c r="WOF94" s="66"/>
      <c r="WOG94" s="66"/>
      <c r="WOH94" s="66"/>
      <c r="WOI94" s="66"/>
      <c r="WOJ94" s="66"/>
      <c r="WOK94" s="66"/>
      <c r="WOL94" s="66"/>
      <c r="WOM94" s="66"/>
      <c r="WON94" s="66"/>
      <c r="WOO94" s="66"/>
      <c r="WOP94" s="66"/>
      <c r="WOQ94" s="66"/>
      <c r="WOR94" s="66"/>
      <c r="WOS94" s="66"/>
      <c r="WOT94" s="66"/>
      <c r="WOU94" s="66"/>
      <c r="WOV94" s="66"/>
      <c r="WOW94" s="66"/>
      <c r="WOX94" s="66"/>
      <c r="WOY94" s="66"/>
      <c r="WOZ94" s="66"/>
      <c r="WPA94" s="66"/>
      <c r="WPB94" s="66"/>
      <c r="WPC94" s="66"/>
      <c r="WPD94" s="66"/>
      <c r="WPE94" s="66"/>
      <c r="WPF94" s="66"/>
      <c r="WPG94" s="66"/>
      <c r="WPH94" s="66"/>
      <c r="WPI94" s="66"/>
      <c r="WPJ94" s="66"/>
      <c r="WPK94" s="66"/>
      <c r="WPL94" s="66"/>
      <c r="WPM94" s="66"/>
      <c r="WPN94" s="66"/>
      <c r="WPO94" s="66"/>
      <c r="WPP94" s="66"/>
      <c r="WPQ94" s="66"/>
      <c r="WPR94" s="66"/>
      <c r="WPS94" s="66"/>
      <c r="WPT94" s="66"/>
      <c r="WPU94" s="66"/>
      <c r="WPV94" s="66"/>
      <c r="WPW94" s="66"/>
      <c r="WPX94" s="66"/>
      <c r="WPY94" s="66"/>
      <c r="WPZ94" s="66"/>
      <c r="WQA94" s="66"/>
      <c r="WQB94" s="66"/>
      <c r="WQC94" s="66"/>
      <c r="WQD94" s="66"/>
      <c r="WQE94" s="66"/>
      <c r="WQF94" s="66"/>
      <c r="WQG94" s="66"/>
      <c r="WQH94" s="66"/>
      <c r="WQI94" s="66"/>
      <c r="WQJ94" s="66"/>
      <c r="WQK94" s="66"/>
      <c r="WQL94" s="66"/>
      <c r="WQM94" s="66"/>
      <c r="WQN94" s="66"/>
      <c r="WQO94" s="66"/>
      <c r="WQP94" s="66"/>
      <c r="WQQ94" s="66"/>
      <c r="WQR94" s="66"/>
      <c r="WQS94" s="66"/>
      <c r="WQT94" s="66"/>
      <c r="WQU94" s="66"/>
      <c r="WQV94" s="66"/>
      <c r="WQW94" s="66"/>
      <c r="WQX94" s="66"/>
      <c r="WQY94" s="66"/>
      <c r="WQZ94" s="66"/>
      <c r="WRA94" s="66"/>
      <c r="WRB94" s="66"/>
      <c r="WRC94" s="66"/>
      <c r="WRD94" s="66"/>
      <c r="WRE94" s="66"/>
      <c r="WRF94" s="66"/>
      <c r="WRG94" s="66"/>
      <c r="WRH94" s="66"/>
      <c r="WRI94" s="66"/>
      <c r="WRJ94" s="66"/>
      <c r="WRK94" s="66"/>
      <c r="WRL94" s="66"/>
      <c r="WRM94" s="66"/>
      <c r="WRN94" s="66"/>
      <c r="WRO94" s="66"/>
      <c r="WRP94" s="66"/>
      <c r="WRQ94" s="66"/>
      <c r="WRR94" s="66"/>
      <c r="WRS94" s="66"/>
      <c r="WRT94" s="66"/>
      <c r="WRU94" s="66"/>
      <c r="WRV94" s="66"/>
      <c r="WRW94" s="66"/>
      <c r="WRX94" s="66"/>
      <c r="WRY94" s="66"/>
      <c r="WRZ94" s="66"/>
      <c r="WSA94" s="66"/>
      <c r="WSB94" s="66"/>
      <c r="WSC94" s="66"/>
      <c r="WSD94" s="66"/>
      <c r="WSE94" s="66"/>
      <c r="WSF94" s="66"/>
      <c r="WSG94" s="66"/>
      <c r="WSH94" s="66"/>
      <c r="WSI94" s="66"/>
      <c r="WSJ94" s="66"/>
      <c r="WSK94" s="66"/>
      <c r="WSL94" s="66"/>
      <c r="WSM94" s="66"/>
      <c r="WSN94" s="66"/>
      <c r="WSO94" s="66"/>
      <c r="WSP94" s="66"/>
      <c r="WSQ94" s="66"/>
      <c r="WSR94" s="66"/>
      <c r="WSS94" s="66"/>
      <c r="WST94" s="66"/>
      <c r="WSU94" s="66"/>
      <c r="WSV94" s="66"/>
      <c r="WSW94" s="66"/>
      <c r="WSX94" s="66"/>
      <c r="WSY94" s="66"/>
      <c r="WSZ94" s="66"/>
      <c r="WTA94" s="66"/>
      <c r="WTB94" s="66"/>
      <c r="WTC94" s="66"/>
      <c r="WTD94" s="66"/>
      <c r="WTE94" s="66"/>
      <c r="WTF94" s="66"/>
      <c r="WTG94" s="66"/>
      <c r="WTH94" s="66"/>
      <c r="WTI94" s="66"/>
      <c r="WTJ94" s="66"/>
      <c r="WTK94" s="66"/>
      <c r="WTL94" s="66"/>
      <c r="WTM94" s="66"/>
      <c r="WTN94" s="66"/>
      <c r="WTO94" s="66"/>
      <c r="WTP94" s="66"/>
      <c r="WTQ94" s="66"/>
      <c r="WTR94" s="66"/>
      <c r="WTS94" s="66"/>
      <c r="WTT94" s="66"/>
      <c r="WTU94" s="66"/>
      <c r="WTV94" s="66"/>
      <c r="WTW94" s="66"/>
      <c r="WTX94" s="66"/>
      <c r="WTY94" s="66"/>
      <c r="WTZ94" s="66"/>
      <c r="WUA94" s="66"/>
      <c r="WUB94" s="66"/>
      <c r="WUC94" s="66"/>
      <c r="WUD94" s="66"/>
      <c r="WUE94" s="66"/>
      <c r="WUF94" s="66"/>
      <c r="WUG94" s="66"/>
      <c r="WUH94" s="66"/>
      <c r="WUI94" s="66"/>
      <c r="WUJ94" s="66"/>
      <c r="WUK94" s="66"/>
      <c r="WUL94" s="66"/>
      <c r="WUM94" s="66"/>
      <c r="WUN94" s="66"/>
      <c r="WUO94" s="66"/>
      <c r="WUP94" s="66"/>
      <c r="WUQ94" s="66"/>
      <c r="WUR94" s="66"/>
      <c r="WUS94" s="66"/>
      <c r="WUT94" s="66"/>
      <c r="WUU94" s="66"/>
      <c r="WUV94" s="66"/>
      <c r="WUW94" s="66"/>
      <c r="WUX94" s="66"/>
      <c r="WUY94" s="66"/>
      <c r="WUZ94" s="66"/>
      <c r="WVA94" s="66"/>
      <c r="WVB94" s="66"/>
      <c r="WVC94" s="66"/>
      <c r="WVD94" s="66"/>
      <c r="WVE94" s="66"/>
      <c r="WVF94" s="66"/>
      <c r="WVG94" s="66"/>
      <c r="WVH94" s="66"/>
      <c r="WVI94" s="66"/>
      <c r="WVJ94" s="66"/>
      <c r="WVK94" s="66"/>
      <c r="WVL94" s="66"/>
      <c r="WVM94" s="66"/>
      <c r="WVN94" s="66"/>
      <c r="WVO94" s="66"/>
      <c r="WVP94" s="66"/>
      <c r="WVQ94" s="66"/>
      <c r="WVR94" s="66"/>
      <c r="WVS94" s="66"/>
      <c r="WVT94" s="66"/>
      <c r="WVU94" s="66"/>
      <c r="WVV94" s="66"/>
      <c r="WVW94" s="66"/>
      <c r="WVX94" s="66"/>
      <c r="WVY94" s="66"/>
      <c r="WVZ94" s="66"/>
      <c r="WWA94" s="66"/>
      <c r="WWB94" s="66"/>
      <c r="WWC94" s="66"/>
      <c r="WWD94" s="66"/>
      <c r="WWE94" s="66"/>
      <c r="WWF94" s="66"/>
      <c r="WWG94" s="66"/>
      <c r="WWH94" s="66"/>
      <c r="WWI94" s="66"/>
      <c r="WWJ94" s="66"/>
      <c r="WWK94" s="66"/>
      <c r="WWL94" s="66"/>
      <c r="WWM94" s="66"/>
      <c r="WWN94" s="66"/>
      <c r="WWO94" s="66"/>
      <c r="WWP94" s="66"/>
      <c r="WWQ94" s="66"/>
      <c r="WWR94" s="66"/>
      <c r="WWS94" s="66"/>
      <c r="WWT94" s="66"/>
      <c r="WWU94" s="66"/>
      <c r="WWV94" s="66"/>
      <c r="WWW94" s="66"/>
      <c r="WWX94" s="66"/>
      <c r="WWY94" s="66"/>
      <c r="WWZ94" s="66"/>
      <c r="WXA94" s="66"/>
      <c r="WXB94" s="66"/>
      <c r="WXC94" s="66"/>
      <c r="WXD94" s="66"/>
      <c r="WXE94" s="66"/>
      <c r="WXF94" s="66"/>
      <c r="WXG94" s="66"/>
      <c r="WXH94" s="66"/>
      <c r="WXI94" s="66"/>
      <c r="WXJ94" s="66"/>
      <c r="WXK94" s="66"/>
      <c r="WXL94" s="66"/>
      <c r="WXM94" s="66"/>
      <c r="WXN94" s="66"/>
      <c r="WXO94" s="66"/>
      <c r="WXP94" s="66"/>
      <c r="WXQ94" s="66"/>
      <c r="WXR94" s="66"/>
      <c r="WXS94" s="66"/>
      <c r="WXT94" s="66"/>
      <c r="WXU94" s="66"/>
      <c r="WXV94" s="66"/>
      <c r="WXW94" s="66"/>
      <c r="WXX94" s="66"/>
      <c r="WXY94" s="66"/>
      <c r="WXZ94" s="66"/>
      <c r="WYA94" s="66"/>
      <c r="WYB94" s="66"/>
      <c r="WYC94" s="66"/>
      <c r="WYD94" s="66"/>
      <c r="WYE94" s="66"/>
      <c r="WYF94" s="66"/>
      <c r="WYG94" s="66"/>
      <c r="WYH94" s="66"/>
      <c r="WYI94" s="66"/>
      <c r="WYJ94" s="66"/>
      <c r="WYK94" s="66"/>
      <c r="WYL94" s="66"/>
      <c r="WYM94" s="66"/>
      <c r="WYN94" s="66"/>
      <c r="WYO94" s="66"/>
      <c r="WYP94" s="66"/>
      <c r="WYQ94" s="66"/>
      <c r="WYR94" s="66"/>
      <c r="WYS94" s="66"/>
      <c r="WYT94" s="66"/>
      <c r="WYU94" s="66"/>
      <c r="WYV94" s="66"/>
      <c r="WYW94" s="66"/>
      <c r="WYX94" s="66"/>
      <c r="WYY94" s="66"/>
      <c r="WYZ94" s="66"/>
      <c r="WZA94" s="66"/>
      <c r="WZB94" s="66"/>
      <c r="WZC94" s="66"/>
      <c r="WZD94" s="66"/>
      <c r="WZE94" s="66"/>
      <c r="WZF94" s="66"/>
      <c r="WZG94" s="66"/>
      <c r="WZH94" s="66"/>
      <c r="WZI94" s="66"/>
      <c r="WZJ94" s="66"/>
      <c r="WZK94" s="66"/>
      <c r="WZL94" s="66"/>
      <c r="WZM94" s="66"/>
      <c r="WZN94" s="66"/>
      <c r="WZO94" s="66"/>
      <c r="WZP94" s="66"/>
      <c r="WZQ94" s="66"/>
      <c r="WZR94" s="66"/>
      <c r="WZS94" s="66"/>
      <c r="WZT94" s="66"/>
      <c r="WZU94" s="66"/>
      <c r="WZV94" s="66"/>
      <c r="WZW94" s="66"/>
      <c r="WZX94" s="66"/>
      <c r="WZY94" s="66"/>
      <c r="WZZ94" s="66"/>
      <c r="XAA94" s="66"/>
      <c r="XAB94" s="66"/>
      <c r="XAC94" s="66"/>
      <c r="XAD94" s="66"/>
      <c r="XAE94" s="66"/>
      <c r="XAF94" s="66"/>
      <c r="XAG94" s="66"/>
      <c r="XAH94" s="66"/>
      <c r="XAI94" s="66"/>
      <c r="XAJ94" s="66"/>
      <c r="XAK94" s="66"/>
      <c r="XAL94" s="66"/>
      <c r="XAM94" s="66"/>
      <c r="XAN94" s="66"/>
      <c r="XAO94" s="66"/>
      <c r="XAP94" s="66"/>
      <c r="XAQ94" s="66"/>
      <c r="XAR94" s="66"/>
      <c r="XAS94" s="66"/>
      <c r="XAT94" s="66"/>
      <c r="XAU94" s="66"/>
      <c r="XAV94" s="66"/>
      <c r="XAW94" s="66"/>
      <c r="XAX94" s="66"/>
      <c r="XAY94" s="66"/>
      <c r="XAZ94" s="66"/>
      <c r="XBA94" s="66"/>
      <c r="XBB94" s="66"/>
      <c r="XBC94" s="66"/>
      <c r="XBD94" s="66"/>
      <c r="XBE94" s="66"/>
      <c r="XBF94" s="66"/>
      <c r="XBG94" s="66"/>
      <c r="XBH94" s="66"/>
      <c r="XBI94" s="66"/>
      <c r="XBJ94" s="66"/>
      <c r="XBK94" s="66"/>
      <c r="XBL94" s="66"/>
      <c r="XBM94" s="66"/>
      <c r="XBN94" s="66"/>
      <c r="XBO94" s="66"/>
      <c r="XBP94" s="66"/>
      <c r="XBQ94" s="66"/>
      <c r="XBR94" s="66"/>
      <c r="XBS94" s="66"/>
      <c r="XBT94" s="66"/>
      <c r="XBU94" s="66"/>
      <c r="XBV94" s="66"/>
      <c r="XBW94" s="66"/>
      <c r="XBX94" s="66"/>
      <c r="XBY94" s="66"/>
      <c r="XBZ94" s="66"/>
      <c r="XCA94" s="66"/>
      <c r="XCB94" s="66"/>
      <c r="XCC94" s="66"/>
      <c r="XCD94" s="66"/>
      <c r="XCE94" s="66"/>
      <c r="XCF94" s="66"/>
      <c r="XCG94" s="66"/>
      <c r="XCH94" s="66"/>
      <c r="XCI94" s="66"/>
      <c r="XCJ94" s="66"/>
      <c r="XCK94" s="66"/>
      <c r="XCL94" s="66"/>
      <c r="XCM94" s="66"/>
      <c r="XCN94" s="66"/>
      <c r="XCO94" s="66"/>
      <c r="XCP94" s="66"/>
      <c r="XCQ94" s="66"/>
      <c r="XCR94" s="66"/>
      <c r="XCS94" s="66"/>
      <c r="XCT94" s="66"/>
      <c r="XCU94" s="66"/>
      <c r="XCV94" s="66"/>
      <c r="XCW94" s="66"/>
      <c r="XCX94" s="66"/>
      <c r="XCY94" s="66"/>
      <c r="XCZ94" s="66"/>
    </row>
    <row r="95" spans="2:16328" x14ac:dyDescent="0.35">
      <c r="B95" s="21" t="s">
        <v>122</v>
      </c>
      <c r="C95" s="18">
        <f>+C87+C89</f>
        <v>1147.2380958333342</v>
      </c>
      <c r="D95" s="18">
        <f t="shared" ref="D95:M95" si="32">+D87+D89</f>
        <v>1168.6041199999991</v>
      </c>
      <c r="E95" s="18">
        <f t="shared" si="32"/>
        <v>1202.4792593749989</v>
      </c>
      <c r="F95" s="18">
        <f t="shared" si="32"/>
        <v>1230.0171187624994</v>
      </c>
      <c r="G95" s="18">
        <f t="shared" si="32"/>
        <v>1256.8779576104994</v>
      </c>
      <c r="H95" s="18">
        <f t="shared" si="32"/>
        <v>1293.3690529816945</v>
      </c>
      <c r="I95" s="18">
        <f t="shared" si="32"/>
        <v>1330.9639303468825</v>
      </c>
      <c r="J95" s="18">
        <f t="shared" si="32"/>
        <v>1358.0336260452343</v>
      </c>
      <c r="K95" s="18">
        <f t="shared" si="32"/>
        <v>1385.1435594568397</v>
      </c>
      <c r="L95" s="18">
        <f t="shared" si="32"/>
        <v>1420.1352921133994</v>
      </c>
      <c r="M95" s="100">
        <f t="shared" si="32"/>
        <v>1433.4823729556674</v>
      </c>
      <c r="N95" s="29"/>
      <c r="O95" s="29"/>
      <c r="P95" s="29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  <c r="IW95" s="66"/>
      <c r="IX95" s="66"/>
      <c r="IY95" s="66"/>
      <c r="IZ95" s="66"/>
      <c r="JA95" s="66"/>
      <c r="JB95" s="66"/>
      <c r="JC95" s="66"/>
      <c r="JD95" s="66"/>
      <c r="JE95" s="66"/>
      <c r="JF95" s="66"/>
      <c r="JG95" s="66"/>
      <c r="JH95" s="66"/>
      <c r="JI95" s="66"/>
      <c r="JJ95" s="66"/>
      <c r="JK95" s="66"/>
      <c r="JL95" s="66"/>
      <c r="JM95" s="66"/>
      <c r="JN95" s="66"/>
      <c r="JO95" s="66"/>
      <c r="JP95" s="66"/>
      <c r="JQ95" s="66"/>
      <c r="JR95" s="66"/>
      <c r="JS95" s="66"/>
      <c r="JT95" s="66"/>
      <c r="JU95" s="66"/>
      <c r="JV95" s="66"/>
      <c r="JW95" s="66"/>
      <c r="JX95" s="66"/>
      <c r="JY95" s="66"/>
      <c r="JZ95" s="66"/>
      <c r="KA95" s="66"/>
      <c r="KB95" s="66"/>
      <c r="KC95" s="66"/>
      <c r="KD95" s="66"/>
      <c r="KE95" s="66"/>
      <c r="KF95" s="66"/>
      <c r="KG95" s="66"/>
      <c r="KH95" s="66"/>
      <c r="KI95" s="66"/>
      <c r="KJ95" s="66"/>
      <c r="KK95" s="66"/>
      <c r="KL95" s="66"/>
      <c r="KM95" s="66"/>
      <c r="KN95" s="66"/>
      <c r="KO95" s="66"/>
      <c r="KP95" s="66"/>
      <c r="KQ95" s="66"/>
      <c r="KR95" s="66"/>
      <c r="KS95" s="66"/>
      <c r="KT95" s="66"/>
      <c r="KU95" s="66"/>
      <c r="KV95" s="66"/>
      <c r="KW95" s="66"/>
      <c r="KX95" s="66"/>
      <c r="KY95" s="66"/>
      <c r="KZ95" s="66"/>
      <c r="LA95" s="66"/>
      <c r="LB95" s="66"/>
      <c r="LC95" s="66"/>
      <c r="LD95" s="66"/>
      <c r="LE95" s="66"/>
      <c r="LF95" s="66"/>
      <c r="LG95" s="66"/>
      <c r="LH95" s="66"/>
      <c r="LI95" s="66"/>
      <c r="LJ95" s="66"/>
      <c r="LK95" s="66"/>
      <c r="LL95" s="66"/>
      <c r="LM95" s="66"/>
      <c r="LN95" s="66"/>
      <c r="LO95" s="66"/>
      <c r="LP95" s="66"/>
      <c r="LQ95" s="66"/>
      <c r="LR95" s="66"/>
      <c r="LS95" s="66"/>
      <c r="LT95" s="66"/>
      <c r="LU95" s="66"/>
      <c r="LV95" s="66"/>
      <c r="LW95" s="66"/>
      <c r="LX95" s="66"/>
      <c r="LY95" s="66"/>
      <c r="LZ95" s="66"/>
      <c r="MA95" s="66"/>
      <c r="MB95" s="66"/>
      <c r="MC95" s="66"/>
      <c r="MD95" s="66"/>
      <c r="ME95" s="66"/>
      <c r="MF95" s="66"/>
      <c r="MG95" s="66"/>
      <c r="MH95" s="66"/>
      <c r="MI95" s="66"/>
      <c r="MJ95" s="66"/>
      <c r="MK95" s="66"/>
      <c r="ML95" s="66"/>
      <c r="MM95" s="66"/>
      <c r="MN95" s="66"/>
      <c r="MO95" s="66"/>
      <c r="MP95" s="66"/>
      <c r="MQ95" s="66"/>
      <c r="MR95" s="66"/>
      <c r="MS95" s="66"/>
      <c r="MT95" s="66"/>
      <c r="MU95" s="66"/>
      <c r="MV95" s="66"/>
      <c r="MW95" s="66"/>
      <c r="MX95" s="66"/>
      <c r="MY95" s="66"/>
      <c r="MZ95" s="66"/>
      <c r="NA95" s="66"/>
      <c r="NB95" s="66"/>
      <c r="NC95" s="66"/>
      <c r="ND95" s="66"/>
      <c r="NE95" s="66"/>
      <c r="NF95" s="66"/>
      <c r="NG95" s="66"/>
      <c r="NH95" s="66"/>
      <c r="NI95" s="66"/>
      <c r="NJ95" s="66"/>
      <c r="NK95" s="66"/>
      <c r="NL95" s="66"/>
      <c r="NM95" s="66"/>
      <c r="NN95" s="66"/>
      <c r="NO95" s="66"/>
      <c r="NP95" s="66"/>
      <c r="NQ95" s="66"/>
      <c r="NR95" s="66"/>
      <c r="NS95" s="66"/>
      <c r="NT95" s="66"/>
      <c r="NU95" s="66"/>
      <c r="NV95" s="66"/>
      <c r="NW95" s="66"/>
      <c r="NX95" s="66"/>
      <c r="NY95" s="66"/>
      <c r="NZ95" s="66"/>
      <c r="OA95" s="66"/>
      <c r="OB95" s="66"/>
      <c r="OC95" s="66"/>
      <c r="OD95" s="66"/>
      <c r="OE95" s="66"/>
      <c r="OF95" s="66"/>
      <c r="OG95" s="66"/>
      <c r="OH95" s="66"/>
      <c r="OI95" s="66"/>
      <c r="OJ95" s="66"/>
      <c r="OK95" s="66"/>
      <c r="OL95" s="66"/>
      <c r="OM95" s="66"/>
      <c r="ON95" s="66"/>
      <c r="OO95" s="66"/>
      <c r="OP95" s="66"/>
      <c r="OQ95" s="66"/>
      <c r="OR95" s="66"/>
      <c r="OS95" s="66"/>
      <c r="OT95" s="66"/>
      <c r="OU95" s="66"/>
      <c r="OV95" s="66"/>
      <c r="OW95" s="66"/>
      <c r="OX95" s="66"/>
      <c r="OY95" s="66"/>
      <c r="OZ95" s="66"/>
      <c r="PA95" s="66"/>
      <c r="PB95" s="66"/>
      <c r="PC95" s="66"/>
      <c r="PD95" s="66"/>
      <c r="PE95" s="66"/>
      <c r="PF95" s="66"/>
      <c r="PG95" s="66"/>
      <c r="PH95" s="66"/>
      <c r="PI95" s="66"/>
      <c r="PJ95" s="66"/>
      <c r="PK95" s="66"/>
      <c r="PL95" s="66"/>
      <c r="PM95" s="66"/>
      <c r="PN95" s="66"/>
      <c r="PO95" s="66"/>
      <c r="PP95" s="66"/>
      <c r="PQ95" s="66"/>
      <c r="PR95" s="66"/>
      <c r="PS95" s="66"/>
      <c r="PT95" s="66"/>
      <c r="PU95" s="66"/>
      <c r="PV95" s="66"/>
      <c r="PW95" s="66"/>
      <c r="PX95" s="66"/>
      <c r="PY95" s="66"/>
      <c r="PZ95" s="66"/>
      <c r="QA95" s="66"/>
      <c r="QB95" s="66"/>
      <c r="QC95" s="66"/>
      <c r="QD95" s="66"/>
      <c r="QE95" s="66"/>
      <c r="QF95" s="66"/>
      <c r="QG95" s="66"/>
      <c r="QH95" s="66"/>
      <c r="QI95" s="66"/>
      <c r="QJ95" s="66"/>
      <c r="QK95" s="66"/>
      <c r="QL95" s="66"/>
      <c r="QM95" s="66"/>
      <c r="QN95" s="66"/>
      <c r="QO95" s="66"/>
      <c r="QP95" s="66"/>
      <c r="QQ95" s="66"/>
      <c r="QR95" s="66"/>
      <c r="QS95" s="66"/>
      <c r="QT95" s="66"/>
      <c r="QU95" s="66"/>
      <c r="QV95" s="66"/>
      <c r="QW95" s="66"/>
      <c r="QX95" s="66"/>
      <c r="QY95" s="66"/>
      <c r="QZ95" s="66"/>
      <c r="RA95" s="66"/>
      <c r="RB95" s="66"/>
      <c r="RC95" s="66"/>
      <c r="RD95" s="66"/>
      <c r="RE95" s="66"/>
      <c r="RF95" s="66"/>
      <c r="RG95" s="66"/>
      <c r="RH95" s="66"/>
      <c r="RI95" s="66"/>
      <c r="RJ95" s="66"/>
      <c r="RK95" s="66"/>
      <c r="RL95" s="66"/>
      <c r="RM95" s="66"/>
      <c r="RN95" s="66"/>
      <c r="RO95" s="66"/>
      <c r="RP95" s="66"/>
      <c r="RQ95" s="66"/>
      <c r="RR95" s="66"/>
      <c r="RS95" s="66"/>
      <c r="RT95" s="66"/>
      <c r="RU95" s="66"/>
      <c r="RV95" s="66"/>
      <c r="RW95" s="66"/>
      <c r="RX95" s="66"/>
      <c r="RY95" s="66"/>
      <c r="RZ95" s="66"/>
      <c r="SA95" s="66"/>
      <c r="SB95" s="66"/>
      <c r="SC95" s="66"/>
      <c r="SD95" s="66"/>
      <c r="SE95" s="66"/>
      <c r="SF95" s="66"/>
      <c r="SG95" s="66"/>
      <c r="SH95" s="66"/>
      <c r="SI95" s="66"/>
      <c r="SJ95" s="66"/>
      <c r="SK95" s="66"/>
      <c r="SL95" s="66"/>
      <c r="SM95" s="66"/>
      <c r="SN95" s="66"/>
      <c r="SO95" s="66"/>
      <c r="SP95" s="66"/>
      <c r="SQ95" s="66"/>
      <c r="SR95" s="66"/>
      <c r="SS95" s="66"/>
      <c r="ST95" s="66"/>
      <c r="SU95" s="66"/>
      <c r="SV95" s="66"/>
      <c r="SW95" s="66"/>
      <c r="SX95" s="66"/>
      <c r="SY95" s="66"/>
      <c r="SZ95" s="66"/>
      <c r="TA95" s="66"/>
      <c r="TB95" s="66"/>
      <c r="TC95" s="66"/>
      <c r="TD95" s="66"/>
      <c r="TE95" s="66"/>
      <c r="TF95" s="66"/>
      <c r="TG95" s="66"/>
      <c r="TH95" s="66"/>
      <c r="TI95" s="66"/>
      <c r="TJ95" s="66"/>
      <c r="TK95" s="66"/>
      <c r="TL95" s="66"/>
      <c r="TM95" s="66"/>
      <c r="TN95" s="66"/>
      <c r="TO95" s="66"/>
      <c r="TP95" s="66"/>
      <c r="TQ95" s="66"/>
      <c r="TR95" s="66"/>
      <c r="TS95" s="66"/>
      <c r="TT95" s="66"/>
      <c r="TU95" s="66"/>
      <c r="TV95" s="66"/>
      <c r="TW95" s="66"/>
      <c r="TX95" s="66"/>
      <c r="TY95" s="66"/>
      <c r="TZ95" s="66"/>
      <c r="UA95" s="66"/>
      <c r="UB95" s="66"/>
      <c r="UC95" s="66"/>
      <c r="UD95" s="66"/>
      <c r="UE95" s="66"/>
      <c r="UF95" s="66"/>
      <c r="UG95" s="66"/>
      <c r="UH95" s="66"/>
      <c r="UI95" s="66"/>
      <c r="UJ95" s="66"/>
      <c r="UK95" s="66"/>
      <c r="UL95" s="66"/>
      <c r="UM95" s="66"/>
      <c r="UN95" s="66"/>
      <c r="UO95" s="66"/>
      <c r="UP95" s="66"/>
      <c r="UQ95" s="66"/>
      <c r="UR95" s="66"/>
      <c r="US95" s="66"/>
      <c r="UT95" s="66"/>
      <c r="UU95" s="66"/>
      <c r="UV95" s="66"/>
      <c r="UW95" s="66"/>
      <c r="UX95" s="66"/>
      <c r="UY95" s="66"/>
      <c r="UZ95" s="66"/>
      <c r="VA95" s="66"/>
      <c r="VB95" s="66"/>
      <c r="VC95" s="66"/>
      <c r="VD95" s="66"/>
      <c r="VE95" s="66"/>
      <c r="VF95" s="66"/>
      <c r="VG95" s="66"/>
      <c r="VH95" s="66"/>
      <c r="VI95" s="66"/>
      <c r="VJ95" s="66"/>
      <c r="VK95" s="66"/>
      <c r="VL95" s="66"/>
      <c r="VM95" s="66"/>
      <c r="VN95" s="66"/>
      <c r="VO95" s="66"/>
      <c r="VP95" s="66"/>
      <c r="VQ95" s="66"/>
      <c r="VR95" s="66"/>
      <c r="VS95" s="66"/>
      <c r="VT95" s="66"/>
      <c r="VU95" s="66"/>
      <c r="VV95" s="66"/>
      <c r="VW95" s="66"/>
      <c r="VX95" s="66"/>
      <c r="VY95" s="66"/>
      <c r="VZ95" s="66"/>
      <c r="WA95" s="66"/>
      <c r="WB95" s="66"/>
      <c r="WC95" s="66"/>
      <c r="WD95" s="66"/>
      <c r="WE95" s="66"/>
      <c r="WF95" s="66"/>
      <c r="WG95" s="66"/>
      <c r="WH95" s="66"/>
      <c r="WI95" s="66"/>
      <c r="WJ95" s="66"/>
      <c r="WK95" s="66"/>
      <c r="WL95" s="66"/>
      <c r="WM95" s="66"/>
      <c r="WN95" s="66"/>
      <c r="WO95" s="66"/>
      <c r="WP95" s="66"/>
      <c r="WQ95" s="66"/>
      <c r="WR95" s="66"/>
      <c r="WS95" s="66"/>
      <c r="WT95" s="66"/>
      <c r="WU95" s="66"/>
      <c r="WV95" s="66"/>
      <c r="WW95" s="66"/>
      <c r="WX95" s="66"/>
      <c r="WY95" s="66"/>
      <c r="WZ95" s="66"/>
      <c r="XA95" s="66"/>
      <c r="XB95" s="66"/>
      <c r="XC95" s="66"/>
      <c r="XD95" s="66"/>
      <c r="XE95" s="66"/>
      <c r="XF95" s="66"/>
      <c r="XG95" s="66"/>
      <c r="XH95" s="66"/>
      <c r="XI95" s="66"/>
      <c r="XJ95" s="66"/>
      <c r="XK95" s="66"/>
      <c r="XL95" s="66"/>
      <c r="XM95" s="66"/>
      <c r="XN95" s="66"/>
      <c r="XO95" s="66"/>
      <c r="XP95" s="66"/>
      <c r="XQ95" s="66"/>
      <c r="XR95" s="66"/>
      <c r="XS95" s="66"/>
      <c r="XT95" s="66"/>
      <c r="XU95" s="66"/>
      <c r="XV95" s="66"/>
      <c r="XW95" s="66"/>
      <c r="XX95" s="66"/>
      <c r="XY95" s="66"/>
      <c r="XZ95" s="66"/>
      <c r="YA95" s="66"/>
      <c r="YB95" s="66"/>
      <c r="YC95" s="66"/>
      <c r="YD95" s="66"/>
      <c r="YE95" s="66"/>
      <c r="YF95" s="66"/>
      <c r="YG95" s="66"/>
      <c r="YH95" s="66"/>
      <c r="YI95" s="66"/>
      <c r="YJ95" s="66"/>
      <c r="YK95" s="66"/>
      <c r="YL95" s="66"/>
      <c r="YM95" s="66"/>
      <c r="YN95" s="66"/>
      <c r="YO95" s="66"/>
      <c r="YP95" s="66"/>
      <c r="YQ95" s="66"/>
      <c r="YR95" s="66"/>
      <c r="YS95" s="66"/>
      <c r="YT95" s="66"/>
      <c r="YU95" s="66"/>
      <c r="YV95" s="66"/>
      <c r="YW95" s="66"/>
      <c r="YX95" s="66"/>
      <c r="YY95" s="66"/>
      <c r="YZ95" s="66"/>
      <c r="ZA95" s="66"/>
      <c r="ZB95" s="66"/>
      <c r="ZC95" s="66"/>
      <c r="ZD95" s="66"/>
      <c r="ZE95" s="66"/>
      <c r="ZF95" s="66"/>
      <c r="ZG95" s="66"/>
      <c r="ZH95" s="66"/>
      <c r="ZI95" s="66"/>
      <c r="ZJ95" s="66"/>
      <c r="ZK95" s="66"/>
      <c r="ZL95" s="66"/>
      <c r="ZM95" s="66"/>
      <c r="ZN95" s="66"/>
      <c r="ZO95" s="66"/>
      <c r="ZP95" s="66"/>
      <c r="ZQ95" s="66"/>
      <c r="ZR95" s="66"/>
      <c r="ZS95" s="66"/>
      <c r="ZT95" s="66"/>
      <c r="ZU95" s="66"/>
      <c r="ZV95" s="66"/>
      <c r="ZW95" s="66"/>
      <c r="ZX95" s="66"/>
      <c r="ZY95" s="66"/>
      <c r="ZZ95" s="66"/>
      <c r="AAA95" s="66"/>
      <c r="AAB95" s="66"/>
      <c r="AAC95" s="66"/>
      <c r="AAD95" s="66"/>
      <c r="AAE95" s="66"/>
      <c r="AAF95" s="66"/>
      <c r="AAG95" s="66"/>
      <c r="AAH95" s="66"/>
      <c r="AAI95" s="66"/>
      <c r="AAJ95" s="66"/>
      <c r="AAK95" s="66"/>
      <c r="AAL95" s="66"/>
      <c r="AAM95" s="66"/>
      <c r="AAN95" s="66"/>
      <c r="AAO95" s="66"/>
      <c r="AAP95" s="66"/>
      <c r="AAQ95" s="66"/>
      <c r="AAR95" s="66"/>
      <c r="AAS95" s="66"/>
      <c r="AAT95" s="66"/>
      <c r="AAU95" s="66"/>
      <c r="AAV95" s="66"/>
      <c r="AAW95" s="66"/>
      <c r="AAX95" s="66"/>
      <c r="AAY95" s="66"/>
      <c r="AAZ95" s="66"/>
      <c r="ABA95" s="66"/>
      <c r="ABB95" s="66"/>
      <c r="ABC95" s="66"/>
      <c r="ABD95" s="66"/>
      <c r="ABE95" s="66"/>
      <c r="ABF95" s="66"/>
      <c r="ABG95" s="66"/>
      <c r="ABH95" s="66"/>
      <c r="ABI95" s="66"/>
      <c r="ABJ95" s="66"/>
      <c r="ABK95" s="66"/>
      <c r="ABL95" s="66"/>
      <c r="ABM95" s="66"/>
      <c r="ABN95" s="66"/>
      <c r="ABO95" s="66"/>
      <c r="ABP95" s="66"/>
      <c r="ABQ95" s="66"/>
      <c r="ABR95" s="66"/>
      <c r="ABS95" s="66"/>
      <c r="ABT95" s="66"/>
      <c r="ABU95" s="66"/>
      <c r="ABV95" s="66"/>
      <c r="ABW95" s="66"/>
      <c r="ABX95" s="66"/>
      <c r="ABY95" s="66"/>
      <c r="ABZ95" s="66"/>
      <c r="ACA95" s="66"/>
      <c r="ACB95" s="66"/>
      <c r="ACC95" s="66"/>
      <c r="ACD95" s="66"/>
      <c r="ACE95" s="66"/>
      <c r="ACF95" s="66"/>
      <c r="ACG95" s="66"/>
      <c r="ACH95" s="66"/>
      <c r="ACI95" s="66"/>
      <c r="ACJ95" s="66"/>
      <c r="ACK95" s="66"/>
      <c r="ACL95" s="66"/>
      <c r="ACM95" s="66"/>
      <c r="ACN95" s="66"/>
      <c r="ACO95" s="66"/>
      <c r="ACP95" s="66"/>
      <c r="ACQ95" s="66"/>
      <c r="ACR95" s="66"/>
      <c r="ACS95" s="66"/>
      <c r="ACT95" s="66"/>
      <c r="ACU95" s="66"/>
      <c r="ACV95" s="66"/>
      <c r="ACW95" s="66"/>
      <c r="ACX95" s="66"/>
      <c r="ACY95" s="66"/>
      <c r="ACZ95" s="66"/>
      <c r="ADA95" s="66"/>
      <c r="ADB95" s="66"/>
      <c r="ADC95" s="66"/>
      <c r="ADD95" s="66"/>
      <c r="ADE95" s="66"/>
      <c r="ADF95" s="66"/>
      <c r="ADG95" s="66"/>
      <c r="ADH95" s="66"/>
      <c r="ADI95" s="66"/>
      <c r="ADJ95" s="66"/>
      <c r="ADK95" s="66"/>
      <c r="ADL95" s="66"/>
      <c r="ADM95" s="66"/>
      <c r="ADN95" s="66"/>
      <c r="ADO95" s="66"/>
      <c r="ADP95" s="66"/>
      <c r="ADQ95" s="66"/>
      <c r="ADR95" s="66"/>
      <c r="ADS95" s="66"/>
      <c r="ADT95" s="66"/>
      <c r="ADU95" s="66"/>
      <c r="ADV95" s="66"/>
      <c r="ADW95" s="66"/>
      <c r="ADX95" s="66"/>
      <c r="ADY95" s="66"/>
      <c r="ADZ95" s="66"/>
      <c r="AEA95" s="66"/>
      <c r="AEB95" s="66"/>
      <c r="AEC95" s="66"/>
      <c r="AED95" s="66"/>
      <c r="AEE95" s="66"/>
      <c r="AEF95" s="66"/>
      <c r="AEG95" s="66"/>
      <c r="AEH95" s="66"/>
      <c r="AEI95" s="66"/>
      <c r="AEJ95" s="66"/>
      <c r="AEK95" s="66"/>
      <c r="AEL95" s="66"/>
      <c r="AEM95" s="66"/>
      <c r="AEN95" s="66"/>
      <c r="AEO95" s="66"/>
      <c r="AEP95" s="66"/>
      <c r="AEQ95" s="66"/>
      <c r="AER95" s="66"/>
      <c r="AES95" s="66"/>
      <c r="AET95" s="66"/>
      <c r="AEU95" s="66"/>
      <c r="AEV95" s="66"/>
      <c r="AEW95" s="66"/>
      <c r="AEX95" s="66"/>
      <c r="AEY95" s="66"/>
      <c r="AEZ95" s="66"/>
      <c r="AFA95" s="66"/>
      <c r="AFB95" s="66"/>
      <c r="AFC95" s="66"/>
      <c r="AFD95" s="66"/>
      <c r="AFE95" s="66"/>
      <c r="AFF95" s="66"/>
      <c r="AFG95" s="66"/>
      <c r="AFH95" s="66"/>
      <c r="AFI95" s="66"/>
      <c r="AFJ95" s="66"/>
      <c r="AFK95" s="66"/>
      <c r="AFL95" s="66"/>
      <c r="AFM95" s="66"/>
      <c r="AFN95" s="66"/>
      <c r="AFO95" s="66"/>
      <c r="AFP95" s="66"/>
      <c r="AFQ95" s="66"/>
      <c r="AFR95" s="66"/>
      <c r="AFS95" s="66"/>
      <c r="AFT95" s="66"/>
      <c r="AFU95" s="66"/>
      <c r="AFV95" s="66"/>
      <c r="AFW95" s="66"/>
      <c r="AFX95" s="66"/>
      <c r="AFY95" s="66"/>
      <c r="AFZ95" s="66"/>
      <c r="AGA95" s="66"/>
      <c r="AGB95" s="66"/>
      <c r="AGC95" s="66"/>
      <c r="AGD95" s="66"/>
      <c r="AGE95" s="66"/>
      <c r="AGF95" s="66"/>
      <c r="AGG95" s="66"/>
      <c r="AGH95" s="66"/>
      <c r="AGI95" s="66"/>
      <c r="AGJ95" s="66"/>
      <c r="AGK95" s="66"/>
      <c r="AGL95" s="66"/>
      <c r="AGM95" s="66"/>
      <c r="AGN95" s="66"/>
      <c r="AGO95" s="66"/>
      <c r="AGP95" s="66"/>
      <c r="AGQ95" s="66"/>
      <c r="AGR95" s="66"/>
      <c r="AGS95" s="66"/>
      <c r="AGT95" s="66"/>
      <c r="AGU95" s="66"/>
      <c r="AGV95" s="66"/>
      <c r="AGW95" s="66"/>
      <c r="AGX95" s="66"/>
      <c r="AGY95" s="66"/>
      <c r="AGZ95" s="66"/>
      <c r="AHA95" s="66"/>
      <c r="AHB95" s="66"/>
      <c r="AHC95" s="66"/>
      <c r="AHD95" s="66"/>
      <c r="AHE95" s="66"/>
      <c r="AHF95" s="66"/>
      <c r="AHG95" s="66"/>
      <c r="AHH95" s="66"/>
      <c r="AHI95" s="66"/>
      <c r="AHJ95" s="66"/>
      <c r="AHK95" s="66"/>
      <c r="AHL95" s="66"/>
      <c r="AHM95" s="66"/>
      <c r="AHN95" s="66"/>
      <c r="AHO95" s="66"/>
      <c r="AHP95" s="66"/>
      <c r="AHQ95" s="66"/>
      <c r="AHR95" s="66"/>
      <c r="AHS95" s="66"/>
      <c r="AHT95" s="66"/>
      <c r="AHU95" s="66"/>
      <c r="AHV95" s="66"/>
      <c r="AHW95" s="66"/>
      <c r="AHX95" s="66"/>
      <c r="AHY95" s="66"/>
      <c r="AHZ95" s="66"/>
      <c r="AIA95" s="66"/>
      <c r="AIB95" s="66"/>
      <c r="AIC95" s="66"/>
      <c r="AID95" s="66"/>
      <c r="AIE95" s="66"/>
      <c r="AIF95" s="66"/>
      <c r="AIG95" s="66"/>
      <c r="AIH95" s="66"/>
      <c r="AII95" s="66"/>
      <c r="AIJ95" s="66"/>
      <c r="AIK95" s="66"/>
      <c r="AIL95" s="66"/>
      <c r="AIM95" s="66"/>
      <c r="AIN95" s="66"/>
      <c r="AIO95" s="66"/>
      <c r="AIP95" s="66"/>
      <c r="AIQ95" s="66"/>
      <c r="AIR95" s="66"/>
      <c r="AIS95" s="66"/>
      <c r="AIT95" s="66"/>
      <c r="AIU95" s="66"/>
      <c r="AIV95" s="66"/>
      <c r="AIW95" s="66"/>
      <c r="AIX95" s="66"/>
      <c r="AIY95" s="66"/>
      <c r="AIZ95" s="66"/>
      <c r="AJA95" s="66"/>
      <c r="AJB95" s="66"/>
      <c r="AJC95" s="66"/>
      <c r="AJD95" s="66"/>
      <c r="AJE95" s="66"/>
      <c r="AJF95" s="66"/>
      <c r="AJG95" s="66"/>
      <c r="AJH95" s="66"/>
      <c r="AJI95" s="66"/>
      <c r="AJJ95" s="66"/>
      <c r="AJK95" s="66"/>
      <c r="AJL95" s="66"/>
      <c r="AJM95" s="66"/>
      <c r="AJN95" s="66"/>
      <c r="AJO95" s="66"/>
      <c r="AJP95" s="66"/>
      <c r="AJQ95" s="66"/>
      <c r="AJR95" s="66"/>
      <c r="AJS95" s="66"/>
      <c r="AJT95" s="66"/>
      <c r="AJU95" s="66"/>
      <c r="AJV95" s="66"/>
      <c r="AJW95" s="66"/>
      <c r="AJX95" s="66"/>
      <c r="AJY95" s="66"/>
      <c r="AJZ95" s="66"/>
      <c r="AKA95" s="66"/>
      <c r="AKB95" s="66"/>
      <c r="AKC95" s="66"/>
      <c r="AKD95" s="66"/>
      <c r="AKE95" s="66"/>
      <c r="AKF95" s="66"/>
      <c r="AKG95" s="66"/>
      <c r="AKH95" s="66"/>
      <c r="AKI95" s="66"/>
      <c r="AKJ95" s="66"/>
      <c r="AKK95" s="66"/>
      <c r="AKL95" s="66"/>
      <c r="AKM95" s="66"/>
      <c r="AKN95" s="66"/>
      <c r="AKO95" s="66"/>
      <c r="AKP95" s="66"/>
      <c r="AKQ95" s="66"/>
      <c r="AKR95" s="66"/>
      <c r="AKS95" s="66"/>
      <c r="AKT95" s="66"/>
      <c r="AKU95" s="66"/>
      <c r="AKV95" s="66"/>
      <c r="AKW95" s="66"/>
      <c r="AKX95" s="66"/>
      <c r="AKY95" s="66"/>
      <c r="AKZ95" s="66"/>
      <c r="ALA95" s="66"/>
      <c r="ALB95" s="66"/>
      <c r="ALC95" s="66"/>
      <c r="ALD95" s="66"/>
      <c r="ALE95" s="66"/>
      <c r="ALF95" s="66"/>
      <c r="ALG95" s="66"/>
      <c r="ALH95" s="66"/>
      <c r="ALI95" s="66"/>
      <c r="ALJ95" s="66"/>
      <c r="ALK95" s="66"/>
      <c r="ALL95" s="66"/>
      <c r="ALM95" s="66"/>
      <c r="ALN95" s="66"/>
      <c r="ALO95" s="66"/>
      <c r="ALP95" s="66"/>
      <c r="ALQ95" s="66"/>
      <c r="ALR95" s="66"/>
      <c r="ALS95" s="66"/>
      <c r="ALT95" s="66"/>
      <c r="ALU95" s="66"/>
      <c r="ALV95" s="66"/>
      <c r="ALW95" s="66"/>
      <c r="ALX95" s="66"/>
      <c r="ALY95" s="66"/>
      <c r="ALZ95" s="66"/>
      <c r="AMA95" s="66"/>
      <c r="AMB95" s="66"/>
      <c r="AMC95" s="66"/>
      <c r="AMD95" s="66"/>
      <c r="AME95" s="66"/>
      <c r="AMF95" s="66"/>
      <c r="AMG95" s="66"/>
      <c r="AMH95" s="66"/>
      <c r="AMI95" s="66"/>
      <c r="AMJ95" s="66"/>
      <c r="AMK95" s="66"/>
      <c r="AML95" s="66"/>
      <c r="AMM95" s="66"/>
      <c r="AMN95" s="66"/>
      <c r="AMO95" s="66"/>
      <c r="AMP95" s="66"/>
      <c r="AMQ95" s="66"/>
      <c r="AMR95" s="66"/>
      <c r="AMS95" s="66"/>
      <c r="AMT95" s="66"/>
      <c r="AMU95" s="66"/>
      <c r="AMV95" s="66"/>
      <c r="AMW95" s="66"/>
      <c r="AMX95" s="66"/>
      <c r="AMY95" s="66"/>
      <c r="AMZ95" s="66"/>
      <c r="ANA95" s="66"/>
      <c r="ANB95" s="66"/>
      <c r="ANC95" s="66"/>
      <c r="AND95" s="66"/>
      <c r="ANE95" s="66"/>
      <c r="ANF95" s="66"/>
      <c r="ANG95" s="66"/>
      <c r="ANH95" s="66"/>
      <c r="ANI95" s="66"/>
      <c r="ANJ95" s="66"/>
      <c r="ANK95" s="66"/>
      <c r="ANL95" s="66"/>
      <c r="ANM95" s="66"/>
      <c r="ANN95" s="66"/>
      <c r="ANO95" s="66"/>
      <c r="ANP95" s="66"/>
      <c r="ANQ95" s="66"/>
      <c r="ANR95" s="66"/>
      <c r="ANS95" s="66"/>
      <c r="ANT95" s="66"/>
      <c r="ANU95" s="66"/>
      <c r="ANV95" s="66"/>
      <c r="ANW95" s="66"/>
      <c r="ANX95" s="66"/>
      <c r="ANY95" s="66"/>
      <c r="ANZ95" s="66"/>
      <c r="AOA95" s="66"/>
      <c r="AOB95" s="66"/>
      <c r="AOC95" s="66"/>
      <c r="AOD95" s="66"/>
      <c r="AOE95" s="66"/>
      <c r="AOF95" s="66"/>
      <c r="AOG95" s="66"/>
      <c r="AOH95" s="66"/>
      <c r="AOI95" s="66"/>
      <c r="AOJ95" s="66"/>
      <c r="AOK95" s="66"/>
      <c r="AOL95" s="66"/>
      <c r="AOM95" s="66"/>
      <c r="AON95" s="66"/>
      <c r="AOO95" s="66"/>
      <c r="AOP95" s="66"/>
      <c r="AOQ95" s="66"/>
      <c r="AOR95" s="66"/>
      <c r="AOS95" s="66"/>
      <c r="AOT95" s="66"/>
      <c r="AOU95" s="66"/>
      <c r="AOV95" s="66"/>
      <c r="AOW95" s="66"/>
      <c r="AOX95" s="66"/>
      <c r="AOY95" s="66"/>
      <c r="AOZ95" s="66"/>
      <c r="APA95" s="66"/>
      <c r="APB95" s="66"/>
      <c r="APC95" s="66"/>
      <c r="APD95" s="66"/>
      <c r="APE95" s="66"/>
      <c r="APF95" s="66"/>
      <c r="APG95" s="66"/>
      <c r="APH95" s="66"/>
      <c r="API95" s="66"/>
      <c r="APJ95" s="66"/>
      <c r="APK95" s="66"/>
      <c r="APL95" s="66"/>
      <c r="APM95" s="66"/>
      <c r="APN95" s="66"/>
      <c r="APO95" s="66"/>
      <c r="APP95" s="66"/>
      <c r="APQ95" s="66"/>
      <c r="APR95" s="66"/>
      <c r="APS95" s="66"/>
      <c r="APT95" s="66"/>
      <c r="APU95" s="66"/>
      <c r="APV95" s="66"/>
      <c r="APW95" s="66"/>
      <c r="APX95" s="66"/>
      <c r="APY95" s="66"/>
      <c r="APZ95" s="66"/>
      <c r="AQA95" s="66"/>
      <c r="AQB95" s="66"/>
      <c r="AQC95" s="66"/>
      <c r="AQD95" s="66"/>
      <c r="AQE95" s="66"/>
      <c r="AQF95" s="66"/>
      <c r="AQG95" s="66"/>
      <c r="AQH95" s="66"/>
      <c r="AQI95" s="66"/>
      <c r="AQJ95" s="66"/>
      <c r="AQK95" s="66"/>
      <c r="AQL95" s="66"/>
      <c r="AQM95" s="66"/>
      <c r="AQN95" s="66"/>
      <c r="AQO95" s="66"/>
      <c r="AQP95" s="66"/>
      <c r="AQQ95" s="66"/>
      <c r="AQR95" s="66"/>
      <c r="AQS95" s="66"/>
      <c r="AQT95" s="66"/>
      <c r="AQU95" s="66"/>
      <c r="AQV95" s="66"/>
      <c r="AQW95" s="66"/>
      <c r="AQX95" s="66"/>
      <c r="AQY95" s="66"/>
      <c r="AQZ95" s="66"/>
      <c r="ARA95" s="66"/>
      <c r="ARB95" s="66"/>
      <c r="ARC95" s="66"/>
      <c r="ARD95" s="66"/>
      <c r="ARE95" s="66"/>
      <c r="ARF95" s="66"/>
      <c r="ARG95" s="66"/>
      <c r="ARH95" s="66"/>
      <c r="ARI95" s="66"/>
      <c r="ARJ95" s="66"/>
      <c r="ARK95" s="66"/>
      <c r="ARL95" s="66"/>
      <c r="ARM95" s="66"/>
      <c r="ARN95" s="66"/>
      <c r="ARO95" s="66"/>
      <c r="ARP95" s="66"/>
      <c r="ARQ95" s="66"/>
      <c r="ARR95" s="66"/>
      <c r="ARS95" s="66"/>
      <c r="ART95" s="66"/>
      <c r="ARU95" s="66"/>
      <c r="ARV95" s="66"/>
      <c r="ARW95" s="66"/>
      <c r="ARX95" s="66"/>
      <c r="ARY95" s="66"/>
      <c r="ARZ95" s="66"/>
      <c r="ASA95" s="66"/>
      <c r="ASB95" s="66"/>
      <c r="ASC95" s="66"/>
      <c r="ASD95" s="66"/>
      <c r="ASE95" s="66"/>
      <c r="ASF95" s="66"/>
      <c r="ASG95" s="66"/>
      <c r="ASH95" s="66"/>
      <c r="ASI95" s="66"/>
      <c r="ASJ95" s="66"/>
      <c r="ASK95" s="66"/>
      <c r="ASL95" s="66"/>
      <c r="ASM95" s="66"/>
      <c r="ASN95" s="66"/>
      <c r="ASO95" s="66"/>
      <c r="ASP95" s="66"/>
      <c r="ASQ95" s="66"/>
      <c r="ASR95" s="66"/>
      <c r="ASS95" s="66"/>
      <c r="AST95" s="66"/>
      <c r="ASU95" s="66"/>
      <c r="ASV95" s="66"/>
      <c r="ASW95" s="66"/>
      <c r="ASX95" s="66"/>
      <c r="ASY95" s="66"/>
      <c r="ASZ95" s="66"/>
      <c r="ATA95" s="66"/>
      <c r="ATB95" s="66"/>
      <c r="ATC95" s="66"/>
      <c r="ATD95" s="66"/>
      <c r="ATE95" s="66"/>
      <c r="ATF95" s="66"/>
      <c r="ATG95" s="66"/>
      <c r="ATH95" s="66"/>
      <c r="ATI95" s="66"/>
      <c r="ATJ95" s="66"/>
      <c r="ATK95" s="66"/>
      <c r="ATL95" s="66"/>
      <c r="ATM95" s="66"/>
      <c r="ATN95" s="66"/>
      <c r="ATO95" s="66"/>
      <c r="ATP95" s="66"/>
      <c r="ATQ95" s="66"/>
      <c r="ATR95" s="66"/>
      <c r="ATS95" s="66"/>
      <c r="ATT95" s="66"/>
      <c r="ATU95" s="66"/>
      <c r="ATV95" s="66"/>
      <c r="ATW95" s="66"/>
      <c r="ATX95" s="66"/>
      <c r="ATY95" s="66"/>
      <c r="ATZ95" s="66"/>
      <c r="AUA95" s="66"/>
      <c r="AUB95" s="66"/>
      <c r="AUC95" s="66"/>
      <c r="AUD95" s="66"/>
      <c r="AUE95" s="66"/>
      <c r="AUF95" s="66"/>
      <c r="AUG95" s="66"/>
      <c r="AUH95" s="66"/>
      <c r="AUI95" s="66"/>
      <c r="AUJ95" s="66"/>
      <c r="AUK95" s="66"/>
      <c r="AUL95" s="66"/>
      <c r="AUM95" s="66"/>
      <c r="AUN95" s="66"/>
      <c r="AUO95" s="66"/>
      <c r="AUP95" s="66"/>
      <c r="AUQ95" s="66"/>
      <c r="AUR95" s="66"/>
      <c r="AUS95" s="66"/>
      <c r="AUT95" s="66"/>
      <c r="AUU95" s="66"/>
      <c r="AUV95" s="66"/>
      <c r="AUW95" s="66"/>
      <c r="AUX95" s="66"/>
      <c r="AUY95" s="66"/>
      <c r="AUZ95" s="66"/>
      <c r="AVA95" s="66"/>
      <c r="AVB95" s="66"/>
      <c r="AVC95" s="66"/>
      <c r="AVD95" s="66"/>
      <c r="AVE95" s="66"/>
      <c r="AVF95" s="66"/>
      <c r="AVG95" s="66"/>
      <c r="AVH95" s="66"/>
      <c r="AVI95" s="66"/>
      <c r="AVJ95" s="66"/>
      <c r="AVK95" s="66"/>
      <c r="AVL95" s="66"/>
      <c r="AVM95" s="66"/>
      <c r="AVN95" s="66"/>
      <c r="AVO95" s="66"/>
      <c r="AVP95" s="66"/>
      <c r="AVQ95" s="66"/>
      <c r="AVR95" s="66"/>
      <c r="AVS95" s="66"/>
      <c r="AVT95" s="66"/>
      <c r="AVU95" s="66"/>
      <c r="AVV95" s="66"/>
      <c r="AVW95" s="66"/>
      <c r="AVX95" s="66"/>
      <c r="AVY95" s="66"/>
      <c r="AVZ95" s="66"/>
      <c r="AWA95" s="66"/>
      <c r="AWB95" s="66"/>
      <c r="AWC95" s="66"/>
      <c r="AWD95" s="66"/>
      <c r="AWE95" s="66"/>
      <c r="AWF95" s="66"/>
      <c r="AWG95" s="66"/>
      <c r="AWH95" s="66"/>
      <c r="AWI95" s="66"/>
      <c r="AWJ95" s="66"/>
      <c r="AWK95" s="66"/>
      <c r="AWL95" s="66"/>
      <c r="AWM95" s="66"/>
      <c r="AWN95" s="66"/>
      <c r="AWO95" s="66"/>
      <c r="AWP95" s="66"/>
      <c r="AWQ95" s="66"/>
      <c r="AWR95" s="66"/>
      <c r="AWS95" s="66"/>
      <c r="AWT95" s="66"/>
      <c r="AWU95" s="66"/>
      <c r="AWV95" s="66"/>
      <c r="AWW95" s="66"/>
      <c r="AWX95" s="66"/>
      <c r="AWY95" s="66"/>
      <c r="AWZ95" s="66"/>
      <c r="AXA95" s="66"/>
      <c r="AXB95" s="66"/>
      <c r="AXC95" s="66"/>
      <c r="AXD95" s="66"/>
      <c r="AXE95" s="66"/>
      <c r="AXF95" s="66"/>
      <c r="AXG95" s="66"/>
      <c r="AXH95" s="66"/>
      <c r="AXI95" s="66"/>
      <c r="AXJ95" s="66"/>
      <c r="AXK95" s="66"/>
      <c r="AXL95" s="66"/>
      <c r="AXM95" s="66"/>
      <c r="AXN95" s="66"/>
      <c r="AXO95" s="66"/>
      <c r="AXP95" s="66"/>
      <c r="AXQ95" s="66"/>
      <c r="AXR95" s="66"/>
      <c r="AXS95" s="66"/>
      <c r="AXT95" s="66"/>
      <c r="AXU95" s="66"/>
      <c r="AXV95" s="66"/>
      <c r="AXW95" s="66"/>
      <c r="AXX95" s="66"/>
      <c r="AXY95" s="66"/>
      <c r="AXZ95" s="66"/>
      <c r="AYA95" s="66"/>
      <c r="AYB95" s="66"/>
      <c r="AYC95" s="66"/>
      <c r="AYD95" s="66"/>
      <c r="AYE95" s="66"/>
      <c r="AYF95" s="66"/>
      <c r="AYG95" s="66"/>
      <c r="AYH95" s="66"/>
      <c r="AYI95" s="66"/>
      <c r="AYJ95" s="66"/>
      <c r="AYK95" s="66"/>
      <c r="AYL95" s="66"/>
      <c r="AYM95" s="66"/>
      <c r="AYN95" s="66"/>
      <c r="AYO95" s="66"/>
      <c r="AYP95" s="66"/>
      <c r="AYQ95" s="66"/>
      <c r="AYR95" s="66"/>
      <c r="AYS95" s="66"/>
      <c r="AYT95" s="66"/>
      <c r="AYU95" s="66"/>
      <c r="AYV95" s="66"/>
      <c r="AYW95" s="66"/>
      <c r="AYX95" s="66"/>
      <c r="AYY95" s="66"/>
      <c r="AYZ95" s="66"/>
      <c r="AZA95" s="66"/>
      <c r="AZB95" s="66"/>
      <c r="AZC95" s="66"/>
      <c r="AZD95" s="66"/>
      <c r="AZE95" s="66"/>
      <c r="AZF95" s="66"/>
      <c r="AZG95" s="66"/>
      <c r="AZH95" s="66"/>
      <c r="AZI95" s="66"/>
      <c r="AZJ95" s="66"/>
      <c r="AZK95" s="66"/>
      <c r="AZL95" s="66"/>
      <c r="AZM95" s="66"/>
      <c r="AZN95" s="66"/>
      <c r="AZO95" s="66"/>
      <c r="AZP95" s="66"/>
      <c r="AZQ95" s="66"/>
      <c r="AZR95" s="66"/>
      <c r="AZS95" s="66"/>
      <c r="AZT95" s="66"/>
      <c r="AZU95" s="66"/>
      <c r="AZV95" s="66"/>
      <c r="AZW95" s="66"/>
      <c r="AZX95" s="66"/>
      <c r="AZY95" s="66"/>
      <c r="AZZ95" s="66"/>
      <c r="BAA95" s="66"/>
      <c r="BAB95" s="66"/>
      <c r="BAC95" s="66"/>
      <c r="BAD95" s="66"/>
      <c r="BAE95" s="66"/>
      <c r="BAF95" s="66"/>
      <c r="BAG95" s="66"/>
      <c r="BAH95" s="66"/>
      <c r="BAI95" s="66"/>
      <c r="BAJ95" s="66"/>
      <c r="BAK95" s="66"/>
      <c r="BAL95" s="66"/>
      <c r="BAM95" s="66"/>
      <c r="BAN95" s="66"/>
      <c r="BAO95" s="66"/>
      <c r="BAP95" s="66"/>
      <c r="BAQ95" s="66"/>
      <c r="BAR95" s="66"/>
      <c r="BAS95" s="66"/>
      <c r="BAT95" s="66"/>
      <c r="BAU95" s="66"/>
      <c r="BAV95" s="66"/>
      <c r="BAW95" s="66"/>
      <c r="BAX95" s="66"/>
      <c r="BAY95" s="66"/>
      <c r="BAZ95" s="66"/>
      <c r="BBA95" s="66"/>
      <c r="BBB95" s="66"/>
      <c r="BBC95" s="66"/>
      <c r="BBD95" s="66"/>
      <c r="BBE95" s="66"/>
      <c r="BBF95" s="66"/>
      <c r="BBG95" s="66"/>
      <c r="BBH95" s="66"/>
      <c r="BBI95" s="66"/>
      <c r="BBJ95" s="66"/>
      <c r="BBK95" s="66"/>
      <c r="BBL95" s="66"/>
      <c r="BBM95" s="66"/>
      <c r="BBN95" s="66"/>
      <c r="BBO95" s="66"/>
      <c r="BBP95" s="66"/>
      <c r="BBQ95" s="66"/>
      <c r="BBR95" s="66"/>
      <c r="BBS95" s="66"/>
      <c r="BBT95" s="66"/>
      <c r="BBU95" s="66"/>
      <c r="BBV95" s="66"/>
      <c r="BBW95" s="66"/>
      <c r="BBX95" s="66"/>
      <c r="BBY95" s="66"/>
      <c r="BBZ95" s="66"/>
      <c r="BCA95" s="66"/>
      <c r="BCB95" s="66"/>
      <c r="BCC95" s="66"/>
      <c r="BCD95" s="66"/>
      <c r="BCE95" s="66"/>
      <c r="BCF95" s="66"/>
      <c r="BCG95" s="66"/>
      <c r="BCH95" s="66"/>
      <c r="BCI95" s="66"/>
      <c r="BCJ95" s="66"/>
      <c r="BCK95" s="66"/>
      <c r="BCL95" s="66"/>
      <c r="BCM95" s="66"/>
      <c r="BCN95" s="66"/>
      <c r="BCO95" s="66"/>
      <c r="BCP95" s="66"/>
      <c r="BCQ95" s="66"/>
      <c r="BCR95" s="66"/>
      <c r="BCS95" s="66"/>
      <c r="BCT95" s="66"/>
      <c r="BCU95" s="66"/>
      <c r="BCV95" s="66"/>
      <c r="BCW95" s="66"/>
      <c r="BCX95" s="66"/>
      <c r="BCY95" s="66"/>
      <c r="BCZ95" s="66"/>
      <c r="BDA95" s="66"/>
      <c r="BDB95" s="66"/>
      <c r="BDC95" s="66"/>
      <c r="BDD95" s="66"/>
      <c r="BDE95" s="66"/>
      <c r="BDF95" s="66"/>
      <c r="BDG95" s="66"/>
      <c r="BDH95" s="66"/>
      <c r="BDI95" s="66"/>
      <c r="BDJ95" s="66"/>
      <c r="BDK95" s="66"/>
      <c r="BDL95" s="66"/>
      <c r="BDM95" s="66"/>
      <c r="BDN95" s="66"/>
      <c r="BDO95" s="66"/>
      <c r="BDP95" s="66"/>
      <c r="BDQ95" s="66"/>
      <c r="BDR95" s="66"/>
      <c r="BDS95" s="66"/>
      <c r="BDT95" s="66"/>
      <c r="BDU95" s="66"/>
      <c r="BDV95" s="66"/>
      <c r="BDW95" s="66"/>
      <c r="BDX95" s="66"/>
      <c r="BDY95" s="66"/>
      <c r="BDZ95" s="66"/>
      <c r="BEA95" s="66"/>
      <c r="BEB95" s="66"/>
      <c r="BEC95" s="66"/>
      <c r="BED95" s="66"/>
      <c r="BEE95" s="66"/>
      <c r="BEF95" s="66"/>
      <c r="BEG95" s="66"/>
      <c r="BEH95" s="66"/>
      <c r="BEI95" s="66"/>
      <c r="BEJ95" s="66"/>
      <c r="BEK95" s="66"/>
      <c r="BEL95" s="66"/>
      <c r="BEM95" s="66"/>
      <c r="BEN95" s="66"/>
      <c r="BEO95" s="66"/>
      <c r="BEP95" s="66"/>
      <c r="BEQ95" s="66"/>
      <c r="BER95" s="66"/>
      <c r="BES95" s="66"/>
      <c r="BET95" s="66"/>
      <c r="BEU95" s="66"/>
      <c r="BEV95" s="66"/>
      <c r="BEW95" s="66"/>
      <c r="BEX95" s="66"/>
      <c r="BEY95" s="66"/>
      <c r="BEZ95" s="66"/>
      <c r="BFA95" s="66"/>
      <c r="BFB95" s="66"/>
      <c r="BFC95" s="66"/>
      <c r="BFD95" s="66"/>
      <c r="BFE95" s="66"/>
      <c r="BFF95" s="66"/>
      <c r="BFG95" s="66"/>
      <c r="BFH95" s="66"/>
      <c r="BFI95" s="66"/>
      <c r="BFJ95" s="66"/>
      <c r="BFK95" s="66"/>
      <c r="BFL95" s="66"/>
      <c r="BFM95" s="66"/>
      <c r="BFN95" s="66"/>
      <c r="BFO95" s="66"/>
      <c r="BFP95" s="66"/>
      <c r="BFQ95" s="66"/>
      <c r="BFR95" s="66"/>
      <c r="BFS95" s="66"/>
      <c r="BFT95" s="66"/>
      <c r="BFU95" s="66"/>
      <c r="BFV95" s="66"/>
      <c r="BFW95" s="66"/>
      <c r="BFX95" s="66"/>
      <c r="BFY95" s="66"/>
      <c r="BFZ95" s="66"/>
      <c r="BGA95" s="66"/>
      <c r="BGB95" s="66"/>
      <c r="BGC95" s="66"/>
      <c r="BGD95" s="66"/>
      <c r="BGE95" s="66"/>
      <c r="BGF95" s="66"/>
      <c r="BGG95" s="66"/>
      <c r="BGH95" s="66"/>
      <c r="BGI95" s="66"/>
      <c r="BGJ95" s="66"/>
      <c r="BGK95" s="66"/>
      <c r="BGL95" s="66"/>
      <c r="BGM95" s="66"/>
      <c r="BGN95" s="66"/>
      <c r="BGO95" s="66"/>
      <c r="BGP95" s="66"/>
      <c r="BGQ95" s="66"/>
      <c r="BGR95" s="66"/>
      <c r="BGS95" s="66"/>
      <c r="BGT95" s="66"/>
      <c r="BGU95" s="66"/>
      <c r="BGV95" s="66"/>
      <c r="BGW95" s="66"/>
      <c r="BGX95" s="66"/>
      <c r="BGY95" s="66"/>
      <c r="BGZ95" s="66"/>
      <c r="BHA95" s="66"/>
      <c r="BHB95" s="66"/>
      <c r="BHC95" s="66"/>
      <c r="BHD95" s="66"/>
      <c r="BHE95" s="66"/>
      <c r="BHF95" s="66"/>
      <c r="BHG95" s="66"/>
      <c r="BHH95" s="66"/>
      <c r="BHI95" s="66"/>
      <c r="BHJ95" s="66"/>
      <c r="BHK95" s="66"/>
      <c r="BHL95" s="66"/>
      <c r="BHM95" s="66"/>
      <c r="BHN95" s="66"/>
      <c r="BHO95" s="66"/>
      <c r="BHP95" s="66"/>
      <c r="BHQ95" s="66"/>
      <c r="BHR95" s="66"/>
      <c r="BHS95" s="66"/>
      <c r="BHT95" s="66"/>
      <c r="BHU95" s="66"/>
      <c r="BHV95" s="66"/>
      <c r="BHW95" s="66"/>
      <c r="BHX95" s="66"/>
      <c r="BHY95" s="66"/>
      <c r="BHZ95" s="66"/>
      <c r="BIA95" s="66"/>
      <c r="BIB95" s="66"/>
      <c r="BIC95" s="66"/>
      <c r="BID95" s="66"/>
      <c r="BIE95" s="66"/>
      <c r="BIF95" s="66"/>
      <c r="BIG95" s="66"/>
      <c r="BIH95" s="66"/>
      <c r="BII95" s="66"/>
      <c r="BIJ95" s="66"/>
      <c r="BIK95" s="66"/>
      <c r="BIL95" s="66"/>
      <c r="BIM95" s="66"/>
      <c r="BIN95" s="66"/>
      <c r="BIO95" s="66"/>
      <c r="BIP95" s="66"/>
      <c r="BIQ95" s="66"/>
      <c r="BIR95" s="66"/>
      <c r="BIS95" s="66"/>
      <c r="BIT95" s="66"/>
      <c r="BIU95" s="66"/>
      <c r="BIV95" s="66"/>
      <c r="BIW95" s="66"/>
      <c r="BIX95" s="66"/>
      <c r="BIY95" s="66"/>
      <c r="BIZ95" s="66"/>
      <c r="BJA95" s="66"/>
      <c r="BJB95" s="66"/>
      <c r="BJC95" s="66"/>
      <c r="BJD95" s="66"/>
      <c r="BJE95" s="66"/>
      <c r="BJF95" s="66"/>
      <c r="BJG95" s="66"/>
      <c r="BJH95" s="66"/>
      <c r="BJI95" s="66"/>
      <c r="BJJ95" s="66"/>
      <c r="BJK95" s="66"/>
      <c r="BJL95" s="66"/>
      <c r="BJM95" s="66"/>
      <c r="BJN95" s="66"/>
      <c r="BJO95" s="66"/>
      <c r="BJP95" s="66"/>
      <c r="BJQ95" s="66"/>
      <c r="BJR95" s="66"/>
      <c r="BJS95" s="66"/>
      <c r="BJT95" s="66"/>
      <c r="BJU95" s="66"/>
      <c r="BJV95" s="66"/>
      <c r="BJW95" s="66"/>
      <c r="BJX95" s="66"/>
      <c r="BJY95" s="66"/>
      <c r="BJZ95" s="66"/>
      <c r="BKA95" s="66"/>
      <c r="BKB95" s="66"/>
      <c r="BKC95" s="66"/>
      <c r="BKD95" s="66"/>
      <c r="BKE95" s="66"/>
      <c r="BKF95" s="66"/>
      <c r="BKG95" s="66"/>
      <c r="BKH95" s="66"/>
      <c r="BKI95" s="66"/>
      <c r="BKJ95" s="66"/>
      <c r="BKK95" s="66"/>
      <c r="BKL95" s="66"/>
      <c r="BKM95" s="66"/>
      <c r="BKN95" s="66"/>
      <c r="BKO95" s="66"/>
      <c r="BKP95" s="66"/>
      <c r="BKQ95" s="66"/>
      <c r="BKR95" s="66"/>
      <c r="BKS95" s="66"/>
      <c r="BKT95" s="66"/>
      <c r="BKU95" s="66"/>
      <c r="BKV95" s="66"/>
      <c r="BKW95" s="66"/>
      <c r="BKX95" s="66"/>
      <c r="BKY95" s="66"/>
      <c r="BKZ95" s="66"/>
      <c r="BLA95" s="66"/>
      <c r="BLB95" s="66"/>
      <c r="BLC95" s="66"/>
      <c r="BLD95" s="66"/>
      <c r="BLE95" s="66"/>
      <c r="BLF95" s="66"/>
      <c r="BLG95" s="66"/>
      <c r="BLH95" s="66"/>
      <c r="BLI95" s="66"/>
      <c r="BLJ95" s="66"/>
      <c r="BLK95" s="66"/>
      <c r="BLL95" s="66"/>
      <c r="BLM95" s="66"/>
      <c r="BLN95" s="66"/>
      <c r="BLO95" s="66"/>
      <c r="BLP95" s="66"/>
      <c r="BLQ95" s="66"/>
      <c r="BLR95" s="66"/>
      <c r="BLS95" s="66"/>
      <c r="BLT95" s="66"/>
      <c r="BLU95" s="66"/>
      <c r="BLV95" s="66"/>
      <c r="BLW95" s="66"/>
      <c r="BLX95" s="66"/>
      <c r="BLY95" s="66"/>
      <c r="BLZ95" s="66"/>
      <c r="BMA95" s="66"/>
      <c r="BMB95" s="66"/>
      <c r="BMC95" s="66"/>
      <c r="BMD95" s="66"/>
      <c r="BME95" s="66"/>
      <c r="BMF95" s="66"/>
      <c r="BMG95" s="66"/>
      <c r="BMH95" s="66"/>
      <c r="BMI95" s="66"/>
      <c r="BMJ95" s="66"/>
      <c r="BMK95" s="66"/>
      <c r="BML95" s="66"/>
      <c r="BMM95" s="66"/>
      <c r="BMN95" s="66"/>
      <c r="BMO95" s="66"/>
      <c r="BMP95" s="66"/>
      <c r="BMQ95" s="66"/>
      <c r="BMR95" s="66"/>
      <c r="BMS95" s="66"/>
      <c r="BMT95" s="66"/>
      <c r="BMU95" s="66"/>
      <c r="BMV95" s="66"/>
      <c r="BMW95" s="66"/>
      <c r="BMX95" s="66"/>
      <c r="BMY95" s="66"/>
      <c r="BMZ95" s="66"/>
      <c r="BNA95" s="66"/>
      <c r="BNB95" s="66"/>
      <c r="BNC95" s="66"/>
      <c r="BND95" s="66"/>
      <c r="BNE95" s="66"/>
      <c r="BNF95" s="66"/>
      <c r="BNG95" s="66"/>
      <c r="BNH95" s="66"/>
      <c r="BNI95" s="66"/>
      <c r="BNJ95" s="66"/>
      <c r="BNK95" s="66"/>
      <c r="BNL95" s="66"/>
      <c r="BNM95" s="66"/>
      <c r="BNN95" s="66"/>
      <c r="BNO95" s="66"/>
      <c r="BNP95" s="66"/>
      <c r="BNQ95" s="66"/>
      <c r="BNR95" s="66"/>
      <c r="BNS95" s="66"/>
      <c r="BNT95" s="66"/>
      <c r="BNU95" s="66"/>
      <c r="BNV95" s="66"/>
      <c r="BNW95" s="66"/>
      <c r="BNX95" s="66"/>
      <c r="BNY95" s="66"/>
      <c r="BNZ95" s="66"/>
      <c r="BOA95" s="66"/>
      <c r="BOB95" s="66"/>
      <c r="BOC95" s="66"/>
      <c r="BOD95" s="66"/>
      <c r="BOE95" s="66"/>
      <c r="BOF95" s="66"/>
      <c r="BOG95" s="66"/>
      <c r="BOH95" s="66"/>
      <c r="BOI95" s="66"/>
      <c r="BOJ95" s="66"/>
      <c r="BOK95" s="66"/>
      <c r="BOL95" s="66"/>
      <c r="BOM95" s="66"/>
      <c r="BON95" s="66"/>
      <c r="BOO95" s="66"/>
      <c r="BOP95" s="66"/>
      <c r="BOQ95" s="66"/>
      <c r="BOR95" s="66"/>
      <c r="BOS95" s="66"/>
      <c r="BOT95" s="66"/>
      <c r="BOU95" s="66"/>
      <c r="BOV95" s="66"/>
      <c r="BOW95" s="66"/>
      <c r="BOX95" s="66"/>
      <c r="BOY95" s="66"/>
      <c r="BOZ95" s="66"/>
      <c r="BPA95" s="66"/>
      <c r="BPB95" s="66"/>
      <c r="BPC95" s="66"/>
      <c r="BPD95" s="66"/>
      <c r="BPE95" s="66"/>
      <c r="BPF95" s="66"/>
      <c r="BPG95" s="66"/>
      <c r="BPH95" s="66"/>
      <c r="BPI95" s="66"/>
      <c r="BPJ95" s="66"/>
      <c r="BPK95" s="66"/>
      <c r="BPL95" s="66"/>
      <c r="BPM95" s="66"/>
      <c r="BPN95" s="66"/>
      <c r="BPO95" s="66"/>
      <c r="BPP95" s="66"/>
      <c r="BPQ95" s="66"/>
      <c r="BPR95" s="66"/>
      <c r="BPS95" s="66"/>
      <c r="BPT95" s="66"/>
      <c r="BPU95" s="66"/>
      <c r="BPV95" s="66"/>
      <c r="BPW95" s="66"/>
      <c r="BPX95" s="66"/>
      <c r="BPY95" s="66"/>
      <c r="BPZ95" s="66"/>
      <c r="BQA95" s="66"/>
      <c r="BQB95" s="66"/>
      <c r="BQC95" s="66"/>
      <c r="BQD95" s="66"/>
      <c r="BQE95" s="66"/>
      <c r="BQF95" s="66"/>
      <c r="BQG95" s="66"/>
      <c r="BQH95" s="66"/>
      <c r="BQI95" s="66"/>
      <c r="BQJ95" s="66"/>
      <c r="BQK95" s="66"/>
      <c r="BQL95" s="66"/>
      <c r="BQM95" s="66"/>
      <c r="BQN95" s="66"/>
      <c r="BQO95" s="66"/>
      <c r="BQP95" s="66"/>
      <c r="BQQ95" s="66"/>
      <c r="BQR95" s="66"/>
      <c r="BQS95" s="66"/>
      <c r="BQT95" s="66"/>
      <c r="BQU95" s="66"/>
      <c r="BQV95" s="66"/>
      <c r="BQW95" s="66"/>
      <c r="BQX95" s="66"/>
      <c r="BQY95" s="66"/>
      <c r="BQZ95" s="66"/>
      <c r="BRA95" s="66"/>
      <c r="BRB95" s="66"/>
      <c r="BRC95" s="66"/>
      <c r="BRD95" s="66"/>
      <c r="BRE95" s="66"/>
      <c r="BRF95" s="66"/>
      <c r="BRG95" s="66"/>
      <c r="BRH95" s="66"/>
      <c r="BRI95" s="66"/>
      <c r="BRJ95" s="66"/>
      <c r="BRK95" s="66"/>
      <c r="BRL95" s="66"/>
      <c r="BRM95" s="66"/>
      <c r="BRN95" s="66"/>
      <c r="BRO95" s="66"/>
      <c r="BRP95" s="66"/>
      <c r="BRQ95" s="66"/>
      <c r="BRR95" s="66"/>
      <c r="BRS95" s="66"/>
      <c r="BRT95" s="66"/>
      <c r="BRU95" s="66"/>
      <c r="BRV95" s="66"/>
      <c r="BRW95" s="66"/>
      <c r="BRX95" s="66"/>
      <c r="BRY95" s="66"/>
      <c r="BRZ95" s="66"/>
      <c r="BSA95" s="66"/>
      <c r="BSB95" s="66"/>
      <c r="BSC95" s="66"/>
      <c r="BSD95" s="66"/>
      <c r="BSE95" s="66"/>
      <c r="BSF95" s="66"/>
      <c r="BSG95" s="66"/>
      <c r="BSH95" s="66"/>
      <c r="BSI95" s="66"/>
      <c r="BSJ95" s="66"/>
      <c r="BSK95" s="66"/>
      <c r="BSL95" s="66"/>
      <c r="BSM95" s="66"/>
      <c r="BSN95" s="66"/>
      <c r="BSO95" s="66"/>
      <c r="BSP95" s="66"/>
      <c r="BSQ95" s="66"/>
      <c r="BSR95" s="66"/>
      <c r="BSS95" s="66"/>
      <c r="BST95" s="66"/>
      <c r="BSU95" s="66"/>
      <c r="BSV95" s="66"/>
      <c r="BSW95" s="66"/>
      <c r="BSX95" s="66"/>
      <c r="BSY95" s="66"/>
      <c r="BSZ95" s="66"/>
      <c r="BTA95" s="66"/>
      <c r="BTB95" s="66"/>
      <c r="BTC95" s="66"/>
      <c r="BTD95" s="66"/>
      <c r="BTE95" s="66"/>
      <c r="BTF95" s="66"/>
      <c r="BTG95" s="66"/>
      <c r="BTH95" s="66"/>
      <c r="BTI95" s="66"/>
      <c r="BTJ95" s="66"/>
      <c r="BTK95" s="66"/>
      <c r="BTL95" s="66"/>
      <c r="BTM95" s="66"/>
      <c r="BTN95" s="66"/>
      <c r="BTO95" s="66"/>
      <c r="BTP95" s="66"/>
      <c r="BTQ95" s="66"/>
      <c r="BTR95" s="66"/>
      <c r="BTS95" s="66"/>
      <c r="BTT95" s="66"/>
      <c r="BTU95" s="66"/>
      <c r="BTV95" s="66"/>
      <c r="BTW95" s="66"/>
      <c r="BTX95" s="66"/>
      <c r="BTY95" s="66"/>
      <c r="BTZ95" s="66"/>
      <c r="BUA95" s="66"/>
      <c r="BUB95" s="66"/>
      <c r="BUC95" s="66"/>
      <c r="BUD95" s="66"/>
      <c r="BUE95" s="66"/>
      <c r="BUF95" s="66"/>
      <c r="BUG95" s="66"/>
      <c r="BUH95" s="66"/>
      <c r="BUI95" s="66"/>
      <c r="BUJ95" s="66"/>
      <c r="BUK95" s="66"/>
      <c r="BUL95" s="66"/>
      <c r="BUM95" s="66"/>
      <c r="BUN95" s="66"/>
      <c r="BUO95" s="66"/>
      <c r="BUP95" s="66"/>
      <c r="BUQ95" s="66"/>
      <c r="BUR95" s="66"/>
      <c r="BUS95" s="66"/>
      <c r="BUT95" s="66"/>
      <c r="BUU95" s="66"/>
      <c r="BUV95" s="66"/>
      <c r="BUW95" s="66"/>
      <c r="BUX95" s="66"/>
      <c r="BUY95" s="66"/>
      <c r="BUZ95" s="66"/>
      <c r="BVA95" s="66"/>
      <c r="BVB95" s="66"/>
      <c r="BVC95" s="66"/>
      <c r="BVD95" s="66"/>
      <c r="BVE95" s="66"/>
      <c r="BVF95" s="66"/>
      <c r="BVG95" s="66"/>
      <c r="BVH95" s="66"/>
      <c r="BVI95" s="66"/>
      <c r="BVJ95" s="66"/>
      <c r="BVK95" s="66"/>
      <c r="BVL95" s="66"/>
      <c r="BVM95" s="66"/>
      <c r="BVN95" s="66"/>
      <c r="BVO95" s="66"/>
      <c r="BVP95" s="66"/>
      <c r="BVQ95" s="66"/>
      <c r="BVR95" s="66"/>
      <c r="BVS95" s="66"/>
      <c r="BVT95" s="66"/>
      <c r="BVU95" s="66"/>
      <c r="BVV95" s="66"/>
      <c r="BVW95" s="66"/>
      <c r="BVX95" s="66"/>
      <c r="BVY95" s="66"/>
      <c r="BVZ95" s="66"/>
      <c r="BWA95" s="66"/>
      <c r="BWB95" s="66"/>
      <c r="BWC95" s="66"/>
      <c r="BWD95" s="66"/>
      <c r="BWE95" s="66"/>
      <c r="BWF95" s="66"/>
      <c r="BWG95" s="66"/>
      <c r="BWH95" s="66"/>
      <c r="BWI95" s="66"/>
      <c r="BWJ95" s="66"/>
      <c r="BWK95" s="66"/>
      <c r="BWL95" s="66"/>
      <c r="BWM95" s="66"/>
      <c r="BWN95" s="66"/>
      <c r="BWO95" s="66"/>
      <c r="BWP95" s="66"/>
      <c r="BWQ95" s="66"/>
      <c r="BWR95" s="66"/>
      <c r="BWS95" s="66"/>
      <c r="BWT95" s="66"/>
      <c r="BWU95" s="66"/>
      <c r="BWV95" s="66"/>
      <c r="BWW95" s="66"/>
      <c r="BWX95" s="66"/>
      <c r="BWY95" s="66"/>
      <c r="BWZ95" s="66"/>
      <c r="BXA95" s="66"/>
      <c r="BXB95" s="66"/>
      <c r="BXC95" s="66"/>
      <c r="BXD95" s="66"/>
      <c r="BXE95" s="66"/>
      <c r="BXF95" s="66"/>
      <c r="BXG95" s="66"/>
      <c r="BXH95" s="66"/>
      <c r="BXI95" s="66"/>
      <c r="BXJ95" s="66"/>
      <c r="BXK95" s="66"/>
      <c r="BXL95" s="66"/>
      <c r="BXM95" s="66"/>
      <c r="BXN95" s="66"/>
      <c r="BXO95" s="66"/>
      <c r="BXP95" s="66"/>
      <c r="BXQ95" s="66"/>
      <c r="BXR95" s="66"/>
      <c r="BXS95" s="66"/>
      <c r="BXT95" s="66"/>
      <c r="BXU95" s="66"/>
      <c r="BXV95" s="66"/>
      <c r="BXW95" s="66"/>
      <c r="BXX95" s="66"/>
      <c r="BXY95" s="66"/>
      <c r="BXZ95" s="66"/>
      <c r="BYA95" s="66"/>
      <c r="BYB95" s="66"/>
      <c r="BYC95" s="66"/>
      <c r="BYD95" s="66"/>
      <c r="BYE95" s="66"/>
      <c r="BYF95" s="66"/>
      <c r="BYG95" s="66"/>
      <c r="BYH95" s="66"/>
      <c r="BYI95" s="66"/>
      <c r="BYJ95" s="66"/>
      <c r="BYK95" s="66"/>
      <c r="BYL95" s="66"/>
      <c r="BYM95" s="66"/>
      <c r="BYN95" s="66"/>
      <c r="BYO95" s="66"/>
      <c r="BYP95" s="66"/>
      <c r="BYQ95" s="66"/>
      <c r="BYR95" s="66"/>
      <c r="BYS95" s="66"/>
      <c r="BYT95" s="66"/>
      <c r="BYU95" s="66"/>
      <c r="BYV95" s="66"/>
      <c r="BYW95" s="66"/>
      <c r="BYX95" s="66"/>
      <c r="BYY95" s="66"/>
      <c r="BYZ95" s="66"/>
      <c r="BZA95" s="66"/>
      <c r="BZB95" s="66"/>
      <c r="BZC95" s="66"/>
      <c r="BZD95" s="66"/>
      <c r="BZE95" s="66"/>
      <c r="BZF95" s="66"/>
      <c r="BZG95" s="66"/>
      <c r="BZH95" s="66"/>
      <c r="BZI95" s="66"/>
      <c r="BZJ95" s="66"/>
      <c r="BZK95" s="66"/>
      <c r="BZL95" s="66"/>
      <c r="BZM95" s="66"/>
      <c r="BZN95" s="66"/>
      <c r="BZO95" s="66"/>
      <c r="BZP95" s="66"/>
      <c r="BZQ95" s="66"/>
      <c r="BZR95" s="66"/>
      <c r="BZS95" s="66"/>
      <c r="BZT95" s="66"/>
      <c r="BZU95" s="66"/>
      <c r="BZV95" s="66"/>
      <c r="BZW95" s="66"/>
      <c r="BZX95" s="66"/>
      <c r="BZY95" s="66"/>
      <c r="BZZ95" s="66"/>
      <c r="CAA95" s="66"/>
      <c r="CAB95" s="66"/>
      <c r="CAC95" s="66"/>
      <c r="CAD95" s="66"/>
      <c r="CAE95" s="66"/>
      <c r="CAF95" s="66"/>
      <c r="CAG95" s="66"/>
      <c r="CAH95" s="66"/>
      <c r="CAI95" s="66"/>
      <c r="CAJ95" s="66"/>
      <c r="CAK95" s="66"/>
      <c r="CAL95" s="66"/>
      <c r="CAM95" s="66"/>
      <c r="CAN95" s="66"/>
      <c r="CAO95" s="66"/>
      <c r="CAP95" s="66"/>
      <c r="CAQ95" s="66"/>
      <c r="CAR95" s="66"/>
      <c r="CAS95" s="66"/>
      <c r="CAT95" s="66"/>
      <c r="CAU95" s="66"/>
      <c r="CAV95" s="66"/>
      <c r="CAW95" s="66"/>
      <c r="CAX95" s="66"/>
      <c r="CAY95" s="66"/>
      <c r="CAZ95" s="66"/>
      <c r="CBA95" s="66"/>
      <c r="CBB95" s="66"/>
      <c r="CBC95" s="66"/>
      <c r="CBD95" s="66"/>
      <c r="CBE95" s="66"/>
      <c r="CBF95" s="66"/>
      <c r="CBG95" s="66"/>
      <c r="CBH95" s="66"/>
      <c r="CBI95" s="66"/>
      <c r="CBJ95" s="66"/>
      <c r="CBK95" s="66"/>
      <c r="CBL95" s="66"/>
      <c r="CBM95" s="66"/>
      <c r="CBN95" s="66"/>
      <c r="CBO95" s="66"/>
      <c r="CBP95" s="66"/>
      <c r="CBQ95" s="66"/>
      <c r="CBR95" s="66"/>
      <c r="CBS95" s="66"/>
      <c r="CBT95" s="66"/>
      <c r="CBU95" s="66"/>
      <c r="CBV95" s="66"/>
      <c r="CBW95" s="66"/>
      <c r="CBX95" s="66"/>
      <c r="CBY95" s="66"/>
      <c r="CBZ95" s="66"/>
      <c r="CCA95" s="66"/>
      <c r="CCB95" s="66"/>
      <c r="CCC95" s="66"/>
      <c r="CCD95" s="66"/>
      <c r="CCE95" s="66"/>
      <c r="CCF95" s="66"/>
      <c r="CCG95" s="66"/>
      <c r="CCH95" s="66"/>
      <c r="CCI95" s="66"/>
      <c r="CCJ95" s="66"/>
      <c r="CCK95" s="66"/>
      <c r="CCL95" s="66"/>
      <c r="CCM95" s="66"/>
      <c r="CCN95" s="66"/>
      <c r="CCO95" s="66"/>
      <c r="CCP95" s="66"/>
      <c r="CCQ95" s="66"/>
      <c r="CCR95" s="66"/>
      <c r="CCS95" s="66"/>
      <c r="CCT95" s="66"/>
      <c r="CCU95" s="66"/>
      <c r="CCV95" s="66"/>
      <c r="CCW95" s="66"/>
      <c r="CCX95" s="66"/>
      <c r="CCY95" s="66"/>
      <c r="CCZ95" s="66"/>
      <c r="CDA95" s="66"/>
      <c r="CDB95" s="66"/>
      <c r="CDC95" s="66"/>
      <c r="CDD95" s="66"/>
      <c r="CDE95" s="66"/>
      <c r="CDF95" s="66"/>
      <c r="CDG95" s="66"/>
      <c r="CDH95" s="66"/>
      <c r="CDI95" s="66"/>
      <c r="CDJ95" s="66"/>
      <c r="CDK95" s="66"/>
      <c r="CDL95" s="66"/>
      <c r="CDM95" s="66"/>
      <c r="CDN95" s="66"/>
      <c r="CDO95" s="66"/>
      <c r="CDP95" s="66"/>
      <c r="CDQ95" s="66"/>
      <c r="CDR95" s="66"/>
      <c r="CDS95" s="66"/>
      <c r="CDT95" s="66"/>
      <c r="CDU95" s="66"/>
      <c r="CDV95" s="66"/>
      <c r="CDW95" s="66"/>
      <c r="CDX95" s="66"/>
      <c r="CDY95" s="66"/>
      <c r="CDZ95" s="66"/>
      <c r="CEA95" s="66"/>
      <c r="CEB95" s="66"/>
      <c r="CEC95" s="66"/>
      <c r="CED95" s="66"/>
      <c r="CEE95" s="66"/>
      <c r="CEF95" s="66"/>
      <c r="CEG95" s="66"/>
      <c r="CEH95" s="66"/>
      <c r="CEI95" s="66"/>
      <c r="CEJ95" s="66"/>
      <c r="CEK95" s="66"/>
      <c r="CEL95" s="66"/>
      <c r="CEM95" s="66"/>
      <c r="CEN95" s="66"/>
      <c r="CEO95" s="66"/>
      <c r="CEP95" s="66"/>
      <c r="CEQ95" s="66"/>
      <c r="CER95" s="66"/>
      <c r="CES95" s="66"/>
      <c r="CET95" s="66"/>
      <c r="CEU95" s="66"/>
      <c r="CEV95" s="66"/>
      <c r="CEW95" s="66"/>
      <c r="CEX95" s="66"/>
      <c r="CEY95" s="66"/>
      <c r="CEZ95" s="66"/>
      <c r="CFA95" s="66"/>
      <c r="CFB95" s="66"/>
      <c r="CFC95" s="66"/>
      <c r="CFD95" s="66"/>
      <c r="CFE95" s="66"/>
      <c r="CFF95" s="66"/>
      <c r="CFG95" s="66"/>
      <c r="CFH95" s="66"/>
      <c r="CFI95" s="66"/>
      <c r="CFJ95" s="66"/>
      <c r="CFK95" s="66"/>
      <c r="CFL95" s="66"/>
      <c r="CFM95" s="66"/>
      <c r="CFN95" s="66"/>
      <c r="CFO95" s="66"/>
      <c r="CFP95" s="66"/>
      <c r="CFQ95" s="66"/>
      <c r="CFR95" s="66"/>
      <c r="CFS95" s="66"/>
      <c r="CFT95" s="66"/>
      <c r="CFU95" s="66"/>
      <c r="CFV95" s="66"/>
      <c r="CFW95" s="66"/>
      <c r="CFX95" s="66"/>
      <c r="CFY95" s="66"/>
      <c r="CFZ95" s="66"/>
      <c r="CGA95" s="66"/>
      <c r="CGB95" s="66"/>
      <c r="CGC95" s="66"/>
      <c r="CGD95" s="66"/>
      <c r="CGE95" s="66"/>
      <c r="CGF95" s="66"/>
      <c r="CGG95" s="66"/>
      <c r="CGH95" s="66"/>
      <c r="CGI95" s="66"/>
      <c r="CGJ95" s="66"/>
      <c r="CGK95" s="66"/>
      <c r="CGL95" s="66"/>
      <c r="CGM95" s="66"/>
      <c r="CGN95" s="66"/>
      <c r="CGO95" s="66"/>
      <c r="CGP95" s="66"/>
      <c r="CGQ95" s="66"/>
      <c r="CGR95" s="66"/>
      <c r="CGS95" s="66"/>
      <c r="CGT95" s="66"/>
      <c r="CGU95" s="66"/>
      <c r="CGV95" s="66"/>
      <c r="CGW95" s="66"/>
      <c r="CGX95" s="66"/>
      <c r="CGY95" s="66"/>
      <c r="CGZ95" s="66"/>
      <c r="CHA95" s="66"/>
      <c r="CHB95" s="66"/>
      <c r="CHC95" s="66"/>
      <c r="CHD95" s="66"/>
      <c r="CHE95" s="66"/>
      <c r="CHF95" s="66"/>
      <c r="CHG95" s="66"/>
      <c r="CHH95" s="66"/>
      <c r="CHI95" s="66"/>
      <c r="CHJ95" s="66"/>
      <c r="CHK95" s="66"/>
      <c r="CHL95" s="66"/>
      <c r="CHM95" s="66"/>
      <c r="CHN95" s="66"/>
      <c r="CHO95" s="66"/>
      <c r="CHP95" s="66"/>
      <c r="CHQ95" s="66"/>
      <c r="CHR95" s="66"/>
      <c r="CHS95" s="66"/>
      <c r="CHT95" s="66"/>
      <c r="CHU95" s="66"/>
      <c r="CHV95" s="66"/>
      <c r="CHW95" s="66"/>
      <c r="CHX95" s="66"/>
      <c r="CHY95" s="66"/>
      <c r="CHZ95" s="66"/>
      <c r="CIA95" s="66"/>
      <c r="CIB95" s="66"/>
      <c r="CIC95" s="66"/>
      <c r="CID95" s="66"/>
      <c r="CIE95" s="66"/>
      <c r="CIF95" s="66"/>
      <c r="CIG95" s="66"/>
      <c r="CIH95" s="66"/>
      <c r="CII95" s="66"/>
      <c r="CIJ95" s="66"/>
      <c r="CIK95" s="66"/>
      <c r="CIL95" s="66"/>
      <c r="CIM95" s="66"/>
      <c r="CIN95" s="66"/>
      <c r="CIO95" s="66"/>
      <c r="CIP95" s="66"/>
      <c r="CIQ95" s="66"/>
      <c r="CIR95" s="66"/>
      <c r="CIS95" s="66"/>
      <c r="CIT95" s="66"/>
      <c r="CIU95" s="66"/>
      <c r="CIV95" s="66"/>
      <c r="CIW95" s="66"/>
      <c r="CIX95" s="66"/>
      <c r="CIY95" s="66"/>
      <c r="CIZ95" s="66"/>
      <c r="CJA95" s="66"/>
      <c r="CJB95" s="66"/>
      <c r="CJC95" s="66"/>
      <c r="CJD95" s="66"/>
      <c r="CJE95" s="66"/>
      <c r="CJF95" s="66"/>
      <c r="CJG95" s="66"/>
      <c r="CJH95" s="66"/>
      <c r="CJI95" s="66"/>
      <c r="CJJ95" s="66"/>
      <c r="CJK95" s="66"/>
      <c r="CJL95" s="66"/>
      <c r="CJM95" s="66"/>
      <c r="CJN95" s="66"/>
      <c r="CJO95" s="66"/>
      <c r="CJP95" s="66"/>
      <c r="CJQ95" s="66"/>
      <c r="CJR95" s="66"/>
      <c r="CJS95" s="66"/>
      <c r="CJT95" s="66"/>
      <c r="CJU95" s="66"/>
      <c r="CJV95" s="66"/>
      <c r="CJW95" s="66"/>
      <c r="CJX95" s="66"/>
      <c r="CJY95" s="66"/>
      <c r="CJZ95" s="66"/>
      <c r="CKA95" s="66"/>
      <c r="CKB95" s="66"/>
      <c r="CKC95" s="66"/>
      <c r="CKD95" s="66"/>
      <c r="CKE95" s="66"/>
      <c r="CKF95" s="66"/>
      <c r="CKG95" s="66"/>
      <c r="CKH95" s="66"/>
      <c r="CKI95" s="66"/>
      <c r="CKJ95" s="66"/>
      <c r="CKK95" s="66"/>
      <c r="CKL95" s="66"/>
      <c r="CKM95" s="66"/>
      <c r="CKN95" s="66"/>
      <c r="CKO95" s="66"/>
      <c r="CKP95" s="66"/>
      <c r="CKQ95" s="66"/>
      <c r="CKR95" s="66"/>
      <c r="CKS95" s="66"/>
      <c r="CKT95" s="66"/>
      <c r="CKU95" s="66"/>
      <c r="CKV95" s="66"/>
      <c r="CKW95" s="66"/>
      <c r="CKX95" s="66"/>
      <c r="CKY95" s="66"/>
      <c r="CKZ95" s="66"/>
      <c r="CLA95" s="66"/>
      <c r="CLB95" s="66"/>
      <c r="CLC95" s="66"/>
      <c r="CLD95" s="66"/>
      <c r="CLE95" s="66"/>
      <c r="CLF95" s="66"/>
      <c r="CLG95" s="66"/>
      <c r="CLH95" s="66"/>
      <c r="CLI95" s="66"/>
      <c r="CLJ95" s="66"/>
      <c r="CLK95" s="66"/>
      <c r="CLL95" s="66"/>
      <c r="CLM95" s="66"/>
      <c r="CLN95" s="66"/>
      <c r="CLO95" s="66"/>
      <c r="CLP95" s="66"/>
      <c r="CLQ95" s="66"/>
      <c r="CLR95" s="66"/>
      <c r="CLS95" s="66"/>
      <c r="CLT95" s="66"/>
      <c r="CLU95" s="66"/>
      <c r="CLV95" s="66"/>
      <c r="CLW95" s="66"/>
      <c r="CLX95" s="66"/>
      <c r="CLY95" s="66"/>
      <c r="CLZ95" s="66"/>
      <c r="CMA95" s="66"/>
      <c r="CMB95" s="66"/>
      <c r="CMC95" s="66"/>
      <c r="CMD95" s="66"/>
      <c r="CME95" s="66"/>
      <c r="CMF95" s="66"/>
      <c r="CMG95" s="66"/>
      <c r="CMH95" s="66"/>
      <c r="CMI95" s="66"/>
      <c r="CMJ95" s="66"/>
      <c r="CMK95" s="66"/>
      <c r="CML95" s="66"/>
      <c r="CMM95" s="66"/>
      <c r="CMN95" s="66"/>
      <c r="CMO95" s="66"/>
      <c r="CMP95" s="66"/>
      <c r="CMQ95" s="66"/>
      <c r="CMR95" s="66"/>
      <c r="CMS95" s="66"/>
      <c r="CMT95" s="66"/>
      <c r="CMU95" s="66"/>
      <c r="CMV95" s="66"/>
      <c r="CMW95" s="66"/>
      <c r="CMX95" s="66"/>
      <c r="CMY95" s="66"/>
      <c r="CMZ95" s="66"/>
      <c r="CNA95" s="66"/>
      <c r="CNB95" s="66"/>
      <c r="CNC95" s="66"/>
      <c r="CND95" s="66"/>
      <c r="CNE95" s="66"/>
      <c r="CNF95" s="66"/>
      <c r="CNG95" s="66"/>
      <c r="CNH95" s="66"/>
      <c r="CNI95" s="66"/>
      <c r="CNJ95" s="66"/>
      <c r="CNK95" s="66"/>
      <c r="CNL95" s="66"/>
      <c r="CNM95" s="66"/>
      <c r="CNN95" s="66"/>
      <c r="CNO95" s="66"/>
      <c r="CNP95" s="66"/>
      <c r="CNQ95" s="66"/>
      <c r="CNR95" s="66"/>
      <c r="CNS95" s="66"/>
      <c r="CNT95" s="66"/>
      <c r="CNU95" s="66"/>
      <c r="CNV95" s="66"/>
      <c r="CNW95" s="66"/>
      <c r="CNX95" s="66"/>
      <c r="CNY95" s="66"/>
      <c r="CNZ95" s="66"/>
      <c r="COA95" s="66"/>
      <c r="COB95" s="66"/>
      <c r="COC95" s="66"/>
      <c r="COD95" s="66"/>
      <c r="COE95" s="66"/>
      <c r="COF95" s="66"/>
      <c r="COG95" s="66"/>
      <c r="COH95" s="66"/>
      <c r="COI95" s="66"/>
      <c r="COJ95" s="66"/>
      <c r="COK95" s="66"/>
      <c r="COL95" s="66"/>
      <c r="COM95" s="66"/>
      <c r="CON95" s="66"/>
      <c r="COO95" s="66"/>
      <c r="COP95" s="66"/>
      <c r="COQ95" s="66"/>
      <c r="COR95" s="66"/>
      <c r="COS95" s="66"/>
      <c r="COT95" s="66"/>
      <c r="COU95" s="66"/>
      <c r="COV95" s="66"/>
      <c r="COW95" s="66"/>
      <c r="COX95" s="66"/>
      <c r="COY95" s="66"/>
      <c r="COZ95" s="66"/>
      <c r="CPA95" s="66"/>
      <c r="CPB95" s="66"/>
      <c r="CPC95" s="66"/>
      <c r="CPD95" s="66"/>
      <c r="CPE95" s="66"/>
      <c r="CPF95" s="66"/>
      <c r="CPG95" s="66"/>
      <c r="CPH95" s="66"/>
      <c r="CPI95" s="66"/>
      <c r="CPJ95" s="66"/>
      <c r="CPK95" s="66"/>
      <c r="CPL95" s="66"/>
      <c r="CPM95" s="66"/>
      <c r="CPN95" s="66"/>
      <c r="CPO95" s="66"/>
      <c r="CPP95" s="66"/>
      <c r="CPQ95" s="66"/>
      <c r="CPR95" s="66"/>
      <c r="CPS95" s="66"/>
      <c r="CPT95" s="66"/>
      <c r="CPU95" s="66"/>
      <c r="CPV95" s="66"/>
      <c r="CPW95" s="66"/>
      <c r="CPX95" s="66"/>
      <c r="CPY95" s="66"/>
      <c r="CPZ95" s="66"/>
      <c r="CQA95" s="66"/>
      <c r="CQB95" s="66"/>
      <c r="CQC95" s="66"/>
      <c r="CQD95" s="66"/>
      <c r="CQE95" s="66"/>
      <c r="CQF95" s="66"/>
      <c r="CQG95" s="66"/>
      <c r="CQH95" s="66"/>
      <c r="CQI95" s="66"/>
      <c r="CQJ95" s="66"/>
      <c r="CQK95" s="66"/>
      <c r="CQL95" s="66"/>
      <c r="CQM95" s="66"/>
      <c r="CQN95" s="66"/>
      <c r="CQO95" s="66"/>
      <c r="CQP95" s="66"/>
      <c r="CQQ95" s="66"/>
      <c r="CQR95" s="66"/>
      <c r="CQS95" s="66"/>
      <c r="CQT95" s="66"/>
      <c r="CQU95" s="66"/>
      <c r="CQV95" s="66"/>
      <c r="CQW95" s="66"/>
      <c r="CQX95" s="66"/>
      <c r="CQY95" s="66"/>
      <c r="CQZ95" s="66"/>
      <c r="CRA95" s="66"/>
      <c r="CRB95" s="66"/>
      <c r="CRC95" s="66"/>
      <c r="CRD95" s="66"/>
      <c r="CRE95" s="66"/>
      <c r="CRF95" s="66"/>
      <c r="CRG95" s="66"/>
      <c r="CRH95" s="66"/>
      <c r="CRI95" s="66"/>
      <c r="CRJ95" s="66"/>
      <c r="CRK95" s="66"/>
      <c r="CRL95" s="66"/>
      <c r="CRM95" s="66"/>
      <c r="CRN95" s="66"/>
      <c r="CRO95" s="66"/>
      <c r="CRP95" s="66"/>
      <c r="CRQ95" s="66"/>
      <c r="CRR95" s="66"/>
      <c r="CRS95" s="66"/>
      <c r="CRT95" s="66"/>
      <c r="CRU95" s="66"/>
      <c r="CRV95" s="66"/>
      <c r="CRW95" s="66"/>
      <c r="CRX95" s="66"/>
      <c r="CRY95" s="66"/>
      <c r="CRZ95" s="66"/>
      <c r="CSA95" s="66"/>
      <c r="CSB95" s="66"/>
      <c r="CSC95" s="66"/>
      <c r="CSD95" s="66"/>
      <c r="CSE95" s="66"/>
      <c r="CSF95" s="66"/>
      <c r="CSG95" s="66"/>
      <c r="CSH95" s="66"/>
      <c r="CSI95" s="66"/>
      <c r="CSJ95" s="66"/>
      <c r="CSK95" s="66"/>
      <c r="CSL95" s="66"/>
      <c r="CSM95" s="66"/>
      <c r="CSN95" s="66"/>
      <c r="CSO95" s="66"/>
      <c r="CSP95" s="66"/>
      <c r="CSQ95" s="66"/>
      <c r="CSR95" s="66"/>
      <c r="CSS95" s="66"/>
      <c r="CST95" s="66"/>
      <c r="CSU95" s="66"/>
      <c r="CSV95" s="66"/>
      <c r="CSW95" s="66"/>
      <c r="CSX95" s="66"/>
      <c r="CSY95" s="66"/>
      <c r="CSZ95" s="66"/>
      <c r="CTA95" s="66"/>
      <c r="CTB95" s="66"/>
      <c r="CTC95" s="66"/>
      <c r="CTD95" s="66"/>
      <c r="CTE95" s="66"/>
      <c r="CTF95" s="66"/>
      <c r="CTG95" s="66"/>
      <c r="CTH95" s="66"/>
      <c r="CTI95" s="66"/>
      <c r="CTJ95" s="66"/>
      <c r="CTK95" s="66"/>
      <c r="CTL95" s="66"/>
      <c r="CTM95" s="66"/>
      <c r="CTN95" s="66"/>
      <c r="CTO95" s="66"/>
      <c r="CTP95" s="66"/>
      <c r="CTQ95" s="66"/>
      <c r="CTR95" s="66"/>
      <c r="CTS95" s="66"/>
      <c r="CTT95" s="66"/>
      <c r="CTU95" s="66"/>
      <c r="CTV95" s="66"/>
      <c r="CTW95" s="66"/>
      <c r="CTX95" s="66"/>
      <c r="CTY95" s="66"/>
      <c r="CTZ95" s="66"/>
      <c r="CUA95" s="66"/>
      <c r="CUB95" s="66"/>
      <c r="CUC95" s="66"/>
      <c r="CUD95" s="66"/>
      <c r="CUE95" s="66"/>
      <c r="CUF95" s="66"/>
      <c r="CUG95" s="66"/>
      <c r="CUH95" s="66"/>
      <c r="CUI95" s="66"/>
      <c r="CUJ95" s="66"/>
      <c r="CUK95" s="66"/>
      <c r="CUL95" s="66"/>
      <c r="CUM95" s="66"/>
      <c r="CUN95" s="66"/>
      <c r="CUO95" s="66"/>
      <c r="CUP95" s="66"/>
      <c r="CUQ95" s="66"/>
      <c r="CUR95" s="66"/>
      <c r="CUS95" s="66"/>
      <c r="CUT95" s="66"/>
      <c r="CUU95" s="66"/>
      <c r="CUV95" s="66"/>
      <c r="CUW95" s="66"/>
      <c r="CUX95" s="66"/>
      <c r="CUY95" s="66"/>
      <c r="CUZ95" s="66"/>
      <c r="CVA95" s="66"/>
      <c r="CVB95" s="66"/>
      <c r="CVC95" s="66"/>
      <c r="CVD95" s="66"/>
      <c r="CVE95" s="66"/>
      <c r="CVF95" s="66"/>
      <c r="CVG95" s="66"/>
      <c r="CVH95" s="66"/>
      <c r="CVI95" s="66"/>
      <c r="CVJ95" s="66"/>
      <c r="CVK95" s="66"/>
      <c r="CVL95" s="66"/>
      <c r="CVM95" s="66"/>
      <c r="CVN95" s="66"/>
      <c r="CVO95" s="66"/>
      <c r="CVP95" s="66"/>
      <c r="CVQ95" s="66"/>
      <c r="CVR95" s="66"/>
      <c r="CVS95" s="66"/>
      <c r="CVT95" s="66"/>
      <c r="CVU95" s="66"/>
      <c r="CVV95" s="66"/>
      <c r="CVW95" s="66"/>
      <c r="CVX95" s="66"/>
      <c r="CVY95" s="66"/>
      <c r="CVZ95" s="66"/>
      <c r="CWA95" s="66"/>
      <c r="CWB95" s="66"/>
      <c r="CWC95" s="66"/>
      <c r="CWD95" s="66"/>
      <c r="CWE95" s="66"/>
      <c r="CWF95" s="66"/>
      <c r="CWG95" s="66"/>
      <c r="CWH95" s="66"/>
      <c r="CWI95" s="66"/>
      <c r="CWJ95" s="66"/>
      <c r="CWK95" s="66"/>
      <c r="CWL95" s="66"/>
      <c r="CWM95" s="66"/>
      <c r="CWN95" s="66"/>
      <c r="CWO95" s="66"/>
      <c r="CWP95" s="66"/>
      <c r="CWQ95" s="66"/>
      <c r="CWR95" s="66"/>
      <c r="CWS95" s="66"/>
      <c r="CWT95" s="66"/>
      <c r="CWU95" s="66"/>
      <c r="CWV95" s="66"/>
      <c r="CWW95" s="66"/>
      <c r="CWX95" s="66"/>
      <c r="CWY95" s="66"/>
      <c r="CWZ95" s="66"/>
      <c r="CXA95" s="66"/>
      <c r="CXB95" s="66"/>
      <c r="CXC95" s="66"/>
      <c r="CXD95" s="66"/>
      <c r="CXE95" s="66"/>
      <c r="CXF95" s="66"/>
      <c r="CXG95" s="66"/>
      <c r="CXH95" s="66"/>
      <c r="CXI95" s="66"/>
      <c r="CXJ95" s="66"/>
      <c r="CXK95" s="66"/>
      <c r="CXL95" s="66"/>
      <c r="CXM95" s="66"/>
      <c r="CXN95" s="66"/>
      <c r="CXO95" s="66"/>
      <c r="CXP95" s="66"/>
      <c r="CXQ95" s="66"/>
      <c r="CXR95" s="66"/>
      <c r="CXS95" s="66"/>
      <c r="CXT95" s="66"/>
      <c r="CXU95" s="66"/>
      <c r="CXV95" s="66"/>
      <c r="CXW95" s="66"/>
      <c r="CXX95" s="66"/>
      <c r="CXY95" s="66"/>
      <c r="CXZ95" s="66"/>
      <c r="CYA95" s="66"/>
      <c r="CYB95" s="66"/>
      <c r="CYC95" s="66"/>
      <c r="CYD95" s="66"/>
      <c r="CYE95" s="66"/>
      <c r="CYF95" s="66"/>
      <c r="CYG95" s="66"/>
      <c r="CYH95" s="66"/>
      <c r="CYI95" s="66"/>
      <c r="CYJ95" s="66"/>
      <c r="CYK95" s="66"/>
      <c r="CYL95" s="66"/>
      <c r="CYM95" s="66"/>
      <c r="CYN95" s="66"/>
      <c r="CYO95" s="66"/>
      <c r="CYP95" s="66"/>
      <c r="CYQ95" s="66"/>
      <c r="CYR95" s="66"/>
      <c r="CYS95" s="66"/>
      <c r="CYT95" s="66"/>
      <c r="CYU95" s="66"/>
      <c r="CYV95" s="66"/>
      <c r="CYW95" s="66"/>
      <c r="CYX95" s="66"/>
      <c r="CYY95" s="66"/>
      <c r="CYZ95" s="66"/>
      <c r="CZA95" s="66"/>
      <c r="CZB95" s="66"/>
      <c r="CZC95" s="66"/>
      <c r="CZD95" s="66"/>
      <c r="CZE95" s="66"/>
      <c r="CZF95" s="66"/>
      <c r="CZG95" s="66"/>
      <c r="CZH95" s="66"/>
      <c r="CZI95" s="66"/>
      <c r="CZJ95" s="66"/>
      <c r="CZK95" s="66"/>
      <c r="CZL95" s="66"/>
      <c r="CZM95" s="66"/>
      <c r="CZN95" s="66"/>
      <c r="CZO95" s="66"/>
      <c r="CZP95" s="66"/>
      <c r="CZQ95" s="66"/>
      <c r="CZR95" s="66"/>
      <c r="CZS95" s="66"/>
      <c r="CZT95" s="66"/>
      <c r="CZU95" s="66"/>
      <c r="CZV95" s="66"/>
      <c r="CZW95" s="66"/>
      <c r="CZX95" s="66"/>
      <c r="CZY95" s="66"/>
      <c r="CZZ95" s="66"/>
      <c r="DAA95" s="66"/>
      <c r="DAB95" s="66"/>
      <c r="DAC95" s="66"/>
      <c r="DAD95" s="66"/>
      <c r="DAE95" s="66"/>
      <c r="DAF95" s="66"/>
      <c r="DAG95" s="66"/>
      <c r="DAH95" s="66"/>
      <c r="DAI95" s="66"/>
      <c r="DAJ95" s="66"/>
      <c r="DAK95" s="66"/>
      <c r="DAL95" s="66"/>
      <c r="DAM95" s="66"/>
      <c r="DAN95" s="66"/>
      <c r="DAO95" s="66"/>
      <c r="DAP95" s="66"/>
      <c r="DAQ95" s="66"/>
      <c r="DAR95" s="66"/>
      <c r="DAS95" s="66"/>
      <c r="DAT95" s="66"/>
      <c r="DAU95" s="66"/>
      <c r="DAV95" s="66"/>
      <c r="DAW95" s="66"/>
      <c r="DAX95" s="66"/>
      <c r="DAY95" s="66"/>
      <c r="DAZ95" s="66"/>
      <c r="DBA95" s="66"/>
      <c r="DBB95" s="66"/>
      <c r="DBC95" s="66"/>
      <c r="DBD95" s="66"/>
      <c r="DBE95" s="66"/>
      <c r="DBF95" s="66"/>
      <c r="DBG95" s="66"/>
      <c r="DBH95" s="66"/>
      <c r="DBI95" s="66"/>
      <c r="DBJ95" s="66"/>
      <c r="DBK95" s="66"/>
      <c r="DBL95" s="66"/>
      <c r="DBM95" s="66"/>
      <c r="DBN95" s="66"/>
      <c r="DBO95" s="66"/>
      <c r="DBP95" s="66"/>
      <c r="DBQ95" s="66"/>
      <c r="DBR95" s="66"/>
      <c r="DBS95" s="66"/>
      <c r="DBT95" s="66"/>
      <c r="DBU95" s="66"/>
      <c r="DBV95" s="66"/>
      <c r="DBW95" s="66"/>
      <c r="DBX95" s="66"/>
      <c r="DBY95" s="66"/>
      <c r="DBZ95" s="66"/>
      <c r="DCA95" s="66"/>
      <c r="DCB95" s="66"/>
      <c r="DCC95" s="66"/>
      <c r="DCD95" s="66"/>
      <c r="DCE95" s="66"/>
      <c r="DCF95" s="66"/>
      <c r="DCG95" s="66"/>
      <c r="DCH95" s="66"/>
      <c r="DCI95" s="66"/>
      <c r="DCJ95" s="66"/>
      <c r="DCK95" s="66"/>
      <c r="DCL95" s="66"/>
      <c r="DCM95" s="66"/>
      <c r="DCN95" s="66"/>
      <c r="DCO95" s="66"/>
      <c r="DCP95" s="66"/>
      <c r="DCQ95" s="66"/>
      <c r="DCR95" s="66"/>
      <c r="DCS95" s="66"/>
      <c r="DCT95" s="66"/>
      <c r="DCU95" s="66"/>
      <c r="DCV95" s="66"/>
      <c r="DCW95" s="66"/>
      <c r="DCX95" s="66"/>
      <c r="DCY95" s="66"/>
      <c r="DCZ95" s="66"/>
      <c r="DDA95" s="66"/>
      <c r="DDB95" s="66"/>
      <c r="DDC95" s="66"/>
      <c r="DDD95" s="66"/>
      <c r="DDE95" s="66"/>
      <c r="DDF95" s="66"/>
      <c r="DDG95" s="66"/>
      <c r="DDH95" s="66"/>
      <c r="DDI95" s="66"/>
      <c r="DDJ95" s="66"/>
      <c r="DDK95" s="66"/>
      <c r="DDL95" s="66"/>
      <c r="DDM95" s="66"/>
      <c r="DDN95" s="66"/>
      <c r="DDO95" s="66"/>
      <c r="DDP95" s="66"/>
      <c r="DDQ95" s="66"/>
      <c r="DDR95" s="66"/>
      <c r="DDS95" s="66"/>
      <c r="DDT95" s="66"/>
      <c r="DDU95" s="66"/>
      <c r="DDV95" s="66"/>
      <c r="DDW95" s="66"/>
      <c r="DDX95" s="66"/>
      <c r="DDY95" s="66"/>
      <c r="DDZ95" s="66"/>
      <c r="DEA95" s="66"/>
      <c r="DEB95" s="66"/>
      <c r="DEC95" s="66"/>
      <c r="DED95" s="66"/>
      <c r="DEE95" s="66"/>
      <c r="DEF95" s="66"/>
      <c r="DEG95" s="66"/>
      <c r="DEH95" s="66"/>
      <c r="DEI95" s="66"/>
      <c r="DEJ95" s="66"/>
      <c r="DEK95" s="66"/>
      <c r="DEL95" s="66"/>
      <c r="DEM95" s="66"/>
      <c r="DEN95" s="66"/>
      <c r="DEO95" s="66"/>
      <c r="DEP95" s="66"/>
      <c r="DEQ95" s="66"/>
      <c r="DER95" s="66"/>
      <c r="DES95" s="66"/>
      <c r="DET95" s="66"/>
      <c r="DEU95" s="66"/>
      <c r="DEV95" s="66"/>
      <c r="DEW95" s="66"/>
      <c r="DEX95" s="66"/>
      <c r="DEY95" s="66"/>
      <c r="DEZ95" s="66"/>
      <c r="DFA95" s="66"/>
      <c r="DFB95" s="66"/>
      <c r="DFC95" s="66"/>
      <c r="DFD95" s="66"/>
      <c r="DFE95" s="66"/>
      <c r="DFF95" s="66"/>
      <c r="DFG95" s="66"/>
      <c r="DFH95" s="66"/>
      <c r="DFI95" s="66"/>
      <c r="DFJ95" s="66"/>
      <c r="DFK95" s="66"/>
      <c r="DFL95" s="66"/>
      <c r="DFM95" s="66"/>
      <c r="DFN95" s="66"/>
      <c r="DFO95" s="66"/>
      <c r="DFP95" s="66"/>
      <c r="DFQ95" s="66"/>
      <c r="DFR95" s="66"/>
      <c r="DFS95" s="66"/>
      <c r="DFT95" s="66"/>
      <c r="DFU95" s="66"/>
      <c r="DFV95" s="66"/>
      <c r="DFW95" s="66"/>
      <c r="DFX95" s="66"/>
      <c r="DFY95" s="66"/>
      <c r="DFZ95" s="66"/>
      <c r="DGA95" s="66"/>
      <c r="DGB95" s="66"/>
      <c r="DGC95" s="66"/>
      <c r="DGD95" s="66"/>
      <c r="DGE95" s="66"/>
      <c r="DGF95" s="66"/>
      <c r="DGG95" s="66"/>
      <c r="DGH95" s="66"/>
      <c r="DGI95" s="66"/>
      <c r="DGJ95" s="66"/>
      <c r="DGK95" s="66"/>
      <c r="DGL95" s="66"/>
      <c r="DGM95" s="66"/>
      <c r="DGN95" s="66"/>
      <c r="DGO95" s="66"/>
      <c r="DGP95" s="66"/>
      <c r="DGQ95" s="66"/>
      <c r="DGR95" s="66"/>
      <c r="DGS95" s="66"/>
      <c r="DGT95" s="66"/>
      <c r="DGU95" s="66"/>
      <c r="DGV95" s="66"/>
      <c r="DGW95" s="66"/>
      <c r="DGX95" s="66"/>
      <c r="DGY95" s="66"/>
      <c r="DGZ95" s="66"/>
      <c r="DHA95" s="66"/>
      <c r="DHB95" s="66"/>
      <c r="DHC95" s="66"/>
      <c r="DHD95" s="66"/>
      <c r="DHE95" s="66"/>
      <c r="DHF95" s="66"/>
      <c r="DHG95" s="66"/>
      <c r="DHH95" s="66"/>
      <c r="DHI95" s="66"/>
      <c r="DHJ95" s="66"/>
      <c r="DHK95" s="66"/>
      <c r="DHL95" s="66"/>
      <c r="DHM95" s="66"/>
      <c r="DHN95" s="66"/>
      <c r="DHO95" s="66"/>
      <c r="DHP95" s="66"/>
      <c r="DHQ95" s="66"/>
      <c r="DHR95" s="66"/>
      <c r="DHS95" s="66"/>
      <c r="DHT95" s="66"/>
      <c r="DHU95" s="66"/>
      <c r="DHV95" s="66"/>
      <c r="DHW95" s="66"/>
      <c r="DHX95" s="66"/>
      <c r="DHY95" s="66"/>
      <c r="DHZ95" s="66"/>
      <c r="DIA95" s="66"/>
      <c r="DIB95" s="66"/>
      <c r="DIC95" s="66"/>
      <c r="DID95" s="66"/>
      <c r="DIE95" s="66"/>
      <c r="DIF95" s="66"/>
      <c r="DIG95" s="66"/>
      <c r="DIH95" s="66"/>
      <c r="DII95" s="66"/>
      <c r="DIJ95" s="66"/>
      <c r="DIK95" s="66"/>
      <c r="DIL95" s="66"/>
      <c r="DIM95" s="66"/>
      <c r="DIN95" s="66"/>
      <c r="DIO95" s="66"/>
      <c r="DIP95" s="66"/>
      <c r="DIQ95" s="66"/>
      <c r="DIR95" s="66"/>
      <c r="DIS95" s="66"/>
      <c r="DIT95" s="66"/>
      <c r="DIU95" s="66"/>
      <c r="DIV95" s="66"/>
      <c r="DIW95" s="66"/>
      <c r="DIX95" s="66"/>
      <c r="DIY95" s="66"/>
      <c r="DIZ95" s="66"/>
      <c r="DJA95" s="66"/>
      <c r="DJB95" s="66"/>
      <c r="DJC95" s="66"/>
      <c r="DJD95" s="66"/>
      <c r="DJE95" s="66"/>
      <c r="DJF95" s="66"/>
      <c r="DJG95" s="66"/>
      <c r="DJH95" s="66"/>
      <c r="DJI95" s="66"/>
      <c r="DJJ95" s="66"/>
      <c r="DJK95" s="66"/>
      <c r="DJL95" s="66"/>
      <c r="DJM95" s="66"/>
      <c r="DJN95" s="66"/>
      <c r="DJO95" s="66"/>
      <c r="DJP95" s="66"/>
      <c r="DJQ95" s="66"/>
      <c r="DJR95" s="66"/>
      <c r="DJS95" s="66"/>
      <c r="DJT95" s="66"/>
      <c r="DJU95" s="66"/>
      <c r="DJV95" s="66"/>
      <c r="DJW95" s="66"/>
      <c r="DJX95" s="66"/>
      <c r="DJY95" s="66"/>
      <c r="DJZ95" s="66"/>
      <c r="DKA95" s="66"/>
      <c r="DKB95" s="66"/>
      <c r="DKC95" s="66"/>
      <c r="DKD95" s="66"/>
      <c r="DKE95" s="66"/>
      <c r="DKF95" s="66"/>
      <c r="DKG95" s="66"/>
      <c r="DKH95" s="66"/>
      <c r="DKI95" s="66"/>
      <c r="DKJ95" s="66"/>
      <c r="DKK95" s="66"/>
      <c r="DKL95" s="66"/>
      <c r="DKM95" s="66"/>
      <c r="DKN95" s="66"/>
      <c r="DKO95" s="66"/>
      <c r="DKP95" s="66"/>
      <c r="DKQ95" s="66"/>
      <c r="DKR95" s="66"/>
      <c r="DKS95" s="66"/>
      <c r="DKT95" s="66"/>
      <c r="DKU95" s="66"/>
      <c r="DKV95" s="66"/>
      <c r="DKW95" s="66"/>
      <c r="DKX95" s="66"/>
      <c r="DKY95" s="66"/>
      <c r="DKZ95" s="66"/>
      <c r="DLA95" s="66"/>
      <c r="DLB95" s="66"/>
      <c r="DLC95" s="66"/>
      <c r="DLD95" s="66"/>
      <c r="DLE95" s="66"/>
      <c r="DLF95" s="66"/>
      <c r="DLG95" s="66"/>
      <c r="DLH95" s="66"/>
      <c r="DLI95" s="66"/>
      <c r="DLJ95" s="66"/>
      <c r="DLK95" s="66"/>
      <c r="DLL95" s="66"/>
      <c r="DLM95" s="66"/>
      <c r="DLN95" s="66"/>
      <c r="DLO95" s="66"/>
      <c r="DLP95" s="66"/>
      <c r="DLQ95" s="66"/>
      <c r="DLR95" s="66"/>
      <c r="DLS95" s="66"/>
      <c r="DLT95" s="66"/>
      <c r="DLU95" s="66"/>
      <c r="DLV95" s="66"/>
      <c r="DLW95" s="66"/>
      <c r="DLX95" s="66"/>
      <c r="DLY95" s="66"/>
      <c r="DLZ95" s="66"/>
      <c r="DMA95" s="66"/>
      <c r="DMB95" s="66"/>
      <c r="DMC95" s="66"/>
      <c r="DMD95" s="66"/>
      <c r="DME95" s="66"/>
      <c r="DMF95" s="66"/>
      <c r="DMG95" s="66"/>
      <c r="DMH95" s="66"/>
      <c r="DMI95" s="66"/>
      <c r="DMJ95" s="66"/>
      <c r="DMK95" s="66"/>
      <c r="DML95" s="66"/>
      <c r="DMM95" s="66"/>
      <c r="DMN95" s="66"/>
      <c r="DMO95" s="66"/>
      <c r="DMP95" s="66"/>
      <c r="DMQ95" s="66"/>
      <c r="DMR95" s="66"/>
      <c r="DMS95" s="66"/>
      <c r="DMT95" s="66"/>
      <c r="DMU95" s="66"/>
      <c r="DMV95" s="66"/>
      <c r="DMW95" s="66"/>
      <c r="DMX95" s="66"/>
      <c r="DMY95" s="66"/>
      <c r="DMZ95" s="66"/>
      <c r="DNA95" s="66"/>
      <c r="DNB95" s="66"/>
      <c r="DNC95" s="66"/>
      <c r="DND95" s="66"/>
      <c r="DNE95" s="66"/>
      <c r="DNF95" s="66"/>
      <c r="DNG95" s="66"/>
      <c r="DNH95" s="66"/>
      <c r="DNI95" s="66"/>
      <c r="DNJ95" s="66"/>
      <c r="DNK95" s="66"/>
      <c r="DNL95" s="66"/>
      <c r="DNM95" s="66"/>
      <c r="DNN95" s="66"/>
      <c r="DNO95" s="66"/>
      <c r="DNP95" s="66"/>
      <c r="DNQ95" s="66"/>
      <c r="DNR95" s="66"/>
      <c r="DNS95" s="66"/>
      <c r="DNT95" s="66"/>
      <c r="DNU95" s="66"/>
      <c r="DNV95" s="66"/>
      <c r="DNW95" s="66"/>
      <c r="DNX95" s="66"/>
      <c r="DNY95" s="66"/>
      <c r="DNZ95" s="66"/>
      <c r="DOA95" s="66"/>
      <c r="DOB95" s="66"/>
      <c r="DOC95" s="66"/>
      <c r="DOD95" s="66"/>
      <c r="DOE95" s="66"/>
      <c r="DOF95" s="66"/>
      <c r="DOG95" s="66"/>
      <c r="DOH95" s="66"/>
      <c r="DOI95" s="66"/>
      <c r="DOJ95" s="66"/>
      <c r="DOK95" s="66"/>
      <c r="DOL95" s="66"/>
      <c r="DOM95" s="66"/>
      <c r="DON95" s="66"/>
      <c r="DOO95" s="66"/>
      <c r="DOP95" s="66"/>
      <c r="DOQ95" s="66"/>
      <c r="DOR95" s="66"/>
      <c r="DOS95" s="66"/>
      <c r="DOT95" s="66"/>
      <c r="DOU95" s="66"/>
      <c r="DOV95" s="66"/>
      <c r="DOW95" s="66"/>
      <c r="DOX95" s="66"/>
      <c r="DOY95" s="66"/>
      <c r="DOZ95" s="66"/>
      <c r="DPA95" s="66"/>
      <c r="DPB95" s="66"/>
      <c r="DPC95" s="66"/>
      <c r="DPD95" s="66"/>
      <c r="DPE95" s="66"/>
      <c r="DPF95" s="66"/>
      <c r="DPG95" s="66"/>
      <c r="DPH95" s="66"/>
      <c r="DPI95" s="66"/>
      <c r="DPJ95" s="66"/>
      <c r="DPK95" s="66"/>
      <c r="DPL95" s="66"/>
      <c r="DPM95" s="66"/>
      <c r="DPN95" s="66"/>
      <c r="DPO95" s="66"/>
      <c r="DPP95" s="66"/>
      <c r="DPQ95" s="66"/>
      <c r="DPR95" s="66"/>
      <c r="DPS95" s="66"/>
      <c r="DPT95" s="66"/>
      <c r="DPU95" s="66"/>
      <c r="DPV95" s="66"/>
      <c r="DPW95" s="66"/>
      <c r="DPX95" s="66"/>
      <c r="DPY95" s="66"/>
      <c r="DPZ95" s="66"/>
      <c r="DQA95" s="66"/>
      <c r="DQB95" s="66"/>
      <c r="DQC95" s="66"/>
      <c r="DQD95" s="66"/>
      <c r="DQE95" s="66"/>
      <c r="DQF95" s="66"/>
      <c r="DQG95" s="66"/>
      <c r="DQH95" s="66"/>
      <c r="DQI95" s="66"/>
      <c r="DQJ95" s="66"/>
      <c r="DQK95" s="66"/>
      <c r="DQL95" s="66"/>
      <c r="DQM95" s="66"/>
      <c r="DQN95" s="66"/>
      <c r="DQO95" s="66"/>
      <c r="DQP95" s="66"/>
      <c r="DQQ95" s="66"/>
      <c r="DQR95" s="66"/>
      <c r="DQS95" s="66"/>
      <c r="DQT95" s="66"/>
      <c r="DQU95" s="66"/>
      <c r="DQV95" s="66"/>
      <c r="DQW95" s="66"/>
      <c r="DQX95" s="66"/>
      <c r="DQY95" s="66"/>
      <c r="DQZ95" s="66"/>
      <c r="DRA95" s="66"/>
      <c r="DRB95" s="66"/>
      <c r="DRC95" s="66"/>
      <c r="DRD95" s="66"/>
      <c r="DRE95" s="66"/>
      <c r="DRF95" s="66"/>
      <c r="DRG95" s="66"/>
      <c r="DRH95" s="66"/>
      <c r="DRI95" s="66"/>
      <c r="DRJ95" s="66"/>
      <c r="DRK95" s="66"/>
      <c r="DRL95" s="66"/>
      <c r="DRM95" s="66"/>
      <c r="DRN95" s="66"/>
      <c r="DRO95" s="66"/>
      <c r="DRP95" s="66"/>
      <c r="DRQ95" s="66"/>
      <c r="DRR95" s="66"/>
      <c r="DRS95" s="66"/>
      <c r="DRT95" s="66"/>
      <c r="DRU95" s="66"/>
      <c r="DRV95" s="66"/>
      <c r="DRW95" s="66"/>
      <c r="DRX95" s="66"/>
      <c r="DRY95" s="66"/>
      <c r="DRZ95" s="66"/>
      <c r="DSA95" s="66"/>
      <c r="DSB95" s="66"/>
      <c r="DSC95" s="66"/>
      <c r="DSD95" s="66"/>
      <c r="DSE95" s="66"/>
      <c r="DSF95" s="66"/>
      <c r="DSG95" s="66"/>
      <c r="DSH95" s="66"/>
      <c r="DSI95" s="66"/>
      <c r="DSJ95" s="66"/>
      <c r="DSK95" s="66"/>
      <c r="DSL95" s="66"/>
      <c r="DSM95" s="66"/>
      <c r="DSN95" s="66"/>
      <c r="DSO95" s="66"/>
      <c r="DSP95" s="66"/>
      <c r="DSQ95" s="66"/>
      <c r="DSR95" s="66"/>
      <c r="DSS95" s="66"/>
      <c r="DST95" s="66"/>
      <c r="DSU95" s="66"/>
      <c r="DSV95" s="66"/>
      <c r="DSW95" s="66"/>
      <c r="DSX95" s="66"/>
      <c r="DSY95" s="66"/>
      <c r="DSZ95" s="66"/>
      <c r="DTA95" s="66"/>
      <c r="DTB95" s="66"/>
      <c r="DTC95" s="66"/>
      <c r="DTD95" s="66"/>
      <c r="DTE95" s="66"/>
      <c r="DTF95" s="66"/>
      <c r="DTG95" s="66"/>
      <c r="DTH95" s="66"/>
      <c r="DTI95" s="66"/>
      <c r="DTJ95" s="66"/>
      <c r="DTK95" s="66"/>
      <c r="DTL95" s="66"/>
      <c r="DTM95" s="66"/>
      <c r="DTN95" s="66"/>
      <c r="DTO95" s="66"/>
      <c r="DTP95" s="66"/>
      <c r="DTQ95" s="66"/>
      <c r="DTR95" s="66"/>
      <c r="DTS95" s="66"/>
      <c r="DTT95" s="66"/>
      <c r="DTU95" s="66"/>
      <c r="DTV95" s="66"/>
      <c r="DTW95" s="66"/>
      <c r="DTX95" s="66"/>
      <c r="DTY95" s="66"/>
      <c r="DTZ95" s="66"/>
      <c r="DUA95" s="66"/>
      <c r="DUB95" s="66"/>
      <c r="DUC95" s="66"/>
      <c r="DUD95" s="66"/>
      <c r="DUE95" s="66"/>
      <c r="DUF95" s="66"/>
      <c r="DUG95" s="66"/>
      <c r="DUH95" s="66"/>
      <c r="DUI95" s="66"/>
      <c r="DUJ95" s="66"/>
      <c r="DUK95" s="66"/>
      <c r="DUL95" s="66"/>
      <c r="DUM95" s="66"/>
      <c r="DUN95" s="66"/>
      <c r="DUO95" s="66"/>
      <c r="DUP95" s="66"/>
      <c r="DUQ95" s="66"/>
      <c r="DUR95" s="66"/>
      <c r="DUS95" s="66"/>
      <c r="DUT95" s="66"/>
      <c r="DUU95" s="66"/>
      <c r="DUV95" s="66"/>
      <c r="DUW95" s="66"/>
      <c r="DUX95" s="66"/>
      <c r="DUY95" s="66"/>
      <c r="DUZ95" s="66"/>
      <c r="DVA95" s="66"/>
      <c r="DVB95" s="66"/>
      <c r="DVC95" s="66"/>
      <c r="DVD95" s="66"/>
      <c r="DVE95" s="66"/>
      <c r="DVF95" s="66"/>
      <c r="DVG95" s="66"/>
      <c r="DVH95" s="66"/>
      <c r="DVI95" s="66"/>
      <c r="DVJ95" s="66"/>
      <c r="DVK95" s="66"/>
      <c r="DVL95" s="66"/>
      <c r="DVM95" s="66"/>
      <c r="DVN95" s="66"/>
      <c r="DVO95" s="66"/>
      <c r="DVP95" s="66"/>
      <c r="DVQ95" s="66"/>
      <c r="DVR95" s="66"/>
      <c r="DVS95" s="66"/>
      <c r="DVT95" s="66"/>
      <c r="DVU95" s="66"/>
      <c r="DVV95" s="66"/>
      <c r="DVW95" s="66"/>
      <c r="DVX95" s="66"/>
      <c r="DVY95" s="66"/>
      <c r="DVZ95" s="66"/>
      <c r="DWA95" s="66"/>
      <c r="DWB95" s="66"/>
      <c r="DWC95" s="66"/>
      <c r="DWD95" s="66"/>
      <c r="DWE95" s="66"/>
      <c r="DWF95" s="66"/>
      <c r="DWG95" s="66"/>
      <c r="DWH95" s="66"/>
      <c r="DWI95" s="66"/>
      <c r="DWJ95" s="66"/>
      <c r="DWK95" s="66"/>
      <c r="DWL95" s="66"/>
      <c r="DWM95" s="66"/>
      <c r="DWN95" s="66"/>
      <c r="DWO95" s="66"/>
      <c r="DWP95" s="66"/>
      <c r="DWQ95" s="66"/>
      <c r="DWR95" s="66"/>
      <c r="DWS95" s="66"/>
      <c r="DWT95" s="66"/>
      <c r="DWU95" s="66"/>
      <c r="DWV95" s="66"/>
      <c r="DWW95" s="66"/>
      <c r="DWX95" s="66"/>
      <c r="DWY95" s="66"/>
      <c r="DWZ95" s="66"/>
      <c r="DXA95" s="66"/>
      <c r="DXB95" s="66"/>
      <c r="DXC95" s="66"/>
      <c r="DXD95" s="66"/>
      <c r="DXE95" s="66"/>
      <c r="DXF95" s="66"/>
      <c r="DXG95" s="66"/>
      <c r="DXH95" s="66"/>
      <c r="DXI95" s="66"/>
      <c r="DXJ95" s="66"/>
      <c r="DXK95" s="66"/>
      <c r="DXL95" s="66"/>
      <c r="DXM95" s="66"/>
      <c r="DXN95" s="66"/>
      <c r="DXO95" s="66"/>
      <c r="DXP95" s="66"/>
      <c r="DXQ95" s="66"/>
      <c r="DXR95" s="66"/>
      <c r="DXS95" s="66"/>
      <c r="DXT95" s="66"/>
      <c r="DXU95" s="66"/>
      <c r="DXV95" s="66"/>
      <c r="DXW95" s="66"/>
      <c r="DXX95" s="66"/>
      <c r="DXY95" s="66"/>
      <c r="DXZ95" s="66"/>
      <c r="DYA95" s="66"/>
      <c r="DYB95" s="66"/>
      <c r="DYC95" s="66"/>
      <c r="DYD95" s="66"/>
      <c r="DYE95" s="66"/>
      <c r="DYF95" s="66"/>
      <c r="DYG95" s="66"/>
      <c r="DYH95" s="66"/>
      <c r="DYI95" s="66"/>
      <c r="DYJ95" s="66"/>
      <c r="DYK95" s="66"/>
      <c r="DYL95" s="66"/>
      <c r="DYM95" s="66"/>
      <c r="DYN95" s="66"/>
      <c r="DYO95" s="66"/>
      <c r="DYP95" s="66"/>
      <c r="DYQ95" s="66"/>
      <c r="DYR95" s="66"/>
      <c r="DYS95" s="66"/>
      <c r="DYT95" s="66"/>
      <c r="DYU95" s="66"/>
      <c r="DYV95" s="66"/>
      <c r="DYW95" s="66"/>
      <c r="DYX95" s="66"/>
      <c r="DYY95" s="66"/>
      <c r="DYZ95" s="66"/>
      <c r="DZA95" s="66"/>
      <c r="DZB95" s="66"/>
      <c r="DZC95" s="66"/>
      <c r="DZD95" s="66"/>
      <c r="DZE95" s="66"/>
      <c r="DZF95" s="66"/>
      <c r="DZG95" s="66"/>
      <c r="DZH95" s="66"/>
      <c r="DZI95" s="66"/>
      <c r="DZJ95" s="66"/>
      <c r="DZK95" s="66"/>
      <c r="DZL95" s="66"/>
      <c r="DZM95" s="66"/>
      <c r="DZN95" s="66"/>
      <c r="DZO95" s="66"/>
      <c r="DZP95" s="66"/>
      <c r="DZQ95" s="66"/>
      <c r="DZR95" s="66"/>
      <c r="DZS95" s="66"/>
      <c r="DZT95" s="66"/>
      <c r="DZU95" s="66"/>
      <c r="DZV95" s="66"/>
      <c r="DZW95" s="66"/>
      <c r="DZX95" s="66"/>
      <c r="DZY95" s="66"/>
      <c r="DZZ95" s="66"/>
      <c r="EAA95" s="66"/>
      <c r="EAB95" s="66"/>
      <c r="EAC95" s="66"/>
      <c r="EAD95" s="66"/>
      <c r="EAE95" s="66"/>
      <c r="EAF95" s="66"/>
      <c r="EAG95" s="66"/>
      <c r="EAH95" s="66"/>
      <c r="EAI95" s="66"/>
      <c r="EAJ95" s="66"/>
      <c r="EAK95" s="66"/>
      <c r="EAL95" s="66"/>
      <c r="EAM95" s="66"/>
      <c r="EAN95" s="66"/>
      <c r="EAO95" s="66"/>
      <c r="EAP95" s="66"/>
      <c r="EAQ95" s="66"/>
      <c r="EAR95" s="66"/>
      <c r="EAS95" s="66"/>
      <c r="EAT95" s="66"/>
      <c r="EAU95" s="66"/>
      <c r="EAV95" s="66"/>
      <c r="EAW95" s="66"/>
      <c r="EAX95" s="66"/>
      <c r="EAY95" s="66"/>
      <c r="EAZ95" s="66"/>
      <c r="EBA95" s="66"/>
      <c r="EBB95" s="66"/>
      <c r="EBC95" s="66"/>
      <c r="EBD95" s="66"/>
      <c r="EBE95" s="66"/>
      <c r="EBF95" s="66"/>
      <c r="EBG95" s="66"/>
      <c r="EBH95" s="66"/>
      <c r="EBI95" s="66"/>
      <c r="EBJ95" s="66"/>
      <c r="EBK95" s="66"/>
      <c r="EBL95" s="66"/>
      <c r="EBM95" s="66"/>
      <c r="EBN95" s="66"/>
      <c r="EBO95" s="66"/>
      <c r="EBP95" s="66"/>
      <c r="EBQ95" s="66"/>
      <c r="EBR95" s="66"/>
      <c r="EBS95" s="66"/>
      <c r="EBT95" s="66"/>
      <c r="EBU95" s="66"/>
      <c r="EBV95" s="66"/>
      <c r="EBW95" s="66"/>
      <c r="EBX95" s="66"/>
      <c r="EBY95" s="66"/>
      <c r="EBZ95" s="66"/>
      <c r="ECA95" s="66"/>
      <c r="ECB95" s="66"/>
      <c r="ECC95" s="66"/>
      <c r="ECD95" s="66"/>
      <c r="ECE95" s="66"/>
      <c r="ECF95" s="66"/>
      <c r="ECG95" s="66"/>
      <c r="ECH95" s="66"/>
      <c r="ECI95" s="66"/>
      <c r="ECJ95" s="66"/>
      <c r="ECK95" s="66"/>
      <c r="ECL95" s="66"/>
      <c r="ECM95" s="66"/>
      <c r="ECN95" s="66"/>
      <c r="ECO95" s="66"/>
      <c r="ECP95" s="66"/>
      <c r="ECQ95" s="66"/>
      <c r="ECR95" s="66"/>
      <c r="ECS95" s="66"/>
      <c r="ECT95" s="66"/>
      <c r="ECU95" s="66"/>
      <c r="ECV95" s="66"/>
      <c r="ECW95" s="66"/>
      <c r="ECX95" s="66"/>
      <c r="ECY95" s="66"/>
      <c r="ECZ95" s="66"/>
      <c r="EDA95" s="66"/>
      <c r="EDB95" s="66"/>
      <c r="EDC95" s="66"/>
      <c r="EDD95" s="66"/>
      <c r="EDE95" s="66"/>
      <c r="EDF95" s="66"/>
      <c r="EDG95" s="66"/>
      <c r="EDH95" s="66"/>
      <c r="EDI95" s="66"/>
      <c r="EDJ95" s="66"/>
      <c r="EDK95" s="66"/>
      <c r="EDL95" s="66"/>
      <c r="EDM95" s="66"/>
      <c r="EDN95" s="66"/>
      <c r="EDO95" s="66"/>
      <c r="EDP95" s="66"/>
      <c r="EDQ95" s="66"/>
      <c r="EDR95" s="66"/>
      <c r="EDS95" s="66"/>
      <c r="EDT95" s="66"/>
      <c r="EDU95" s="66"/>
      <c r="EDV95" s="66"/>
      <c r="EDW95" s="66"/>
      <c r="EDX95" s="66"/>
      <c r="EDY95" s="66"/>
      <c r="EDZ95" s="66"/>
      <c r="EEA95" s="66"/>
      <c r="EEB95" s="66"/>
      <c r="EEC95" s="66"/>
      <c r="EED95" s="66"/>
      <c r="EEE95" s="66"/>
      <c r="EEF95" s="66"/>
      <c r="EEG95" s="66"/>
      <c r="EEH95" s="66"/>
      <c r="EEI95" s="66"/>
      <c r="EEJ95" s="66"/>
      <c r="EEK95" s="66"/>
      <c r="EEL95" s="66"/>
      <c r="EEM95" s="66"/>
      <c r="EEN95" s="66"/>
      <c r="EEO95" s="66"/>
      <c r="EEP95" s="66"/>
      <c r="EEQ95" s="66"/>
      <c r="EER95" s="66"/>
      <c r="EES95" s="66"/>
      <c r="EET95" s="66"/>
      <c r="EEU95" s="66"/>
      <c r="EEV95" s="66"/>
      <c r="EEW95" s="66"/>
      <c r="EEX95" s="66"/>
      <c r="EEY95" s="66"/>
      <c r="EEZ95" s="66"/>
      <c r="EFA95" s="66"/>
      <c r="EFB95" s="66"/>
      <c r="EFC95" s="66"/>
      <c r="EFD95" s="66"/>
      <c r="EFE95" s="66"/>
      <c r="EFF95" s="66"/>
      <c r="EFG95" s="66"/>
      <c r="EFH95" s="66"/>
      <c r="EFI95" s="66"/>
      <c r="EFJ95" s="66"/>
      <c r="EFK95" s="66"/>
      <c r="EFL95" s="66"/>
      <c r="EFM95" s="66"/>
      <c r="EFN95" s="66"/>
      <c r="EFO95" s="66"/>
      <c r="EFP95" s="66"/>
      <c r="EFQ95" s="66"/>
      <c r="EFR95" s="66"/>
      <c r="EFS95" s="66"/>
      <c r="EFT95" s="66"/>
      <c r="EFU95" s="66"/>
      <c r="EFV95" s="66"/>
      <c r="EFW95" s="66"/>
      <c r="EFX95" s="66"/>
      <c r="EFY95" s="66"/>
      <c r="EFZ95" s="66"/>
      <c r="EGA95" s="66"/>
      <c r="EGB95" s="66"/>
      <c r="EGC95" s="66"/>
      <c r="EGD95" s="66"/>
      <c r="EGE95" s="66"/>
      <c r="EGF95" s="66"/>
      <c r="EGG95" s="66"/>
      <c r="EGH95" s="66"/>
      <c r="EGI95" s="66"/>
      <c r="EGJ95" s="66"/>
      <c r="EGK95" s="66"/>
      <c r="EGL95" s="66"/>
      <c r="EGM95" s="66"/>
      <c r="EGN95" s="66"/>
      <c r="EGO95" s="66"/>
      <c r="EGP95" s="66"/>
      <c r="EGQ95" s="66"/>
      <c r="EGR95" s="66"/>
      <c r="EGS95" s="66"/>
      <c r="EGT95" s="66"/>
      <c r="EGU95" s="66"/>
      <c r="EGV95" s="66"/>
      <c r="EGW95" s="66"/>
      <c r="EGX95" s="66"/>
      <c r="EGY95" s="66"/>
      <c r="EGZ95" s="66"/>
      <c r="EHA95" s="66"/>
      <c r="EHB95" s="66"/>
      <c r="EHC95" s="66"/>
      <c r="EHD95" s="66"/>
      <c r="EHE95" s="66"/>
      <c r="EHF95" s="66"/>
      <c r="EHG95" s="66"/>
      <c r="EHH95" s="66"/>
      <c r="EHI95" s="66"/>
      <c r="EHJ95" s="66"/>
      <c r="EHK95" s="66"/>
      <c r="EHL95" s="66"/>
      <c r="EHM95" s="66"/>
      <c r="EHN95" s="66"/>
      <c r="EHO95" s="66"/>
      <c r="EHP95" s="66"/>
      <c r="EHQ95" s="66"/>
      <c r="EHR95" s="66"/>
      <c r="EHS95" s="66"/>
      <c r="EHT95" s="66"/>
      <c r="EHU95" s="66"/>
      <c r="EHV95" s="66"/>
      <c r="EHW95" s="66"/>
      <c r="EHX95" s="66"/>
      <c r="EHY95" s="66"/>
      <c r="EHZ95" s="66"/>
      <c r="EIA95" s="66"/>
      <c r="EIB95" s="66"/>
      <c r="EIC95" s="66"/>
      <c r="EID95" s="66"/>
      <c r="EIE95" s="66"/>
      <c r="EIF95" s="66"/>
      <c r="EIG95" s="66"/>
      <c r="EIH95" s="66"/>
      <c r="EII95" s="66"/>
      <c r="EIJ95" s="66"/>
      <c r="EIK95" s="66"/>
      <c r="EIL95" s="66"/>
      <c r="EIM95" s="66"/>
      <c r="EIN95" s="66"/>
      <c r="EIO95" s="66"/>
      <c r="EIP95" s="66"/>
      <c r="EIQ95" s="66"/>
      <c r="EIR95" s="66"/>
      <c r="EIS95" s="66"/>
      <c r="EIT95" s="66"/>
      <c r="EIU95" s="66"/>
      <c r="EIV95" s="66"/>
      <c r="EIW95" s="66"/>
      <c r="EIX95" s="66"/>
      <c r="EIY95" s="66"/>
      <c r="EIZ95" s="66"/>
      <c r="EJA95" s="66"/>
      <c r="EJB95" s="66"/>
      <c r="EJC95" s="66"/>
      <c r="EJD95" s="66"/>
      <c r="EJE95" s="66"/>
      <c r="EJF95" s="66"/>
      <c r="EJG95" s="66"/>
      <c r="EJH95" s="66"/>
      <c r="EJI95" s="66"/>
      <c r="EJJ95" s="66"/>
      <c r="EJK95" s="66"/>
      <c r="EJL95" s="66"/>
      <c r="EJM95" s="66"/>
      <c r="EJN95" s="66"/>
      <c r="EJO95" s="66"/>
      <c r="EJP95" s="66"/>
      <c r="EJQ95" s="66"/>
      <c r="EJR95" s="66"/>
      <c r="EJS95" s="66"/>
      <c r="EJT95" s="66"/>
      <c r="EJU95" s="66"/>
      <c r="EJV95" s="66"/>
      <c r="EJW95" s="66"/>
      <c r="EJX95" s="66"/>
      <c r="EJY95" s="66"/>
      <c r="EJZ95" s="66"/>
      <c r="EKA95" s="66"/>
      <c r="EKB95" s="66"/>
      <c r="EKC95" s="66"/>
      <c r="EKD95" s="66"/>
      <c r="EKE95" s="66"/>
      <c r="EKF95" s="66"/>
      <c r="EKG95" s="66"/>
      <c r="EKH95" s="66"/>
      <c r="EKI95" s="66"/>
      <c r="EKJ95" s="66"/>
      <c r="EKK95" s="66"/>
      <c r="EKL95" s="66"/>
      <c r="EKM95" s="66"/>
      <c r="EKN95" s="66"/>
      <c r="EKO95" s="66"/>
      <c r="EKP95" s="66"/>
      <c r="EKQ95" s="66"/>
      <c r="EKR95" s="66"/>
      <c r="EKS95" s="66"/>
      <c r="EKT95" s="66"/>
      <c r="EKU95" s="66"/>
      <c r="EKV95" s="66"/>
      <c r="EKW95" s="66"/>
      <c r="EKX95" s="66"/>
      <c r="EKY95" s="66"/>
      <c r="EKZ95" s="66"/>
      <c r="ELA95" s="66"/>
      <c r="ELB95" s="66"/>
      <c r="ELC95" s="66"/>
      <c r="ELD95" s="66"/>
      <c r="ELE95" s="66"/>
      <c r="ELF95" s="66"/>
      <c r="ELG95" s="66"/>
      <c r="ELH95" s="66"/>
      <c r="ELI95" s="66"/>
      <c r="ELJ95" s="66"/>
      <c r="ELK95" s="66"/>
      <c r="ELL95" s="66"/>
      <c r="ELM95" s="66"/>
      <c r="ELN95" s="66"/>
      <c r="ELO95" s="66"/>
      <c r="ELP95" s="66"/>
      <c r="ELQ95" s="66"/>
      <c r="ELR95" s="66"/>
      <c r="ELS95" s="66"/>
      <c r="ELT95" s="66"/>
      <c r="ELU95" s="66"/>
      <c r="ELV95" s="66"/>
      <c r="ELW95" s="66"/>
      <c r="ELX95" s="66"/>
      <c r="ELY95" s="66"/>
      <c r="ELZ95" s="66"/>
      <c r="EMA95" s="66"/>
      <c r="EMB95" s="66"/>
      <c r="EMC95" s="66"/>
      <c r="EMD95" s="66"/>
      <c r="EME95" s="66"/>
      <c r="EMF95" s="66"/>
      <c r="EMG95" s="66"/>
      <c r="EMH95" s="66"/>
      <c r="EMI95" s="66"/>
      <c r="EMJ95" s="66"/>
      <c r="EMK95" s="66"/>
      <c r="EML95" s="66"/>
      <c r="EMM95" s="66"/>
      <c r="EMN95" s="66"/>
      <c r="EMO95" s="66"/>
      <c r="EMP95" s="66"/>
      <c r="EMQ95" s="66"/>
      <c r="EMR95" s="66"/>
      <c r="EMS95" s="66"/>
      <c r="EMT95" s="66"/>
      <c r="EMU95" s="66"/>
      <c r="EMV95" s="66"/>
      <c r="EMW95" s="66"/>
      <c r="EMX95" s="66"/>
      <c r="EMY95" s="66"/>
      <c r="EMZ95" s="66"/>
      <c r="ENA95" s="66"/>
      <c r="ENB95" s="66"/>
      <c r="ENC95" s="66"/>
      <c r="END95" s="66"/>
      <c r="ENE95" s="66"/>
      <c r="ENF95" s="66"/>
      <c r="ENG95" s="66"/>
      <c r="ENH95" s="66"/>
      <c r="ENI95" s="66"/>
      <c r="ENJ95" s="66"/>
      <c r="ENK95" s="66"/>
      <c r="ENL95" s="66"/>
      <c r="ENM95" s="66"/>
      <c r="ENN95" s="66"/>
      <c r="ENO95" s="66"/>
      <c r="ENP95" s="66"/>
      <c r="ENQ95" s="66"/>
      <c r="ENR95" s="66"/>
      <c r="ENS95" s="66"/>
      <c r="ENT95" s="66"/>
      <c r="ENU95" s="66"/>
      <c r="ENV95" s="66"/>
      <c r="ENW95" s="66"/>
      <c r="ENX95" s="66"/>
      <c r="ENY95" s="66"/>
      <c r="ENZ95" s="66"/>
      <c r="EOA95" s="66"/>
      <c r="EOB95" s="66"/>
      <c r="EOC95" s="66"/>
      <c r="EOD95" s="66"/>
      <c r="EOE95" s="66"/>
      <c r="EOF95" s="66"/>
      <c r="EOG95" s="66"/>
      <c r="EOH95" s="66"/>
      <c r="EOI95" s="66"/>
      <c r="EOJ95" s="66"/>
      <c r="EOK95" s="66"/>
      <c r="EOL95" s="66"/>
      <c r="EOM95" s="66"/>
      <c r="EON95" s="66"/>
      <c r="EOO95" s="66"/>
      <c r="EOP95" s="66"/>
      <c r="EOQ95" s="66"/>
      <c r="EOR95" s="66"/>
      <c r="EOS95" s="66"/>
      <c r="EOT95" s="66"/>
      <c r="EOU95" s="66"/>
      <c r="EOV95" s="66"/>
      <c r="EOW95" s="66"/>
      <c r="EOX95" s="66"/>
      <c r="EOY95" s="66"/>
      <c r="EOZ95" s="66"/>
      <c r="EPA95" s="66"/>
      <c r="EPB95" s="66"/>
      <c r="EPC95" s="66"/>
      <c r="EPD95" s="66"/>
      <c r="EPE95" s="66"/>
      <c r="EPF95" s="66"/>
      <c r="EPG95" s="66"/>
      <c r="EPH95" s="66"/>
      <c r="EPI95" s="66"/>
      <c r="EPJ95" s="66"/>
      <c r="EPK95" s="66"/>
      <c r="EPL95" s="66"/>
      <c r="EPM95" s="66"/>
      <c r="EPN95" s="66"/>
      <c r="EPO95" s="66"/>
      <c r="EPP95" s="66"/>
      <c r="EPQ95" s="66"/>
      <c r="EPR95" s="66"/>
      <c r="EPS95" s="66"/>
      <c r="EPT95" s="66"/>
      <c r="EPU95" s="66"/>
      <c r="EPV95" s="66"/>
      <c r="EPW95" s="66"/>
      <c r="EPX95" s="66"/>
      <c r="EPY95" s="66"/>
      <c r="EPZ95" s="66"/>
      <c r="EQA95" s="66"/>
      <c r="EQB95" s="66"/>
      <c r="EQC95" s="66"/>
      <c r="EQD95" s="66"/>
      <c r="EQE95" s="66"/>
      <c r="EQF95" s="66"/>
      <c r="EQG95" s="66"/>
      <c r="EQH95" s="66"/>
      <c r="EQI95" s="66"/>
      <c r="EQJ95" s="66"/>
      <c r="EQK95" s="66"/>
      <c r="EQL95" s="66"/>
      <c r="EQM95" s="66"/>
      <c r="EQN95" s="66"/>
      <c r="EQO95" s="66"/>
      <c r="EQP95" s="66"/>
      <c r="EQQ95" s="66"/>
      <c r="EQR95" s="66"/>
      <c r="EQS95" s="66"/>
      <c r="EQT95" s="66"/>
      <c r="EQU95" s="66"/>
      <c r="EQV95" s="66"/>
      <c r="EQW95" s="66"/>
      <c r="EQX95" s="66"/>
      <c r="EQY95" s="66"/>
      <c r="EQZ95" s="66"/>
      <c r="ERA95" s="66"/>
      <c r="ERB95" s="66"/>
      <c r="ERC95" s="66"/>
      <c r="ERD95" s="66"/>
      <c r="ERE95" s="66"/>
      <c r="ERF95" s="66"/>
      <c r="ERG95" s="66"/>
      <c r="ERH95" s="66"/>
      <c r="ERI95" s="66"/>
      <c r="ERJ95" s="66"/>
      <c r="ERK95" s="66"/>
      <c r="ERL95" s="66"/>
      <c r="ERM95" s="66"/>
      <c r="ERN95" s="66"/>
      <c r="ERO95" s="66"/>
      <c r="ERP95" s="66"/>
      <c r="ERQ95" s="66"/>
      <c r="ERR95" s="66"/>
      <c r="ERS95" s="66"/>
      <c r="ERT95" s="66"/>
      <c r="ERU95" s="66"/>
      <c r="ERV95" s="66"/>
      <c r="ERW95" s="66"/>
      <c r="ERX95" s="66"/>
      <c r="ERY95" s="66"/>
      <c r="ERZ95" s="66"/>
      <c r="ESA95" s="66"/>
      <c r="ESB95" s="66"/>
      <c r="ESC95" s="66"/>
      <c r="ESD95" s="66"/>
      <c r="ESE95" s="66"/>
      <c r="ESF95" s="66"/>
      <c r="ESG95" s="66"/>
      <c r="ESH95" s="66"/>
      <c r="ESI95" s="66"/>
      <c r="ESJ95" s="66"/>
      <c r="ESK95" s="66"/>
      <c r="ESL95" s="66"/>
      <c r="ESM95" s="66"/>
      <c r="ESN95" s="66"/>
      <c r="ESO95" s="66"/>
      <c r="ESP95" s="66"/>
      <c r="ESQ95" s="66"/>
      <c r="ESR95" s="66"/>
      <c r="ESS95" s="66"/>
      <c r="EST95" s="66"/>
      <c r="ESU95" s="66"/>
      <c r="ESV95" s="66"/>
      <c r="ESW95" s="66"/>
      <c r="ESX95" s="66"/>
      <c r="ESY95" s="66"/>
      <c r="ESZ95" s="66"/>
      <c r="ETA95" s="66"/>
      <c r="ETB95" s="66"/>
      <c r="ETC95" s="66"/>
      <c r="ETD95" s="66"/>
      <c r="ETE95" s="66"/>
      <c r="ETF95" s="66"/>
      <c r="ETG95" s="66"/>
      <c r="ETH95" s="66"/>
      <c r="ETI95" s="66"/>
      <c r="ETJ95" s="66"/>
      <c r="ETK95" s="66"/>
      <c r="ETL95" s="66"/>
      <c r="ETM95" s="66"/>
      <c r="ETN95" s="66"/>
      <c r="ETO95" s="66"/>
      <c r="ETP95" s="66"/>
      <c r="ETQ95" s="66"/>
      <c r="ETR95" s="66"/>
      <c r="ETS95" s="66"/>
      <c r="ETT95" s="66"/>
      <c r="ETU95" s="66"/>
      <c r="ETV95" s="66"/>
      <c r="ETW95" s="66"/>
      <c r="ETX95" s="66"/>
      <c r="ETY95" s="66"/>
      <c r="ETZ95" s="66"/>
      <c r="EUA95" s="66"/>
      <c r="EUB95" s="66"/>
      <c r="EUC95" s="66"/>
      <c r="EUD95" s="66"/>
      <c r="EUE95" s="66"/>
      <c r="EUF95" s="66"/>
      <c r="EUG95" s="66"/>
      <c r="EUH95" s="66"/>
      <c r="EUI95" s="66"/>
      <c r="EUJ95" s="66"/>
      <c r="EUK95" s="66"/>
      <c r="EUL95" s="66"/>
      <c r="EUM95" s="66"/>
      <c r="EUN95" s="66"/>
      <c r="EUO95" s="66"/>
      <c r="EUP95" s="66"/>
      <c r="EUQ95" s="66"/>
      <c r="EUR95" s="66"/>
      <c r="EUS95" s="66"/>
      <c r="EUT95" s="66"/>
      <c r="EUU95" s="66"/>
      <c r="EUV95" s="66"/>
      <c r="EUW95" s="66"/>
      <c r="EUX95" s="66"/>
      <c r="EUY95" s="66"/>
      <c r="EUZ95" s="66"/>
      <c r="EVA95" s="66"/>
      <c r="EVB95" s="66"/>
      <c r="EVC95" s="66"/>
      <c r="EVD95" s="66"/>
      <c r="EVE95" s="66"/>
      <c r="EVF95" s="66"/>
      <c r="EVG95" s="66"/>
      <c r="EVH95" s="66"/>
      <c r="EVI95" s="66"/>
      <c r="EVJ95" s="66"/>
      <c r="EVK95" s="66"/>
      <c r="EVL95" s="66"/>
      <c r="EVM95" s="66"/>
      <c r="EVN95" s="66"/>
      <c r="EVO95" s="66"/>
      <c r="EVP95" s="66"/>
      <c r="EVQ95" s="66"/>
      <c r="EVR95" s="66"/>
      <c r="EVS95" s="66"/>
      <c r="EVT95" s="66"/>
      <c r="EVU95" s="66"/>
      <c r="EVV95" s="66"/>
      <c r="EVW95" s="66"/>
      <c r="EVX95" s="66"/>
      <c r="EVY95" s="66"/>
      <c r="EVZ95" s="66"/>
      <c r="EWA95" s="66"/>
      <c r="EWB95" s="66"/>
      <c r="EWC95" s="66"/>
      <c r="EWD95" s="66"/>
      <c r="EWE95" s="66"/>
      <c r="EWF95" s="66"/>
      <c r="EWG95" s="66"/>
      <c r="EWH95" s="66"/>
      <c r="EWI95" s="66"/>
      <c r="EWJ95" s="66"/>
      <c r="EWK95" s="66"/>
      <c r="EWL95" s="66"/>
      <c r="EWM95" s="66"/>
      <c r="EWN95" s="66"/>
      <c r="EWO95" s="66"/>
      <c r="EWP95" s="66"/>
      <c r="EWQ95" s="66"/>
      <c r="EWR95" s="66"/>
      <c r="EWS95" s="66"/>
      <c r="EWT95" s="66"/>
      <c r="EWU95" s="66"/>
      <c r="EWV95" s="66"/>
      <c r="EWW95" s="66"/>
      <c r="EWX95" s="66"/>
      <c r="EWY95" s="66"/>
      <c r="EWZ95" s="66"/>
      <c r="EXA95" s="66"/>
      <c r="EXB95" s="66"/>
      <c r="EXC95" s="66"/>
      <c r="EXD95" s="66"/>
      <c r="EXE95" s="66"/>
      <c r="EXF95" s="66"/>
      <c r="EXG95" s="66"/>
      <c r="EXH95" s="66"/>
      <c r="EXI95" s="66"/>
      <c r="EXJ95" s="66"/>
      <c r="EXK95" s="66"/>
      <c r="EXL95" s="66"/>
      <c r="EXM95" s="66"/>
      <c r="EXN95" s="66"/>
      <c r="EXO95" s="66"/>
      <c r="EXP95" s="66"/>
      <c r="EXQ95" s="66"/>
      <c r="EXR95" s="66"/>
      <c r="EXS95" s="66"/>
      <c r="EXT95" s="66"/>
      <c r="EXU95" s="66"/>
      <c r="EXV95" s="66"/>
      <c r="EXW95" s="66"/>
      <c r="EXX95" s="66"/>
      <c r="EXY95" s="66"/>
      <c r="EXZ95" s="66"/>
      <c r="EYA95" s="66"/>
      <c r="EYB95" s="66"/>
      <c r="EYC95" s="66"/>
      <c r="EYD95" s="66"/>
      <c r="EYE95" s="66"/>
      <c r="EYF95" s="66"/>
      <c r="EYG95" s="66"/>
      <c r="EYH95" s="66"/>
      <c r="EYI95" s="66"/>
      <c r="EYJ95" s="66"/>
      <c r="EYK95" s="66"/>
      <c r="EYL95" s="66"/>
      <c r="EYM95" s="66"/>
      <c r="EYN95" s="66"/>
      <c r="EYO95" s="66"/>
      <c r="EYP95" s="66"/>
      <c r="EYQ95" s="66"/>
      <c r="EYR95" s="66"/>
      <c r="EYS95" s="66"/>
      <c r="EYT95" s="66"/>
      <c r="EYU95" s="66"/>
      <c r="EYV95" s="66"/>
      <c r="EYW95" s="66"/>
      <c r="EYX95" s="66"/>
      <c r="EYY95" s="66"/>
      <c r="EYZ95" s="66"/>
      <c r="EZA95" s="66"/>
      <c r="EZB95" s="66"/>
      <c r="EZC95" s="66"/>
      <c r="EZD95" s="66"/>
      <c r="EZE95" s="66"/>
      <c r="EZF95" s="66"/>
      <c r="EZG95" s="66"/>
      <c r="EZH95" s="66"/>
      <c r="EZI95" s="66"/>
      <c r="EZJ95" s="66"/>
      <c r="EZK95" s="66"/>
      <c r="EZL95" s="66"/>
      <c r="EZM95" s="66"/>
      <c r="EZN95" s="66"/>
      <c r="EZO95" s="66"/>
      <c r="EZP95" s="66"/>
      <c r="EZQ95" s="66"/>
      <c r="EZR95" s="66"/>
      <c r="EZS95" s="66"/>
      <c r="EZT95" s="66"/>
      <c r="EZU95" s="66"/>
      <c r="EZV95" s="66"/>
      <c r="EZW95" s="66"/>
      <c r="EZX95" s="66"/>
      <c r="EZY95" s="66"/>
      <c r="EZZ95" s="66"/>
      <c r="FAA95" s="66"/>
      <c r="FAB95" s="66"/>
      <c r="FAC95" s="66"/>
      <c r="FAD95" s="66"/>
      <c r="FAE95" s="66"/>
      <c r="FAF95" s="66"/>
      <c r="FAG95" s="66"/>
      <c r="FAH95" s="66"/>
      <c r="FAI95" s="66"/>
      <c r="FAJ95" s="66"/>
      <c r="FAK95" s="66"/>
      <c r="FAL95" s="66"/>
      <c r="FAM95" s="66"/>
      <c r="FAN95" s="66"/>
      <c r="FAO95" s="66"/>
      <c r="FAP95" s="66"/>
      <c r="FAQ95" s="66"/>
      <c r="FAR95" s="66"/>
      <c r="FAS95" s="66"/>
      <c r="FAT95" s="66"/>
      <c r="FAU95" s="66"/>
      <c r="FAV95" s="66"/>
      <c r="FAW95" s="66"/>
      <c r="FAX95" s="66"/>
      <c r="FAY95" s="66"/>
      <c r="FAZ95" s="66"/>
      <c r="FBA95" s="66"/>
      <c r="FBB95" s="66"/>
      <c r="FBC95" s="66"/>
      <c r="FBD95" s="66"/>
      <c r="FBE95" s="66"/>
      <c r="FBF95" s="66"/>
      <c r="FBG95" s="66"/>
      <c r="FBH95" s="66"/>
      <c r="FBI95" s="66"/>
      <c r="FBJ95" s="66"/>
      <c r="FBK95" s="66"/>
      <c r="FBL95" s="66"/>
      <c r="FBM95" s="66"/>
      <c r="FBN95" s="66"/>
      <c r="FBO95" s="66"/>
      <c r="FBP95" s="66"/>
      <c r="FBQ95" s="66"/>
      <c r="FBR95" s="66"/>
      <c r="FBS95" s="66"/>
      <c r="FBT95" s="66"/>
      <c r="FBU95" s="66"/>
      <c r="FBV95" s="66"/>
      <c r="FBW95" s="66"/>
      <c r="FBX95" s="66"/>
      <c r="FBY95" s="66"/>
      <c r="FBZ95" s="66"/>
      <c r="FCA95" s="66"/>
      <c r="FCB95" s="66"/>
      <c r="FCC95" s="66"/>
      <c r="FCD95" s="66"/>
      <c r="FCE95" s="66"/>
      <c r="FCF95" s="66"/>
      <c r="FCG95" s="66"/>
      <c r="FCH95" s="66"/>
      <c r="FCI95" s="66"/>
      <c r="FCJ95" s="66"/>
      <c r="FCK95" s="66"/>
      <c r="FCL95" s="66"/>
      <c r="FCM95" s="66"/>
      <c r="FCN95" s="66"/>
      <c r="FCO95" s="66"/>
      <c r="FCP95" s="66"/>
      <c r="FCQ95" s="66"/>
      <c r="FCR95" s="66"/>
      <c r="FCS95" s="66"/>
      <c r="FCT95" s="66"/>
      <c r="FCU95" s="66"/>
      <c r="FCV95" s="66"/>
      <c r="FCW95" s="66"/>
      <c r="FCX95" s="66"/>
      <c r="FCY95" s="66"/>
      <c r="FCZ95" s="66"/>
      <c r="FDA95" s="66"/>
      <c r="FDB95" s="66"/>
      <c r="FDC95" s="66"/>
      <c r="FDD95" s="66"/>
      <c r="FDE95" s="66"/>
      <c r="FDF95" s="66"/>
      <c r="FDG95" s="66"/>
      <c r="FDH95" s="66"/>
      <c r="FDI95" s="66"/>
      <c r="FDJ95" s="66"/>
      <c r="FDK95" s="66"/>
      <c r="FDL95" s="66"/>
      <c r="FDM95" s="66"/>
      <c r="FDN95" s="66"/>
      <c r="FDO95" s="66"/>
      <c r="FDP95" s="66"/>
      <c r="FDQ95" s="66"/>
      <c r="FDR95" s="66"/>
      <c r="FDS95" s="66"/>
      <c r="FDT95" s="66"/>
      <c r="FDU95" s="66"/>
      <c r="FDV95" s="66"/>
      <c r="FDW95" s="66"/>
      <c r="FDX95" s="66"/>
      <c r="FDY95" s="66"/>
      <c r="FDZ95" s="66"/>
      <c r="FEA95" s="66"/>
      <c r="FEB95" s="66"/>
      <c r="FEC95" s="66"/>
      <c r="FED95" s="66"/>
      <c r="FEE95" s="66"/>
      <c r="FEF95" s="66"/>
      <c r="FEG95" s="66"/>
      <c r="FEH95" s="66"/>
      <c r="FEI95" s="66"/>
      <c r="FEJ95" s="66"/>
      <c r="FEK95" s="66"/>
      <c r="FEL95" s="66"/>
      <c r="FEM95" s="66"/>
      <c r="FEN95" s="66"/>
      <c r="FEO95" s="66"/>
      <c r="FEP95" s="66"/>
      <c r="FEQ95" s="66"/>
      <c r="FER95" s="66"/>
      <c r="FES95" s="66"/>
      <c r="FET95" s="66"/>
      <c r="FEU95" s="66"/>
      <c r="FEV95" s="66"/>
      <c r="FEW95" s="66"/>
      <c r="FEX95" s="66"/>
      <c r="FEY95" s="66"/>
      <c r="FEZ95" s="66"/>
      <c r="FFA95" s="66"/>
      <c r="FFB95" s="66"/>
      <c r="FFC95" s="66"/>
      <c r="FFD95" s="66"/>
      <c r="FFE95" s="66"/>
      <c r="FFF95" s="66"/>
      <c r="FFG95" s="66"/>
      <c r="FFH95" s="66"/>
      <c r="FFI95" s="66"/>
      <c r="FFJ95" s="66"/>
      <c r="FFK95" s="66"/>
      <c r="FFL95" s="66"/>
      <c r="FFM95" s="66"/>
      <c r="FFN95" s="66"/>
      <c r="FFO95" s="66"/>
      <c r="FFP95" s="66"/>
      <c r="FFQ95" s="66"/>
      <c r="FFR95" s="66"/>
      <c r="FFS95" s="66"/>
      <c r="FFT95" s="66"/>
      <c r="FFU95" s="66"/>
      <c r="FFV95" s="66"/>
      <c r="FFW95" s="66"/>
      <c r="FFX95" s="66"/>
      <c r="FFY95" s="66"/>
      <c r="FFZ95" s="66"/>
      <c r="FGA95" s="66"/>
      <c r="FGB95" s="66"/>
      <c r="FGC95" s="66"/>
      <c r="FGD95" s="66"/>
      <c r="FGE95" s="66"/>
      <c r="FGF95" s="66"/>
      <c r="FGG95" s="66"/>
      <c r="FGH95" s="66"/>
      <c r="FGI95" s="66"/>
      <c r="FGJ95" s="66"/>
      <c r="FGK95" s="66"/>
      <c r="FGL95" s="66"/>
      <c r="FGM95" s="66"/>
      <c r="FGN95" s="66"/>
      <c r="FGO95" s="66"/>
      <c r="FGP95" s="66"/>
      <c r="FGQ95" s="66"/>
      <c r="FGR95" s="66"/>
      <c r="FGS95" s="66"/>
      <c r="FGT95" s="66"/>
      <c r="FGU95" s="66"/>
      <c r="FGV95" s="66"/>
      <c r="FGW95" s="66"/>
      <c r="FGX95" s="66"/>
      <c r="FGY95" s="66"/>
      <c r="FGZ95" s="66"/>
      <c r="FHA95" s="66"/>
      <c r="FHB95" s="66"/>
      <c r="FHC95" s="66"/>
      <c r="FHD95" s="66"/>
      <c r="FHE95" s="66"/>
      <c r="FHF95" s="66"/>
      <c r="FHG95" s="66"/>
      <c r="FHH95" s="66"/>
      <c r="FHI95" s="66"/>
      <c r="FHJ95" s="66"/>
      <c r="FHK95" s="66"/>
      <c r="FHL95" s="66"/>
      <c r="FHM95" s="66"/>
      <c r="FHN95" s="66"/>
      <c r="FHO95" s="66"/>
      <c r="FHP95" s="66"/>
      <c r="FHQ95" s="66"/>
      <c r="FHR95" s="66"/>
      <c r="FHS95" s="66"/>
      <c r="FHT95" s="66"/>
      <c r="FHU95" s="66"/>
      <c r="FHV95" s="66"/>
      <c r="FHW95" s="66"/>
      <c r="FHX95" s="66"/>
      <c r="FHY95" s="66"/>
      <c r="FHZ95" s="66"/>
      <c r="FIA95" s="66"/>
      <c r="FIB95" s="66"/>
      <c r="FIC95" s="66"/>
      <c r="FID95" s="66"/>
      <c r="FIE95" s="66"/>
      <c r="FIF95" s="66"/>
      <c r="FIG95" s="66"/>
      <c r="FIH95" s="66"/>
      <c r="FII95" s="66"/>
      <c r="FIJ95" s="66"/>
      <c r="FIK95" s="66"/>
      <c r="FIL95" s="66"/>
      <c r="FIM95" s="66"/>
      <c r="FIN95" s="66"/>
      <c r="FIO95" s="66"/>
      <c r="FIP95" s="66"/>
      <c r="FIQ95" s="66"/>
      <c r="FIR95" s="66"/>
      <c r="FIS95" s="66"/>
      <c r="FIT95" s="66"/>
      <c r="FIU95" s="66"/>
      <c r="FIV95" s="66"/>
      <c r="FIW95" s="66"/>
      <c r="FIX95" s="66"/>
      <c r="FIY95" s="66"/>
      <c r="FIZ95" s="66"/>
      <c r="FJA95" s="66"/>
      <c r="FJB95" s="66"/>
      <c r="FJC95" s="66"/>
      <c r="FJD95" s="66"/>
      <c r="FJE95" s="66"/>
      <c r="FJF95" s="66"/>
      <c r="FJG95" s="66"/>
      <c r="FJH95" s="66"/>
      <c r="FJI95" s="66"/>
      <c r="FJJ95" s="66"/>
      <c r="FJK95" s="66"/>
      <c r="FJL95" s="66"/>
      <c r="FJM95" s="66"/>
      <c r="FJN95" s="66"/>
      <c r="FJO95" s="66"/>
      <c r="FJP95" s="66"/>
      <c r="FJQ95" s="66"/>
      <c r="FJR95" s="66"/>
      <c r="FJS95" s="66"/>
      <c r="FJT95" s="66"/>
      <c r="FJU95" s="66"/>
      <c r="FJV95" s="66"/>
      <c r="FJW95" s="66"/>
      <c r="FJX95" s="66"/>
      <c r="FJY95" s="66"/>
      <c r="FJZ95" s="66"/>
      <c r="FKA95" s="66"/>
      <c r="FKB95" s="66"/>
      <c r="FKC95" s="66"/>
      <c r="FKD95" s="66"/>
      <c r="FKE95" s="66"/>
      <c r="FKF95" s="66"/>
      <c r="FKG95" s="66"/>
      <c r="FKH95" s="66"/>
      <c r="FKI95" s="66"/>
      <c r="FKJ95" s="66"/>
      <c r="FKK95" s="66"/>
      <c r="FKL95" s="66"/>
      <c r="FKM95" s="66"/>
      <c r="FKN95" s="66"/>
      <c r="FKO95" s="66"/>
      <c r="FKP95" s="66"/>
      <c r="FKQ95" s="66"/>
      <c r="FKR95" s="66"/>
      <c r="FKS95" s="66"/>
      <c r="FKT95" s="66"/>
      <c r="FKU95" s="66"/>
      <c r="FKV95" s="66"/>
      <c r="FKW95" s="66"/>
      <c r="FKX95" s="66"/>
      <c r="FKY95" s="66"/>
      <c r="FKZ95" s="66"/>
      <c r="FLA95" s="66"/>
      <c r="FLB95" s="66"/>
      <c r="FLC95" s="66"/>
      <c r="FLD95" s="66"/>
      <c r="FLE95" s="66"/>
      <c r="FLF95" s="66"/>
      <c r="FLG95" s="66"/>
      <c r="FLH95" s="66"/>
      <c r="FLI95" s="66"/>
      <c r="FLJ95" s="66"/>
      <c r="FLK95" s="66"/>
      <c r="FLL95" s="66"/>
      <c r="FLM95" s="66"/>
      <c r="FLN95" s="66"/>
      <c r="FLO95" s="66"/>
      <c r="FLP95" s="66"/>
      <c r="FLQ95" s="66"/>
      <c r="FLR95" s="66"/>
      <c r="FLS95" s="66"/>
      <c r="FLT95" s="66"/>
      <c r="FLU95" s="66"/>
      <c r="FLV95" s="66"/>
      <c r="FLW95" s="66"/>
      <c r="FLX95" s="66"/>
      <c r="FLY95" s="66"/>
      <c r="FLZ95" s="66"/>
      <c r="FMA95" s="66"/>
      <c r="FMB95" s="66"/>
      <c r="FMC95" s="66"/>
      <c r="FMD95" s="66"/>
      <c r="FME95" s="66"/>
      <c r="FMF95" s="66"/>
      <c r="FMG95" s="66"/>
      <c r="FMH95" s="66"/>
      <c r="FMI95" s="66"/>
      <c r="FMJ95" s="66"/>
      <c r="FMK95" s="66"/>
      <c r="FML95" s="66"/>
      <c r="FMM95" s="66"/>
      <c r="FMN95" s="66"/>
      <c r="FMO95" s="66"/>
      <c r="FMP95" s="66"/>
      <c r="FMQ95" s="66"/>
      <c r="FMR95" s="66"/>
      <c r="FMS95" s="66"/>
      <c r="FMT95" s="66"/>
      <c r="FMU95" s="66"/>
      <c r="FMV95" s="66"/>
      <c r="FMW95" s="66"/>
      <c r="FMX95" s="66"/>
      <c r="FMY95" s="66"/>
      <c r="FMZ95" s="66"/>
      <c r="FNA95" s="66"/>
      <c r="FNB95" s="66"/>
      <c r="FNC95" s="66"/>
      <c r="FND95" s="66"/>
      <c r="FNE95" s="66"/>
      <c r="FNF95" s="66"/>
      <c r="FNG95" s="66"/>
      <c r="FNH95" s="66"/>
      <c r="FNI95" s="66"/>
      <c r="FNJ95" s="66"/>
      <c r="FNK95" s="66"/>
      <c r="FNL95" s="66"/>
      <c r="FNM95" s="66"/>
      <c r="FNN95" s="66"/>
      <c r="FNO95" s="66"/>
      <c r="FNP95" s="66"/>
      <c r="FNQ95" s="66"/>
      <c r="FNR95" s="66"/>
      <c r="FNS95" s="66"/>
      <c r="FNT95" s="66"/>
      <c r="FNU95" s="66"/>
      <c r="FNV95" s="66"/>
      <c r="FNW95" s="66"/>
      <c r="FNX95" s="66"/>
      <c r="FNY95" s="66"/>
      <c r="FNZ95" s="66"/>
      <c r="FOA95" s="66"/>
      <c r="FOB95" s="66"/>
      <c r="FOC95" s="66"/>
      <c r="FOD95" s="66"/>
      <c r="FOE95" s="66"/>
      <c r="FOF95" s="66"/>
      <c r="FOG95" s="66"/>
      <c r="FOH95" s="66"/>
      <c r="FOI95" s="66"/>
      <c r="FOJ95" s="66"/>
      <c r="FOK95" s="66"/>
      <c r="FOL95" s="66"/>
      <c r="FOM95" s="66"/>
      <c r="FON95" s="66"/>
      <c r="FOO95" s="66"/>
      <c r="FOP95" s="66"/>
      <c r="FOQ95" s="66"/>
      <c r="FOR95" s="66"/>
      <c r="FOS95" s="66"/>
      <c r="FOT95" s="66"/>
      <c r="FOU95" s="66"/>
      <c r="FOV95" s="66"/>
      <c r="FOW95" s="66"/>
      <c r="FOX95" s="66"/>
      <c r="FOY95" s="66"/>
      <c r="FOZ95" s="66"/>
      <c r="FPA95" s="66"/>
      <c r="FPB95" s="66"/>
      <c r="FPC95" s="66"/>
      <c r="FPD95" s="66"/>
      <c r="FPE95" s="66"/>
      <c r="FPF95" s="66"/>
      <c r="FPG95" s="66"/>
      <c r="FPH95" s="66"/>
      <c r="FPI95" s="66"/>
      <c r="FPJ95" s="66"/>
      <c r="FPK95" s="66"/>
      <c r="FPL95" s="66"/>
      <c r="FPM95" s="66"/>
      <c r="FPN95" s="66"/>
      <c r="FPO95" s="66"/>
      <c r="FPP95" s="66"/>
      <c r="FPQ95" s="66"/>
      <c r="FPR95" s="66"/>
      <c r="FPS95" s="66"/>
      <c r="FPT95" s="66"/>
      <c r="FPU95" s="66"/>
      <c r="FPV95" s="66"/>
      <c r="FPW95" s="66"/>
      <c r="FPX95" s="66"/>
      <c r="FPY95" s="66"/>
      <c r="FPZ95" s="66"/>
      <c r="FQA95" s="66"/>
      <c r="FQB95" s="66"/>
      <c r="FQC95" s="66"/>
      <c r="FQD95" s="66"/>
      <c r="FQE95" s="66"/>
      <c r="FQF95" s="66"/>
      <c r="FQG95" s="66"/>
      <c r="FQH95" s="66"/>
      <c r="FQI95" s="66"/>
      <c r="FQJ95" s="66"/>
      <c r="FQK95" s="66"/>
      <c r="FQL95" s="66"/>
      <c r="FQM95" s="66"/>
      <c r="FQN95" s="66"/>
      <c r="FQO95" s="66"/>
      <c r="FQP95" s="66"/>
      <c r="FQQ95" s="66"/>
      <c r="FQR95" s="66"/>
      <c r="FQS95" s="66"/>
      <c r="FQT95" s="66"/>
      <c r="FQU95" s="66"/>
      <c r="FQV95" s="66"/>
      <c r="FQW95" s="66"/>
      <c r="FQX95" s="66"/>
      <c r="FQY95" s="66"/>
      <c r="FQZ95" s="66"/>
      <c r="FRA95" s="66"/>
      <c r="FRB95" s="66"/>
      <c r="FRC95" s="66"/>
      <c r="FRD95" s="66"/>
      <c r="FRE95" s="66"/>
      <c r="FRF95" s="66"/>
      <c r="FRG95" s="66"/>
      <c r="FRH95" s="66"/>
      <c r="FRI95" s="66"/>
      <c r="FRJ95" s="66"/>
      <c r="FRK95" s="66"/>
      <c r="FRL95" s="66"/>
      <c r="FRM95" s="66"/>
      <c r="FRN95" s="66"/>
      <c r="FRO95" s="66"/>
      <c r="FRP95" s="66"/>
      <c r="FRQ95" s="66"/>
      <c r="FRR95" s="66"/>
      <c r="FRS95" s="66"/>
      <c r="FRT95" s="66"/>
      <c r="FRU95" s="66"/>
      <c r="FRV95" s="66"/>
      <c r="FRW95" s="66"/>
      <c r="FRX95" s="66"/>
      <c r="FRY95" s="66"/>
      <c r="FRZ95" s="66"/>
      <c r="FSA95" s="66"/>
      <c r="FSB95" s="66"/>
      <c r="FSC95" s="66"/>
      <c r="FSD95" s="66"/>
      <c r="FSE95" s="66"/>
      <c r="FSF95" s="66"/>
      <c r="FSG95" s="66"/>
      <c r="FSH95" s="66"/>
      <c r="FSI95" s="66"/>
      <c r="FSJ95" s="66"/>
      <c r="FSK95" s="66"/>
      <c r="FSL95" s="66"/>
      <c r="FSM95" s="66"/>
      <c r="FSN95" s="66"/>
      <c r="FSO95" s="66"/>
      <c r="FSP95" s="66"/>
      <c r="FSQ95" s="66"/>
      <c r="FSR95" s="66"/>
      <c r="FSS95" s="66"/>
      <c r="FST95" s="66"/>
      <c r="FSU95" s="66"/>
      <c r="FSV95" s="66"/>
      <c r="FSW95" s="66"/>
      <c r="FSX95" s="66"/>
      <c r="FSY95" s="66"/>
      <c r="FSZ95" s="66"/>
      <c r="FTA95" s="66"/>
      <c r="FTB95" s="66"/>
      <c r="FTC95" s="66"/>
      <c r="FTD95" s="66"/>
      <c r="FTE95" s="66"/>
      <c r="FTF95" s="66"/>
      <c r="FTG95" s="66"/>
      <c r="FTH95" s="66"/>
      <c r="FTI95" s="66"/>
      <c r="FTJ95" s="66"/>
      <c r="FTK95" s="66"/>
      <c r="FTL95" s="66"/>
      <c r="FTM95" s="66"/>
      <c r="FTN95" s="66"/>
      <c r="FTO95" s="66"/>
      <c r="FTP95" s="66"/>
      <c r="FTQ95" s="66"/>
      <c r="FTR95" s="66"/>
      <c r="FTS95" s="66"/>
      <c r="FTT95" s="66"/>
      <c r="FTU95" s="66"/>
      <c r="FTV95" s="66"/>
      <c r="FTW95" s="66"/>
      <c r="FTX95" s="66"/>
      <c r="FTY95" s="66"/>
      <c r="FTZ95" s="66"/>
      <c r="FUA95" s="66"/>
      <c r="FUB95" s="66"/>
      <c r="FUC95" s="66"/>
      <c r="FUD95" s="66"/>
      <c r="FUE95" s="66"/>
      <c r="FUF95" s="66"/>
      <c r="FUG95" s="66"/>
      <c r="FUH95" s="66"/>
      <c r="FUI95" s="66"/>
      <c r="FUJ95" s="66"/>
      <c r="FUK95" s="66"/>
      <c r="FUL95" s="66"/>
      <c r="FUM95" s="66"/>
      <c r="FUN95" s="66"/>
      <c r="FUO95" s="66"/>
      <c r="FUP95" s="66"/>
      <c r="FUQ95" s="66"/>
      <c r="FUR95" s="66"/>
      <c r="FUS95" s="66"/>
      <c r="FUT95" s="66"/>
      <c r="FUU95" s="66"/>
      <c r="FUV95" s="66"/>
      <c r="FUW95" s="66"/>
      <c r="FUX95" s="66"/>
      <c r="FUY95" s="66"/>
      <c r="FUZ95" s="66"/>
      <c r="FVA95" s="66"/>
      <c r="FVB95" s="66"/>
      <c r="FVC95" s="66"/>
      <c r="FVD95" s="66"/>
      <c r="FVE95" s="66"/>
      <c r="FVF95" s="66"/>
      <c r="FVG95" s="66"/>
      <c r="FVH95" s="66"/>
      <c r="FVI95" s="66"/>
      <c r="FVJ95" s="66"/>
      <c r="FVK95" s="66"/>
      <c r="FVL95" s="66"/>
      <c r="FVM95" s="66"/>
      <c r="FVN95" s="66"/>
      <c r="FVO95" s="66"/>
      <c r="FVP95" s="66"/>
      <c r="FVQ95" s="66"/>
      <c r="FVR95" s="66"/>
      <c r="FVS95" s="66"/>
      <c r="FVT95" s="66"/>
      <c r="FVU95" s="66"/>
      <c r="FVV95" s="66"/>
      <c r="FVW95" s="66"/>
      <c r="FVX95" s="66"/>
      <c r="FVY95" s="66"/>
      <c r="FVZ95" s="66"/>
      <c r="FWA95" s="66"/>
      <c r="FWB95" s="66"/>
      <c r="FWC95" s="66"/>
      <c r="FWD95" s="66"/>
      <c r="FWE95" s="66"/>
      <c r="FWF95" s="66"/>
      <c r="FWG95" s="66"/>
      <c r="FWH95" s="66"/>
      <c r="FWI95" s="66"/>
      <c r="FWJ95" s="66"/>
      <c r="FWK95" s="66"/>
      <c r="FWL95" s="66"/>
      <c r="FWM95" s="66"/>
      <c r="FWN95" s="66"/>
      <c r="FWO95" s="66"/>
      <c r="FWP95" s="66"/>
      <c r="FWQ95" s="66"/>
      <c r="FWR95" s="66"/>
      <c r="FWS95" s="66"/>
      <c r="FWT95" s="66"/>
      <c r="FWU95" s="66"/>
      <c r="FWV95" s="66"/>
      <c r="FWW95" s="66"/>
      <c r="FWX95" s="66"/>
      <c r="FWY95" s="66"/>
      <c r="FWZ95" s="66"/>
      <c r="FXA95" s="66"/>
      <c r="FXB95" s="66"/>
      <c r="FXC95" s="66"/>
      <c r="FXD95" s="66"/>
      <c r="FXE95" s="66"/>
      <c r="FXF95" s="66"/>
      <c r="FXG95" s="66"/>
      <c r="FXH95" s="66"/>
      <c r="FXI95" s="66"/>
      <c r="FXJ95" s="66"/>
      <c r="FXK95" s="66"/>
      <c r="FXL95" s="66"/>
      <c r="FXM95" s="66"/>
      <c r="FXN95" s="66"/>
      <c r="FXO95" s="66"/>
      <c r="FXP95" s="66"/>
      <c r="FXQ95" s="66"/>
      <c r="FXR95" s="66"/>
      <c r="FXS95" s="66"/>
      <c r="FXT95" s="66"/>
      <c r="FXU95" s="66"/>
      <c r="FXV95" s="66"/>
      <c r="FXW95" s="66"/>
      <c r="FXX95" s="66"/>
      <c r="FXY95" s="66"/>
      <c r="FXZ95" s="66"/>
      <c r="FYA95" s="66"/>
      <c r="FYB95" s="66"/>
      <c r="FYC95" s="66"/>
      <c r="FYD95" s="66"/>
      <c r="FYE95" s="66"/>
      <c r="FYF95" s="66"/>
      <c r="FYG95" s="66"/>
      <c r="FYH95" s="66"/>
      <c r="FYI95" s="66"/>
      <c r="FYJ95" s="66"/>
      <c r="FYK95" s="66"/>
      <c r="FYL95" s="66"/>
      <c r="FYM95" s="66"/>
      <c r="FYN95" s="66"/>
      <c r="FYO95" s="66"/>
      <c r="FYP95" s="66"/>
      <c r="FYQ95" s="66"/>
      <c r="FYR95" s="66"/>
      <c r="FYS95" s="66"/>
      <c r="FYT95" s="66"/>
      <c r="FYU95" s="66"/>
      <c r="FYV95" s="66"/>
      <c r="FYW95" s="66"/>
      <c r="FYX95" s="66"/>
      <c r="FYY95" s="66"/>
      <c r="FYZ95" s="66"/>
      <c r="FZA95" s="66"/>
      <c r="FZB95" s="66"/>
      <c r="FZC95" s="66"/>
      <c r="FZD95" s="66"/>
      <c r="FZE95" s="66"/>
      <c r="FZF95" s="66"/>
      <c r="FZG95" s="66"/>
      <c r="FZH95" s="66"/>
      <c r="FZI95" s="66"/>
      <c r="FZJ95" s="66"/>
      <c r="FZK95" s="66"/>
      <c r="FZL95" s="66"/>
      <c r="FZM95" s="66"/>
      <c r="FZN95" s="66"/>
      <c r="FZO95" s="66"/>
      <c r="FZP95" s="66"/>
      <c r="FZQ95" s="66"/>
      <c r="FZR95" s="66"/>
      <c r="FZS95" s="66"/>
      <c r="FZT95" s="66"/>
      <c r="FZU95" s="66"/>
      <c r="FZV95" s="66"/>
      <c r="FZW95" s="66"/>
      <c r="FZX95" s="66"/>
      <c r="FZY95" s="66"/>
      <c r="FZZ95" s="66"/>
      <c r="GAA95" s="66"/>
      <c r="GAB95" s="66"/>
      <c r="GAC95" s="66"/>
      <c r="GAD95" s="66"/>
      <c r="GAE95" s="66"/>
      <c r="GAF95" s="66"/>
      <c r="GAG95" s="66"/>
      <c r="GAH95" s="66"/>
      <c r="GAI95" s="66"/>
      <c r="GAJ95" s="66"/>
      <c r="GAK95" s="66"/>
      <c r="GAL95" s="66"/>
      <c r="GAM95" s="66"/>
      <c r="GAN95" s="66"/>
      <c r="GAO95" s="66"/>
      <c r="GAP95" s="66"/>
      <c r="GAQ95" s="66"/>
      <c r="GAR95" s="66"/>
      <c r="GAS95" s="66"/>
      <c r="GAT95" s="66"/>
      <c r="GAU95" s="66"/>
      <c r="GAV95" s="66"/>
      <c r="GAW95" s="66"/>
      <c r="GAX95" s="66"/>
      <c r="GAY95" s="66"/>
      <c r="GAZ95" s="66"/>
      <c r="GBA95" s="66"/>
      <c r="GBB95" s="66"/>
      <c r="GBC95" s="66"/>
      <c r="GBD95" s="66"/>
      <c r="GBE95" s="66"/>
      <c r="GBF95" s="66"/>
      <c r="GBG95" s="66"/>
      <c r="GBH95" s="66"/>
      <c r="GBI95" s="66"/>
      <c r="GBJ95" s="66"/>
      <c r="GBK95" s="66"/>
      <c r="GBL95" s="66"/>
      <c r="GBM95" s="66"/>
      <c r="GBN95" s="66"/>
      <c r="GBO95" s="66"/>
      <c r="GBP95" s="66"/>
      <c r="GBQ95" s="66"/>
      <c r="GBR95" s="66"/>
      <c r="GBS95" s="66"/>
      <c r="GBT95" s="66"/>
      <c r="GBU95" s="66"/>
      <c r="GBV95" s="66"/>
      <c r="GBW95" s="66"/>
      <c r="GBX95" s="66"/>
      <c r="GBY95" s="66"/>
      <c r="GBZ95" s="66"/>
      <c r="GCA95" s="66"/>
      <c r="GCB95" s="66"/>
      <c r="GCC95" s="66"/>
      <c r="GCD95" s="66"/>
      <c r="GCE95" s="66"/>
      <c r="GCF95" s="66"/>
      <c r="GCG95" s="66"/>
      <c r="GCH95" s="66"/>
      <c r="GCI95" s="66"/>
      <c r="GCJ95" s="66"/>
      <c r="GCK95" s="66"/>
      <c r="GCL95" s="66"/>
      <c r="GCM95" s="66"/>
      <c r="GCN95" s="66"/>
      <c r="GCO95" s="66"/>
      <c r="GCP95" s="66"/>
      <c r="GCQ95" s="66"/>
      <c r="GCR95" s="66"/>
      <c r="GCS95" s="66"/>
      <c r="GCT95" s="66"/>
      <c r="GCU95" s="66"/>
      <c r="GCV95" s="66"/>
      <c r="GCW95" s="66"/>
      <c r="GCX95" s="66"/>
      <c r="GCY95" s="66"/>
      <c r="GCZ95" s="66"/>
      <c r="GDA95" s="66"/>
      <c r="GDB95" s="66"/>
      <c r="GDC95" s="66"/>
      <c r="GDD95" s="66"/>
      <c r="GDE95" s="66"/>
      <c r="GDF95" s="66"/>
      <c r="GDG95" s="66"/>
      <c r="GDH95" s="66"/>
      <c r="GDI95" s="66"/>
      <c r="GDJ95" s="66"/>
      <c r="GDK95" s="66"/>
      <c r="GDL95" s="66"/>
      <c r="GDM95" s="66"/>
      <c r="GDN95" s="66"/>
      <c r="GDO95" s="66"/>
      <c r="GDP95" s="66"/>
      <c r="GDQ95" s="66"/>
      <c r="GDR95" s="66"/>
      <c r="GDS95" s="66"/>
      <c r="GDT95" s="66"/>
      <c r="GDU95" s="66"/>
      <c r="GDV95" s="66"/>
      <c r="GDW95" s="66"/>
      <c r="GDX95" s="66"/>
      <c r="GDY95" s="66"/>
      <c r="GDZ95" s="66"/>
      <c r="GEA95" s="66"/>
      <c r="GEB95" s="66"/>
      <c r="GEC95" s="66"/>
      <c r="GED95" s="66"/>
      <c r="GEE95" s="66"/>
      <c r="GEF95" s="66"/>
      <c r="GEG95" s="66"/>
      <c r="GEH95" s="66"/>
      <c r="GEI95" s="66"/>
      <c r="GEJ95" s="66"/>
      <c r="GEK95" s="66"/>
      <c r="GEL95" s="66"/>
      <c r="GEM95" s="66"/>
      <c r="GEN95" s="66"/>
      <c r="GEO95" s="66"/>
      <c r="GEP95" s="66"/>
      <c r="GEQ95" s="66"/>
      <c r="GER95" s="66"/>
      <c r="GES95" s="66"/>
      <c r="GET95" s="66"/>
      <c r="GEU95" s="66"/>
      <c r="GEV95" s="66"/>
      <c r="GEW95" s="66"/>
      <c r="GEX95" s="66"/>
      <c r="GEY95" s="66"/>
      <c r="GEZ95" s="66"/>
      <c r="GFA95" s="66"/>
      <c r="GFB95" s="66"/>
      <c r="GFC95" s="66"/>
      <c r="GFD95" s="66"/>
      <c r="GFE95" s="66"/>
      <c r="GFF95" s="66"/>
      <c r="GFG95" s="66"/>
      <c r="GFH95" s="66"/>
      <c r="GFI95" s="66"/>
      <c r="GFJ95" s="66"/>
      <c r="GFK95" s="66"/>
      <c r="GFL95" s="66"/>
      <c r="GFM95" s="66"/>
      <c r="GFN95" s="66"/>
      <c r="GFO95" s="66"/>
      <c r="GFP95" s="66"/>
      <c r="GFQ95" s="66"/>
      <c r="GFR95" s="66"/>
      <c r="GFS95" s="66"/>
      <c r="GFT95" s="66"/>
      <c r="GFU95" s="66"/>
      <c r="GFV95" s="66"/>
      <c r="GFW95" s="66"/>
      <c r="GFX95" s="66"/>
      <c r="GFY95" s="66"/>
      <c r="GFZ95" s="66"/>
      <c r="GGA95" s="66"/>
      <c r="GGB95" s="66"/>
      <c r="GGC95" s="66"/>
      <c r="GGD95" s="66"/>
      <c r="GGE95" s="66"/>
      <c r="GGF95" s="66"/>
      <c r="GGG95" s="66"/>
      <c r="GGH95" s="66"/>
      <c r="GGI95" s="66"/>
      <c r="GGJ95" s="66"/>
      <c r="GGK95" s="66"/>
      <c r="GGL95" s="66"/>
      <c r="GGM95" s="66"/>
      <c r="GGN95" s="66"/>
      <c r="GGO95" s="66"/>
      <c r="GGP95" s="66"/>
      <c r="GGQ95" s="66"/>
      <c r="GGR95" s="66"/>
      <c r="GGS95" s="66"/>
      <c r="GGT95" s="66"/>
      <c r="GGU95" s="66"/>
      <c r="GGV95" s="66"/>
      <c r="GGW95" s="66"/>
      <c r="GGX95" s="66"/>
      <c r="GGY95" s="66"/>
      <c r="GGZ95" s="66"/>
      <c r="GHA95" s="66"/>
      <c r="GHB95" s="66"/>
      <c r="GHC95" s="66"/>
      <c r="GHD95" s="66"/>
      <c r="GHE95" s="66"/>
      <c r="GHF95" s="66"/>
      <c r="GHG95" s="66"/>
      <c r="GHH95" s="66"/>
      <c r="GHI95" s="66"/>
      <c r="GHJ95" s="66"/>
      <c r="GHK95" s="66"/>
      <c r="GHL95" s="66"/>
      <c r="GHM95" s="66"/>
      <c r="GHN95" s="66"/>
      <c r="GHO95" s="66"/>
      <c r="GHP95" s="66"/>
      <c r="GHQ95" s="66"/>
      <c r="GHR95" s="66"/>
      <c r="GHS95" s="66"/>
      <c r="GHT95" s="66"/>
      <c r="GHU95" s="66"/>
      <c r="GHV95" s="66"/>
      <c r="GHW95" s="66"/>
      <c r="GHX95" s="66"/>
      <c r="GHY95" s="66"/>
      <c r="GHZ95" s="66"/>
      <c r="GIA95" s="66"/>
      <c r="GIB95" s="66"/>
      <c r="GIC95" s="66"/>
      <c r="GID95" s="66"/>
      <c r="GIE95" s="66"/>
      <c r="GIF95" s="66"/>
      <c r="GIG95" s="66"/>
      <c r="GIH95" s="66"/>
      <c r="GII95" s="66"/>
      <c r="GIJ95" s="66"/>
      <c r="GIK95" s="66"/>
      <c r="GIL95" s="66"/>
      <c r="GIM95" s="66"/>
      <c r="GIN95" s="66"/>
      <c r="GIO95" s="66"/>
      <c r="GIP95" s="66"/>
      <c r="GIQ95" s="66"/>
      <c r="GIR95" s="66"/>
      <c r="GIS95" s="66"/>
      <c r="GIT95" s="66"/>
      <c r="GIU95" s="66"/>
      <c r="GIV95" s="66"/>
      <c r="GIW95" s="66"/>
      <c r="GIX95" s="66"/>
      <c r="GIY95" s="66"/>
      <c r="GIZ95" s="66"/>
      <c r="GJA95" s="66"/>
      <c r="GJB95" s="66"/>
      <c r="GJC95" s="66"/>
      <c r="GJD95" s="66"/>
      <c r="GJE95" s="66"/>
      <c r="GJF95" s="66"/>
      <c r="GJG95" s="66"/>
      <c r="GJH95" s="66"/>
      <c r="GJI95" s="66"/>
      <c r="GJJ95" s="66"/>
      <c r="GJK95" s="66"/>
      <c r="GJL95" s="66"/>
      <c r="GJM95" s="66"/>
      <c r="GJN95" s="66"/>
      <c r="GJO95" s="66"/>
      <c r="GJP95" s="66"/>
      <c r="GJQ95" s="66"/>
      <c r="GJR95" s="66"/>
      <c r="GJS95" s="66"/>
      <c r="GJT95" s="66"/>
      <c r="GJU95" s="66"/>
      <c r="GJV95" s="66"/>
      <c r="GJW95" s="66"/>
      <c r="GJX95" s="66"/>
      <c r="GJY95" s="66"/>
      <c r="GJZ95" s="66"/>
      <c r="GKA95" s="66"/>
      <c r="GKB95" s="66"/>
      <c r="GKC95" s="66"/>
      <c r="GKD95" s="66"/>
      <c r="GKE95" s="66"/>
      <c r="GKF95" s="66"/>
      <c r="GKG95" s="66"/>
      <c r="GKH95" s="66"/>
      <c r="GKI95" s="66"/>
      <c r="GKJ95" s="66"/>
      <c r="GKK95" s="66"/>
      <c r="GKL95" s="66"/>
      <c r="GKM95" s="66"/>
      <c r="GKN95" s="66"/>
      <c r="GKO95" s="66"/>
      <c r="GKP95" s="66"/>
      <c r="GKQ95" s="66"/>
      <c r="GKR95" s="66"/>
      <c r="GKS95" s="66"/>
      <c r="GKT95" s="66"/>
      <c r="GKU95" s="66"/>
      <c r="GKV95" s="66"/>
      <c r="GKW95" s="66"/>
      <c r="GKX95" s="66"/>
      <c r="GKY95" s="66"/>
      <c r="GKZ95" s="66"/>
      <c r="GLA95" s="66"/>
      <c r="GLB95" s="66"/>
      <c r="GLC95" s="66"/>
      <c r="GLD95" s="66"/>
      <c r="GLE95" s="66"/>
      <c r="GLF95" s="66"/>
      <c r="GLG95" s="66"/>
      <c r="GLH95" s="66"/>
      <c r="GLI95" s="66"/>
      <c r="GLJ95" s="66"/>
      <c r="GLK95" s="66"/>
      <c r="GLL95" s="66"/>
      <c r="GLM95" s="66"/>
      <c r="GLN95" s="66"/>
      <c r="GLO95" s="66"/>
      <c r="GLP95" s="66"/>
      <c r="GLQ95" s="66"/>
      <c r="GLR95" s="66"/>
      <c r="GLS95" s="66"/>
      <c r="GLT95" s="66"/>
      <c r="GLU95" s="66"/>
      <c r="GLV95" s="66"/>
      <c r="GLW95" s="66"/>
      <c r="GLX95" s="66"/>
      <c r="GLY95" s="66"/>
      <c r="GLZ95" s="66"/>
      <c r="GMA95" s="66"/>
      <c r="GMB95" s="66"/>
      <c r="GMC95" s="66"/>
      <c r="GMD95" s="66"/>
      <c r="GME95" s="66"/>
      <c r="GMF95" s="66"/>
      <c r="GMG95" s="66"/>
      <c r="GMH95" s="66"/>
      <c r="GMI95" s="66"/>
      <c r="GMJ95" s="66"/>
      <c r="GMK95" s="66"/>
      <c r="GML95" s="66"/>
      <c r="GMM95" s="66"/>
      <c r="GMN95" s="66"/>
      <c r="GMO95" s="66"/>
      <c r="GMP95" s="66"/>
      <c r="GMQ95" s="66"/>
      <c r="GMR95" s="66"/>
      <c r="GMS95" s="66"/>
      <c r="GMT95" s="66"/>
      <c r="GMU95" s="66"/>
      <c r="GMV95" s="66"/>
      <c r="GMW95" s="66"/>
      <c r="GMX95" s="66"/>
      <c r="GMY95" s="66"/>
      <c r="GMZ95" s="66"/>
      <c r="GNA95" s="66"/>
      <c r="GNB95" s="66"/>
      <c r="GNC95" s="66"/>
      <c r="GND95" s="66"/>
      <c r="GNE95" s="66"/>
      <c r="GNF95" s="66"/>
      <c r="GNG95" s="66"/>
      <c r="GNH95" s="66"/>
      <c r="GNI95" s="66"/>
      <c r="GNJ95" s="66"/>
      <c r="GNK95" s="66"/>
      <c r="GNL95" s="66"/>
      <c r="GNM95" s="66"/>
      <c r="GNN95" s="66"/>
      <c r="GNO95" s="66"/>
      <c r="GNP95" s="66"/>
      <c r="GNQ95" s="66"/>
      <c r="GNR95" s="66"/>
      <c r="GNS95" s="66"/>
      <c r="GNT95" s="66"/>
      <c r="GNU95" s="66"/>
      <c r="GNV95" s="66"/>
      <c r="GNW95" s="66"/>
      <c r="GNX95" s="66"/>
      <c r="GNY95" s="66"/>
      <c r="GNZ95" s="66"/>
      <c r="GOA95" s="66"/>
      <c r="GOB95" s="66"/>
      <c r="GOC95" s="66"/>
      <c r="GOD95" s="66"/>
      <c r="GOE95" s="66"/>
      <c r="GOF95" s="66"/>
      <c r="GOG95" s="66"/>
      <c r="GOH95" s="66"/>
      <c r="GOI95" s="66"/>
      <c r="GOJ95" s="66"/>
      <c r="GOK95" s="66"/>
      <c r="GOL95" s="66"/>
      <c r="GOM95" s="66"/>
      <c r="GON95" s="66"/>
      <c r="GOO95" s="66"/>
      <c r="GOP95" s="66"/>
      <c r="GOQ95" s="66"/>
      <c r="GOR95" s="66"/>
      <c r="GOS95" s="66"/>
      <c r="GOT95" s="66"/>
      <c r="GOU95" s="66"/>
      <c r="GOV95" s="66"/>
      <c r="GOW95" s="66"/>
      <c r="GOX95" s="66"/>
      <c r="GOY95" s="66"/>
      <c r="GOZ95" s="66"/>
      <c r="GPA95" s="66"/>
      <c r="GPB95" s="66"/>
      <c r="GPC95" s="66"/>
      <c r="GPD95" s="66"/>
      <c r="GPE95" s="66"/>
      <c r="GPF95" s="66"/>
      <c r="GPG95" s="66"/>
      <c r="GPH95" s="66"/>
      <c r="GPI95" s="66"/>
      <c r="GPJ95" s="66"/>
      <c r="GPK95" s="66"/>
      <c r="GPL95" s="66"/>
      <c r="GPM95" s="66"/>
      <c r="GPN95" s="66"/>
      <c r="GPO95" s="66"/>
      <c r="GPP95" s="66"/>
      <c r="GPQ95" s="66"/>
      <c r="GPR95" s="66"/>
      <c r="GPS95" s="66"/>
      <c r="GPT95" s="66"/>
      <c r="GPU95" s="66"/>
      <c r="GPV95" s="66"/>
      <c r="GPW95" s="66"/>
      <c r="GPX95" s="66"/>
      <c r="GPY95" s="66"/>
      <c r="GPZ95" s="66"/>
      <c r="GQA95" s="66"/>
      <c r="GQB95" s="66"/>
      <c r="GQC95" s="66"/>
      <c r="GQD95" s="66"/>
      <c r="GQE95" s="66"/>
      <c r="GQF95" s="66"/>
      <c r="GQG95" s="66"/>
      <c r="GQH95" s="66"/>
      <c r="GQI95" s="66"/>
      <c r="GQJ95" s="66"/>
      <c r="GQK95" s="66"/>
      <c r="GQL95" s="66"/>
      <c r="GQM95" s="66"/>
      <c r="GQN95" s="66"/>
      <c r="GQO95" s="66"/>
      <c r="GQP95" s="66"/>
      <c r="GQQ95" s="66"/>
      <c r="GQR95" s="66"/>
      <c r="GQS95" s="66"/>
      <c r="GQT95" s="66"/>
      <c r="GQU95" s="66"/>
      <c r="GQV95" s="66"/>
      <c r="GQW95" s="66"/>
      <c r="GQX95" s="66"/>
      <c r="GQY95" s="66"/>
      <c r="GQZ95" s="66"/>
      <c r="GRA95" s="66"/>
      <c r="GRB95" s="66"/>
      <c r="GRC95" s="66"/>
      <c r="GRD95" s="66"/>
      <c r="GRE95" s="66"/>
      <c r="GRF95" s="66"/>
      <c r="GRG95" s="66"/>
      <c r="GRH95" s="66"/>
      <c r="GRI95" s="66"/>
      <c r="GRJ95" s="66"/>
      <c r="GRK95" s="66"/>
      <c r="GRL95" s="66"/>
      <c r="GRM95" s="66"/>
      <c r="GRN95" s="66"/>
      <c r="GRO95" s="66"/>
      <c r="GRP95" s="66"/>
      <c r="GRQ95" s="66"/>
      <c r="GRR95" s="66"/>
      <c r="GRS95" s="66"/>
      <c r="GRT95" s="66"/>
      <c r="GRU95" s="66"/>
      <c r="GRV95" s="66"/>
      <c r="GRW95" s="66"/>
      <c r="GRX95" s="66"/>
      <c r="GRY95" s="66"/>
      <c r="GRZ95" s="66"/>
      <c r="GSA95" s="66"/>
      <c r="GSB95" s="66"/>
      <c r="GSC95" s="66"/>
      <c r="GSD95" s="66"/>
      <c r="GSE95" s="66"/>
      <c r="GSF95" s="66"/>
      <c r="GSG95" s="66"/>
      <c r="GSH95" s="66"/>
      <c r="GSI95" s="66"/>
      <c r="GSJ95" s="66"/>
      <c r="GSK95" s="66"/>
      <c r="GSL95" s="66"/>
      <c r="GSM95" s="66"/>
      <c r="GSN95" s="66"/>
      <c r="GSO95" s="66"/>
      <c r="GSP95" s="66"/>
      <c r="GSQ95" s="66"/>
      <c r="GSR95" s="66"/>
      <c r="GSS95" s="66"/>
      <c r="GST95" s="66"/>
      <c r="GSU95" s="66"/>
      <c r="GSV95" s="66"/>
      <c r="GSW95" s="66"/>
      <c r="GSX95" s="66"/>
      <c r="GSY95" s="66"/>
      <c r="GSZ95" s="66"/>
      <c r="GTA95" s="66"/>
      <c r="GTB95" s="66"/>
      <c r="GTC95" s="66"/>
      <c r="GTD95" s="66"/>
      <c r="GTE95" s="66"/>
      <c r="GTF95" s="66"/>
      <c r="GTG95" s="66"/>
      <c r="GTH95" s="66"/>
      <c r="GTI95" s="66"/>
      <c r="GTJ95" s="66"/>
      <c r="GTK95" s="66"/>
      <c r="GTL95" s="66"/>
      <c r="GTM95" s="66"/>
      <c r="GTN95" s="66"/>
      <c r="GTO95" s="66"/>
      <c r="GTP95" s="66"/>
      <c r="GTQ95" s="66"/>
      <c r="GTR95" s="66"/>
      <c r="GTS95" s="66"/>
      <c r="GTT95" s="66"/>
      <c r="GTU95" s="66"/>
      <c r="GTV95" s="66"/>
      <c r="GTW95" s="66"/>
      <c r="GTX95" s="66"/>
      <c r="GTY95" s="66"/>
      <c r="GTZ95" s="66"/>
      <c r="GUA95" s="66"/>
      <c r="GUB95" s="66"/>
      <c r="GUC95" s="66"/>
      <c r="GUD95" s="66"/>
      <c r="GUE95" s="66"/>
      <c r="GUF95" s="66"/>
      <c r="GUG95" s="66"/>
      <c r="GUH95" s="66"/>
      <c r="GUI95" s="66"/>
      <c r="GUJ95" s="66"/>
      <c r="GUK95" s="66"/>
      <c r="GUL95" s="66"/>
      <c r="GUM95" s="66"/>
      <c r="GUN95" s="66"/>
      <c r="GUO95" s="66"/>
      <c r="GUP95" s="66"/>
      <c r="GUQ95" s="66"/>
      <c r="GUR95" s="66"/>
      <c r="GUS95" s="66"/>
      <c r="GUT95" s="66"/>
      <c r="GUU95" s="66"/>
      <c r="GUV95" s="66"/>
      <c r="GUW95" s="66"/>
      <c r="GUX95" s="66"/>
      <c r="GUY95" s="66"/>
      <c r="GUZ95" s="66"/>
      <c r="GVA95" s="66"/>
      <c r="GVB95" s="66"/>
      <c r="GVC95" s="66"/>
      <c r="GVD95" s="66"/>
      <c r="GVE95" s="66"/>
      <c r="GVF95" s="66"/>
      <c r="GVG95" s="66"/>
      <c r="GVH95" s="66"/>
      <c r="GVI95" s="66"/>
      <c r="GVJ95" s="66"/>
      <c r="GVK95" s="66"/>
      <c r="GVL95" s="66"/>
      <c r="GVM95" s="66"/>
      <c r="GVN95" s="66"/>
      <c r="GVO95" s="66"/>
      <c r="GVP95" s="66"/>
      <c r="GVQ95" s="66"/>
      <c r="GVR95" s="66"/>
      <c r="GVS95" s="66"/>
      <c r="GVT95" s="66"/>
      <c r="GVU95" s="66"/>
      <c r="GVV95" s="66"/>
      <c r="GVW95" s="66"/>
      <c r="GVX95" s="66"/>
      <c r="GVY95" s="66"/>
      <c r="GVZ95" s="66"/>
      <c r="GWA95" s="66"/>
      <c r="GWB95" s="66"/>
      <c r="GWC95" s="66"/>
      <c r="GWD95" s="66"/>
      <c r="GWE95" s="66"/>
      <c r="GWF95" s="66"/>
      <c r="GWG95" s="66"/>
      <c r="GWH95" s="66"/>
      <c r="GWI95" s="66"/>
      <c r="GWJ95" s="66"/>
      <c r="GWK95" s="66"/>
      <c r="GWL95" s="66"/>
      <c r="GWM95" s="66"/>
      <c r="GWN95" s="66"/>
      <c r="GWO95" s="66"/>
      <c r="GWP95" s="66"/>
      <c r="GWQ95" s="66"/>
      <c r="GWR95" s="66"/>
      <c r="GWS95" s="66"/>
      <c r="GWT95" s="66"/>
      <c r="GWU95" s="66"/>
      <c r="GWV95" s="66"/>
      <c r="GWW95" s="66"/>
      <c r="GWX95" s="66"/>
      <c r="GWY95" s="66"/>
      <c r="GWZ95" s="66"/>
      <c r="GXA95" s="66"/>
      <c r="GXB95" s="66"/>
      <c r="GXC95" s="66"/>
      <c r="GXD95" s="66"/>
      <c r="GXE95" s="66"/>
      <c r="GXF95" s="66"/>
      <c r="GXG95" s="66"/>
      <c r="GXH95" s="66"/>
      <c r="GXI95" s="66"/>
      <c r="GXJ95" s="66"/>
      <c r="GXK95" s="66"/>
      <c r="GXL95" s="66"/>
      <c r="GXM95" s="66"/>
      <c r="GXN95" s="66"/>
      <c r="GXO95" s="66"/>
      <c r="GXP95" s="66"/>
      <c r="GXQ95" s="66"/>
      <c r="GXR95" s="66"/>
      <c r="GXS95" s="66"/>
      <c r="GXT95" s="66"/>
      <c r="GXU95" s="66"/>
      <c r="GXV95" s="66"/>
      <c r="GXW95" s="66"/>
      <c r="GXX95" s="66"/>
      <c r="GXY95" s="66"/>
      <c r="GXZ95" s="66"/>
      <c r="GYA95" s="66"/>
      <c r="GYB95" s="66"/>
      <c r="GYC95" s="66"/>
      <c r="GYD95" s="66"/>
      <c r="GYE95" s="66"/>
      <c r="GYF95" s="66"/>
      <c r="GYG95" s="66"/>
      <c r="GYH95" s="66"/>
      <c r="GYI95" s="66"/>
      <c r="GYJ95" s="66"/>
      <c r="GYK95" s="66"/>
      <c r="GYL95" s="66"/>
      <c r="GYM95" s="66"/>
      <c r="GYN95" s="66"/>
      <c r="GYO95" s="66"/>
      <c r="GYP95" s="66"/>
      <c r="GYQ95" s="66"/>
      <c r="GYR95" s="66"/>
      <c r="GYS95" s="66"/>
      <c r="GYT95" s="66"/>
      <c r="GYU95" s="66"/>
      <c r="GYV95" s="66"/>
      <c r="GYW95" s="66"/>
      <c r="GYX95" s="66"/>
      <c r="GYY95" s="66"/>
      <c r="GYZ95" s="66"/>
      <c r="GZA95" s="66"/>
      <c r="GZB95" s="66"/>
      <c r="GZC95" s="66"/>
      <c r="GZD95" s="66"/>
      <c r="GZE95" s="66"/>
      <c r="GZF95" s="66"/>
      <c r="GZG95" s="66"/>
      <c r="GZH95" s="66"/>
      <c r="GZI95" s="66"/>
      <c r="GZJ95" s="66"/>
      <c r="GZK95" s="66"/>
      <c r="GZL95" s="66"/>
      <c r="GZM95" s="66"/>
      <c r="GZN95" s="66"/>
      <c r="GZO95" s="66"/>
      <c r="GZP95" s="66"/>
      <c r="GZQ95" s="66"/>
      <c r="GZR95" s="66"/>
      <c r="GZS95" s="66"/>
      <c r="GZT95" s="66"/>
      <c r="GZU95" s="66"/>
      <c r="GZV95" s="66"/>
      <c r="GZW95" s="66"/>
      <c r="GZX95" s="66"/>
      <c r="GZY95" s="66"/>
      <c r="GZZ95" s="66"/>
      <c r="HAA95" s="66"/>
      <c r="HAB95" s="66"/>
      <c r="HAC95" s="66"/>
      <c r="HAD95" s="66"/>
      <c r="HAE95" s="66"/>
      <c r="HAF95" s="66"/>
      <c r="HAG95" s="66"/>
      <c r="HAH95" s="66"/>
      <c r="HAI95" s="66"/>
      <c r="HAJ95" s="66"/>
      <c r="HAK95" s="66"/>
      <c r="HAL95" s="66"/>
      <c r="HAM95" s="66"/>
      <c r="HAN95" s="66"/>
      <c r="HAO95" s="66"/>
      <c r="HAP95" s="66"/>
      <c r="HAQ95" s="66"/>
      <c r="HAR95" s="66"/>
      <c r="HAS95" s="66"/>
      <c r="HAT95" s="66"/>
      <c r="HAU95" s="66"/>
      <c r="HAV95" s="66"/>
      <c r="HAW95" s="66"/>
      <c r="HAX95" s="66"/>
      <c r="HAY95" s="66"/>
      <c r="HAZ95" s="66"/>
      <c r="HBA95" s="66"/>
      <c r="HBB95" s="66"/>
      <c r="HBC95" s="66"/>
      <c r="HBD95" s="66"/>
      <c r="HBE95" s="66"/>
      <c r="HBF95" s="66"/>
      <c r="HBG95" s="66"/>
      <c r="HBH95" s="66"/>
      <c r="HBI95" s="66"/>
      <c r="HBJ95" s="66"/>
      <c r="HBK95" s="66"/>
      <c r="HBL95" s="66"/>
      <c r="HBM95" s="66"/>
      <c r="HBN95" s="66"/>
      <c r="HBO95" s="66"/>
      <c r="HBP95" s="66"/>
      <c r="HBQ95" s="66"/>
      <c r="HBR95" s="66"/>
      <c r="HBS95" s="66"/>
      <c r="HBT95" s="66"/>
      <c r="HBU95" s="66"/>
      <c r="HBV95" s="66"/>
      <c r="HBW95" s="66"/>
      <c r="HBX95" s="66"/>
      <c r="HBY95" s="66"/>
      <c r="HBZ95" s="66"/>
      <c r="HCA95" s="66"/>
      <c r="HCB95" s="66"/>
      <c r="HCC95" s="66"/>
      <c r="HCD95" s="66"/>
      <c r="HCE95" s="66"/>
      <c r="HCF95" s="66"/>
      <c r="HCG95" s="66"/>
      <c r="HCH95" s="66"/>
      <c r="HCI95" s="66"/>
      <c r="HCJ95" s="66"/>
      <c r="HCK95" s="66"/>
      <c r="HCL95" s="66"/>
      <c r="HCM95" s="66"/>
      <c r="HCN95" s="66"/>
      <c r="HCO95" s="66"/>
      <c r="HCP95" s="66"/>
      <c r="HCQ95" s="66"/>
      <c r="HCR95" s="66"/>
      <c r="HCS95" s="66"/>
      <c r="HCT95" s="66"/>
      <c r="HCU95" s="66"/>
      <c r="HCV95" s="66"/>
      <c r="HCW95" s="66"/>
      <c r="HCX95" s="66"/>
      <c r="HCY95" s="66"/>
      <c r="HCZ95" s="66"/>
      <c r="HDA95" s="66"/>
      <c r="HDB95" s="66"/>
      <c r="HDC95" s="66"/>
      <c r="HDD95" s="66"/>
      <c r="HDE95" s="66"/>
      <c r="HDF95" s="66"/>
      <c r="HDG95" s="66"/>
      <c r="HDH95" s="66"/>
      <c r="HDI95" s="66"/>
      <c r="HDJ95" s="66"/>
      <c r="HDK95" s="66"/>
      <c r="HDL95" s="66"/>
      <c r="HDM95" s="66"/>
      <c r="HDN95" s="66"/>
      <c r="HDO95" s="66"/>
      <c r="HDP95" s="66"/>
      <c r="HDQ95" s="66"/>
      <c r="HDR95" s="66"/>
      <c r="HDS95" s="66"/>
      <c r="HDT95" s="66"/>
      <c r="HDU95" s="66"/>
      <c r="HDV95" s="66"/>
      <c r="HDW95" s="66"/>
      <c r="HDX95" s="66"/>
      <c r="HDY95" s="66"/>
      <c r="HDZ95" s="66"/>
      <c r="HEA95" s="66"/>
      <c r="HEB95" s="66"/>
      <c r="HEC95" s="66"/>
      <c r="HED95" s="66"/>
      <c r="HEE95" s="66"/>
      <c r="HEF95" s="66"/>
      <c r="HEG95" s="66"/>
      <c r="HEH95" s="66"/>
      <c r="HEI95" s="66"/>
      <c r="HEJ95" s="66"/>
      <c r="HEK95" s="66"/>
      <c r="HEL95" s="66"/>
      <c r="HEM95" s="66"/>
      <c r="HEN95" s="66"/>
      <c r="HEO95" s="66"/>
      <c r="HEP95" s="66"/>
      <c r="HEQ95" s="66"/>
      <c r="HER95" s="66"/>
      <c r="HES95" s="66"/>
      <c r="HET95" s="66"/>
      <c r="HEU95" s="66"/>
      <c r="HEV95" s="66"/>
      <c r="HEW95" s="66"/>
      <c r="HEX95" s="66"/>
      <c r="HEY95" s="66"/>
      <c r="HEZ95" s="66"/>
      <c r="HFA95" s="66"/>
      <c r="HFB95" s="66"/>
      <c r="HFC95" s="66"/>
      <c r="HFD95" s="66"/>
      <c r="HFE95" s="66"/>
      <c r="HFF95" s="66"/>
      <c r="HFG95" s="66"/>
      <c r="HFH95" s="66"/>
      <c r="HFI95" s="66"/>
      <c r="HFJ95" s="66"/>
      <c r="HFK95" s="66"/>
      <c r="HFL95" s="66"/>
      <c r="HFM95" s="66"/>
      <c r="HFN95" s="66"/>
      <c r="HFO95" s="66"/>
      <c r="HFP95" s="66"/>
      <c r="HFQ95" s="66"/>
      <c r="HFR95" s="66"/>
      <c r="HFS95" s="66"/>
      <c r="HFT95" s="66"/>
      <c r="HFU95" s="66"/>
      <c r="HFV95" s="66"/>
      <c r="HFW95" s="66"/>
      <c r="HFX95" s="66"/>
      <c r="HFY95" s="66"/>
      <c r="HFZ95" s="66"/>
      <c r="HGA95" s="66"/>
      <c r="HGB95" s="66"/>
      <c r="HGC95" s="66"/>
      <c r="HGD95" s="66"/>
      <c r="HGE95" s="66"/>
      <c r="HGF95" s="66"/>
      <c r="HGG95" s="66"/>
      <c r="HGH95" s="66"/>
      <c r="HGI95" s="66"/>
      <c r="HGJ95" s="66"/>
      <c r="HGK95" s="66"/>
      <c r="HGL95" s="66"/>
      <c r="HGM95" s="66"/>
      <c r="HGN95" s="66"/>
      <c r="HGO95" s="66"/>
      <c r="HGP95" s="66"/>
      <c r="HGQ95" s="66"/>
      <c r="HGR95" s="66"/>
      <c r="HGS95" s="66"/>
      <c r="HGT95" s="66"/>
      <c r="HGU95" s="66"/>
      <c r="HGV95" s="66"/>
      <c r="HGW95" s="66"/>
      <c r="HGX95" s="66"/>
      <c r="HGY95" s="66"/>
      <c r="HGZ95" s="66"/>
      <c r="HHA95" s="66"/>
      <c r="HHB95" s="66"/>
      <c r="HHC95" s="66"/>
      <c r="HHD95" s="66"/>
      <c r="HHE95" s="66"/>
      <c r="HHF95" s="66"/>
      <c r="HHG95" s="66"/>
      <c r="HHH95" s="66"/>
      <c r="HHI95" s="66"/>
      <c r="HHJ95" s="66"/>
      <c r="HHK95" s="66"/>
      <c r="HHL95" s="66"/>
      <c r="HHM95" s="66"/>
      <c r="HHN95" s="66"/>
      <c r="HHO95" s="66"/>
      <c r="HHP95" s="66"/>
      <c r="HHQ95" s="66"/>
      <c r="HHR95" s="66"/>
      <c r="HHS95" s="66"/>
      <c r="HHT95" s="66"/>
      <c r="HHU95" s="66"/>
      <c r="HHV95" s="66"/>
      <c r="HHW95" s="66"/>
      <c r="HHX95" s="66"/>
      <c r="HHY95" s="66"/>
      <c r="HHZ95" s="66"/>
      <c r="HIA95" s="66"/>
      <c r="HIB95" s="66"/>
      <c r="HIC95" s="66"/>
      <c r="HID95" s="66"/>
      <c r="HIE95" s="66"/>
      <c r="HIF95" s="66"/>
      <c r="HIG95" s="66"/>
      <c r="HIH95" s="66"/>
      <c r="HII95" s="66"/>
      <c r="HIJ95" s="66"/>
      <c r="HIK95" s="66"/>
      <c r="HIL95" s="66"/>
      <c r="HIM95" s="66"/>
      <c r="HIN95" s="66"/>
      <c r="HIO95" s="66"/>
      <c r="HIP95" s="66"/>
      <c r="HIQ95" s="66"/>
      <c r="HIR95" s="66"/>
      <c r="HIS95" s="66"/>
      <c r="HIT95" s="66"/>
      <c r="HIU95" s="66"/>
      <c r="HIV95" s="66"/>
      <c r="HIW95" s="66"/>
      <c r="HIX95" s="66"/>
      <c r="HIY95" s="66"/>
      <c r="HIZ95" s="66"/>
      <c r="HJA95" s="66"/>
      <c r="HJB95" s="66"/>
      <c r="HJC95" s="66"/>
      <c r="HJD95" s="66"/>
      <c r="HJE95" s="66"/>
      <c r="HJF95" s="66"/>
      <c r="HJG95" s="66"/>
      <c r="HJH95" s="66"/>
      <c r="HJI95" s="66"/>
      <c r="HJJ95" s="66"/>
      <c r="HJK95" s="66"/>
      <c r="HJL95" s="66"/>
      <c r="HJM95" s="66"/>
      <c r="HJN95" s="66"/>
      <c r="HJO95" s="66"/>
      <c r="HJP95" s="66"/>
      <c r="HJQ95" s="66"/>
      <c r="HJR95" s="66"/>
      <c r="HJS95" s="66"/>
      <c r="HJT95" s="66"/>
      <c r="HJU95" s="66"/>
      <c r="HJV95" s="66"/>
      <c r="HJW95" s="66"/>
      <c r="HJX95" s="66"/>
      <c r="HJY95" s="66"/>
      <c r="HJZ95" s="66"/>
      <c r="HKA95" s="66"/>
      <c r="HKB95" s="66"/>
      <c r="HKC95" s="66"/>
      <c r="HKD95" s="66"/>
      <c r="HKE95" s="66"/>
      <c r="HKF95" s="66"/>
      <c r="HKG95" s="66"/>
      <c r="HKH95" s="66"/>
      <c r="HKI95" s="66"/>
      <c r="HKJ95" s="66"/>
      <c r="HKK95" s="66"/>
      <c r="HKL95" s="66"/>
      <c r="HKM95" s="66"/>
      <c r="HKN95" s="66"/>
      <c r="HKO95" s="66"/>
      <c r="HKP95" s="66"/>
      <c r="HKQ95" s="66"/>
      <c r="HKR95" s="66"/>
      <c r="HKS95" s="66"/>
      <c r="HKT95" s="66"/>
      <c r="HKU95" s="66"/>
      <c r="HKV95" s="66"/>
      <c r="HKW95" s="66"/>
      <c r="HKX95" s="66"/>
      <c r="HKY95" s="66"/>
      <c r="HKZ95" s="66"/>
      <c r="HLA95" s="66"/>
      <c r="HLB95" s="66"/>
      <c r="HLC95" s="66"/>
      <c r="HLD95" s="66"/>
      <c r="HLE95" s="66"/>
      <c r="HLF95" s="66"/>
      <c r="HLG95" s="66"/>
      <c r="HLH95" s="66"/>
      <c r="HLI95" s="66"/>
      <c r="HLJ95" s="66"/>
      <c r="HLK95" s="66"/>
      <c r="HLL95" s="66"/>
      <c r="HLM95" s="66"/>
      <c r="HLN95" s="66"/>
      <c r="HLO95" s="66"/>
      <c r="HLP95" s="66"/>
      <c r="HLQ95" s="66"/>
      <c r="HLR95" s="66"/>
      <c r="HLS95" s="66"/>
      <c r="HLT95" s="66"/>
      <c r="HLU95" s="66"/>
      <c r="HLV95" s="66"/>
      <c r="HLW95" s="66"/>
      <c r="HLX95" s="66"/>
      <c r="HLY95" s="66"/>
      <c r="HLZ95" s="66"/>
      <c r="HMA95" s="66"/>
      <c r="HMB95" s="66"/>
      <c r="HMC95" s="66"/>
      <c r="HMD95" s="66"/>
      <c r="HME95" s="66"/>
      <c r="HMF95" s="66"/>
      <c r="HMG95" s="66"/>
      <c r="HMH95" s="66"/>
      <c r="HMI95" s="66"/>
      <c r="HMJ95" s="66"/>
      <c r="HMK95" s="66"/>
      <c r="HML95" s="66"/>
      <c r="HMM95" s="66"/>
      <c r="HMN95" s="66"/>
      <c r="HMO95" s="66"/>
      <c r="HMP95" s="66"/>
      <c r="HMQ95" s="66"/>
      <c r="HMR95" s="66"/>
      <c r="HMS95" s="66"/>
      <c r="HMT95" s="66"/>
      <c r="HMU95" s="66"/>
      <c r="HMV95" s="66"/>
      <c r="HMW95" s="66"/>
      <c r="HMX95" s="66"/>
      <c r="HMY95" s="66"/>
      <c r="HMZ95" s="66"/>
      <c r="HNA95" s="66"/>
      <c r="HNB95" s="66"/>
      <c r="HNC95" s="66"/>
      <c r="HND95" s="66"/>
      <c r="HNE95" s="66"/>
      <c r="HNF95" s="66"/>
      <c r="HNG95" s="66"/>
      <c r="HNH95" s="66"/>
      <c r="HNI95" s="66"/>
      <c r="HNJ95" s="66"/>
      <c r="HNK95" s="66"/>
      <c r="HNL95" s="66"/>
      <c r="HNM95" s="66"/>
      <c r="HNN95" s="66"/>
      <c r="HNO95" s="66"/>
      <c r="HNP95" s="66"/>
      <c r="HNQ95" s="66"/>
      <c r="HNR95" s="66"/>
      <c r="HNS95" s="66"/>
      <c r="HNT95" s="66"/>
      <c r="HNU95" s="66"/>
      <c r="HNV95" s="66"/>
      <c r="HNW95" s="66"/>
      <c r="HNX95" s="66"/>
      <c r="HNY95" s="66"/>
      <c r="HNZ95" s="66"/>
      <c r="HOA95" s="66"/>
      <c r="HOB95" s="66"/>
      <c r="HOC95" s="66"/>
      <c r="HOD95" s="66"/>
      <c r="HOE95" s="66"/>
      <c r="HOF95" s="66"/>
      <c r="HOG95" s="66"/>
      <c r="HOH95" s="66"/>
      <c r="HOI95" s="66"/>
      <c r="HOJ95" s="66"/>
      <c r="HOK95" s="66"/>
      <c r="HOL95" s="66"/>
      <c r="HOM95" s="66"/>
      <c r="HON95" s="66"/>
      <c r="HOO95" s="66"/>
      <c r="HOP95" s="66"/>
      <c r="HOQ95" s="66"/>
      <c r="HOR95" s="66"/>
      <c r="HOS95" s="66"/>
      <c r="HOT95" s="66"/>
      <c r="HOU95" s="66"/>
      <c r="HOV95" s="66"/>
      <c r="HOW95" s="66"/>
      <c r="HOX95" s="66"/>
      <c r="HOY95" s="66"/>
      <c r="HOZ95" s="66"/>
      <c r="HPA95" s="66"/>
      <c r="HPB95" s="66"/>
      <c r="HPC95" s="66"/>
      <c r="HPD95" s="66"/>
      <c r="HPE95" s="66"/>
      <c r="HPF95" s="66"/>
      <c r="HPG95" s="66"/>
      <c r="HPH95" s="66"/>
      <c r="HPI95" s="66"/>
      <c r="HPJ95" s="66"/>
      <c r="HPK95" s="66"/>
      <c r="HPL95" s="66"/>
      <c r="HPM95" s="66"/>
      <c r="HPN95" s="66"/>
      <c r="HPO95" s="66"/>
      <c r="HPP95" s="66"/>
      <c r="HPQ95" s="66"/>
      <c r="HPR95" s="66"/>
      <c r="HPS95" s="66"/>
      <c r="HPT95" s="66"/>
      <c r="HPU95" s="66"/>
      <c r="HPV95" s="66"/>
      <c r="HPW95" s="66"/>
      <c r="HPX95" s="66"/>
      <c r="HPY95" s="66"/>
      <c r="HPZ95" s="66"/>
      <c r="HQA95" s="66"/>
      <c r="HQB95" s="66"/>
      <c r="HQC95" s="66"/>
      <c r="HQD95" s="66"/>
      <c r="HQE95" s="66"/>
      <c r="HQF95" s="66"/>
      <c r="HQG95" s="66"/>
      <c r="HQH95" s="66"/>
      <c r="HQI95" s="66"/>
      <c r="HQJ95" s="66"/>
      <c r="HQK95" s="66"/>
      <c r="HQL95" s="66"/>
      <c r="HQM95" s="66"/>
      <c r="HQN95" s="66"/>
      <c r="HQO95" s="66"/>
      <c r="HQP95" s="66"/>
      <c r="HQQ95" s="66"/>
      <c r="HQR95" s="66"/>
      <c r="HQS95" s="66"/>
      <c r="HQT95" s="66"/>
      <c r="HQU95" s="66"/>
      <c r="HQV95" s="66"/>
      <c r="HQW95" s="66"/>
      <c r="HQX95" s="66"/>
      <c r="HQY95" s="66"/>
      <c r="HQZ95" s="66"/>
      <c r="HRA95" s="66"/>
      <c r="HRB95" s="66"/>
      <c r="HRC95" s="66"/>
      <c r="HRD95" s="66"/>
      <c r="HRE95" s="66"/>
      <c r="HRF95" s="66"/>
      <c r="HRG95" s="66"/>
      <c r="HRH95" s="66"/>
      <c r="HRI95" s="66"/>
      <c r="HRJ95" s="66"/>
      <c r="HRK95" s="66"/>
      <c r="HRL95" s="66"/>
      <c r="HRM95" s="66"/>
      <c r="HRN95" s="66"/>
      <c r="HRO95" s="66"/>
      <c r="HRP95" s="66"/>
      <c r="HRQ95" s="66"/>
      <c r="HRR95" s="66"/>
      <c r="HRS95" s="66"/>
      <c r="HRT95" s="66"/>
      <c r="HRU95" s="66"/>
      <c r="HRV95" s="66"/>
      <c r="HRW95" s="66"/>
      <c r="HRX95" s="66"/>
      <c r="HRY95" s="66"/>
      <c r="HRZ95" s="66"/>
      <c r="HSA95" s="66"/>
      <c r="HSB95" s="66"/>
      <c r="HSC95" s="66"/>
      <c r="HSD95" s="66"/>
      <c r="HSE95" s="66"/>
      <c r="HSF95" s="66"/>
      <c r="HSG95" s="66"/>
      <c r="HSH95" s="66"/>
      <c r="HSI95" s="66"/>
      <c r="HSJ95" s="66"/>
      <c r="HSK95" s="66"/>
      <c r="HSL95" s="66"/>
      <c r="HSM95" s="66"/>
      <c r="HSN95" s="66"/>
      <c r="HSO95" s="66"/>
      <c r="HSP95" s="66"/>
      <c r="HSQ95" s="66"/>
      <c r="HSR95" s="66"/>
      <c r="HSS95" s="66"/>
      <c r="HST95" s="66"/>
      <c r="HSU95" s="66"/>
      <c r="HSV95" s="66"/>
      <c r="HSW95" s="66"/>
      <c r="HSX95" s="66"/>
      <c r="HSY95" s="66"/>
      <c r="HSZ95" s="66"/>
      <c r="HTA95" s="66"/>
      <c r="HTB95" s="66"/>
      <c r="HTC95" s="66"/>
      <c r="HTD95" s="66"/>
      <c r="HTE95" s="66"/>
      <c r="HTF95" s="66"/>
      <c r="HTG95" s="66"/>
      <c r="HTH95" s="66"/>
      <c r="HTI95" s="66"/>
      <c r="HTJ95" s="66"/>
      <c r="HTK95" s="66"/>
      <c r="HTL95" s="66"/>
      <c r="HTM95" s="66"/>
      <c r="HTN95" s="66"/>
      <c r="HTO95" s="66"/>
      <c r="HTP95" s="66"/>
      <c r="HTQ95" s="66"/>
      <c r="HTR95" s="66"/>
      <c r="HTS95" s="66"/>
      <c r="HTT95" s="66"/>
      <c r="HTU95" s="66"/>
      <c r="HTV95" s="66"/>
      <c r="HTW95" s="66"/>
      <c r="HTX95" s="66"/>
      <c r="HTY95" s="66"/>
      <c r="HTZ95" s="66"/>
      <c r="HUA95" s="66"/>
      <c r="HUB95" s="66"/>
      <c r="HUC95" s="66"/>
      <c r="HUD95" s="66"/>
      <c r="HUE95" s="66"/>
      <c r="HUF95" s="66"/>
      <c r="HUG95" s="66"/>
      <c r="HUH95" s="66"/>
      <c r="HUI95" s="66"/>
      <c r="HUJ95" s="66"/>
      <c r="HUK95" s="66"/>
      <c r="HUL95" s="66"/>
      <c r="HUM95" s="66"/>
      <c r="HUN95" s="66"/>
      <c r="HUO95" s="66"/>
      <c r="HUP95" s="66"/>
      <c r="HUQ95" s="66"/>
      <c r="HUR95" s="66"/>
      <c r="HUS95" s="66"/>
      <c r="HUT95" s="66"/>
      <c r="HUU95" s="66"/>
      <c r="HUV95" s="66"/>
      <c r="HUW95" s="66"/>
      <c r="HUX95" s="66"/>
      <c r="HUY95" s="66"/>
      <c r="HUZ95" s="66"/>
      <c r="HVA95" s="66"/>
      <c r="HVB95" s="66"/>
      <c r="HVC95" s="66"/>
      <c r="HVD95" s="66"/>
      <c r="HVE95" s="66"/>
      <c r="HVF95" s="66"/>
      <c r="HVG95" s="66"/>
      <c r="HVH95" s="66"/>
      <c r="HVI95" s="66"/>
      <c r="HVJ95" s="66"/>
      <c r="HVK95" s="66"/>
      <c r="HVL95" s="66"/>
      <c r="HVM95" s="66"/>
      <c r="HVN95" s="66"/>
      <c r="HVO95" s="66"/>
      <c r="HVP95" s="66"/>
      <c r="HVQ95" s="66"/>
      <c r="HVR95" s="66"/>
      <c r="HVS95" s="66"/>
      <c r="HVT95" s="66"/>
      <c r="HVU95" s="66"/>
      <c r="HVV95" s="66"/>
      <c r="HVW95" s="66"/>
      <c r="HVX95" s="66"/>
      <c r="HVY95" s="66"/>
      <c r="HVZ95" s="66"/>
      <c r="HWA95" s="66"/>
      <c r="HWB95" s="66"/>
      <c r="HWC95" s="66"/>
      <c r="HWD95" s="66"/>
      <c r="HWE95" s="66"/>
      <c r="HWF95" s="66"/>
      <c r="HWG95" s="66"/>
      <c r="HWH95" s="66"/>
      <c r="HWI95" s="66"/>
      <c r="HWJ95" s="66"/>
      <c r="HWK95" s="66"/>
      <c r="HWL95" s="66"/>
      <c r="HWM95" s="66"/>
      <c r="HWN95" s="66"/>
      <c r="HWO95" s="66"/>
      <c r="HWP95" s="66"/>
      <c r="HWQ95" s="66"/>
      <c r="HWR95" s="66"/>
      <c r="HWS95" s="66"/>
      <c r="HWT95" s="66"/>
      <c r="HWU95" s="66"/>
      <c r="HWV95" s="66"/>
      <c r="HWW95" s="66"/>
      <c r="HWX95" s="66"/>
      <c r="HWY95" s="66"/>
      <c r="HWZ95" s="66"/>
      <c r="HXA95" s="66"/>
      <c r="HXB95" s="66"/>
      <c r="HXC95" s="66"/>
      <c r="HXD95" s="66"/>
      <c r="HXE95" s="66"/>
      <c r="HXF95" s="66"/>
      <c r="HXG95" s="66"/>
      <c r="HXH95" s="66"/>
      <c r="HXI95" s="66"/>
      <c r="HXJ95" s="66"/>
      <c r="HXK95" s="66"/>
      <c r="HXL95" s="66"/>
      <c r="HXM95" s="66"/>
      <c r="HXN95" s="66"/>
      <c r="HXO95" s="66"/>
      <c r="HXP95" s="66"/>
      <c r="HXQ95" s="66"/>
      <c r="HXR95" s="66"/>
      <c r="HXS95" s="66"/>
      <c r="HXT95" s="66"/>
      <c r="HXU95" s="66"/>
      <c r="HXV95" s="66"/>
      <c r="HXW95" s="66"/>
      <c r="HXX95" s="66"/>
      <c r="HXY95" s="66"/>
      <c r="HXZ95" s="66"/>
      <c r="HYA95" s="66"/>
      <c r="HYB95" s="66"/>
      <c r="HYC95" s="66"/>
      <c r="HYD95" s="66"/>
      <c r="HYE95" s="66"/>
      <c r="HYF95" s="66"/>
      <c r="HYG95" s="66"/>
      <c r="HYH95" s="66"/>
      <c r="HYI95" s="66"/>
      <c r="HYJ95" s="66"/>
      <c r="HYK95" s="66"/>
      <c r="HYL95" s="66"/>
      <c r="HYM95" s="66"/>
      <c r="HYN95" s="66"/>
      <c r="HYO95" s="66"/>
      <c r="HYP95" s="66"/>
      <c r="HYQ95" s="66"/>
      <c r="HYR95" s="66"/>
      <c r="HYS95" s="66"/>
      <c r="HYT95" s="66"/>
      <c r="HYU95" s="66"/>
      <c r="HYV95" s="66"/>
      <c r="HYW95" s="66"/>
      <c r="HYX95" s="66"/>
      <c r="HYY95" s="66"/>
      <c r="HYZ95" s="66"/>
      <c r="HZA95" s="66"/>
      <c r="HZB95" s="66"/>
      <c r="HZC95" s="66"/>
      <c r="HZD95" s="66"/>
      <c r="HZE95" s="66"/>
      <c r="HZF95" s="66"/>
      <c r="HZG95" s="66"/>
      <c r="HZH95" s="66"/>
      <c r="HZI95" s="66"/>
      <c r="HZJ95" s="66"/>
      <c r="HZK95" s="66"/>
      <c r="HZL95" s="66"/>
      <c r="HZM95" s="66"/>
      <c r="HZN95" s="66"/>
      <c r="HZO95" s="66"/>
      <c r="HZP95" s="66"/>
      <c r="HZQ95" s="66"/>
      <c r="HZR95" s="66"/>
      <c r="HZS95" s="66"/>
      <c r="HZT95" s="66"/>
      <c r="HZU95" s="66"/>
      <c r="HZV95" s="66"/>
      <c r="HZW95" s="66"/>
      <c r="HZX95" s="66"/>
      <c r="HZY95" s="66"/>
      <c r="HZZ95" s="66"/>
      <c r="IAA95" s="66"/>
      <c r="IAB95" s="66"/>
      <c r="IAC95" s="66"/>
      <c r="IAD95" s="66"/>
      <c r="IAE95" s="66"/>
      <c r="IAF95" s="66"/>
      <c r="IAG95" s="66"/>
      <c r="IAH95" s="66"/>
      <c r="IAI95" s="66"/>
      <c r="IAJ95" s="66"/>
      <c r="IAK95" s="66"/>
      <c r="IAL95" s="66"/>
      <c r="IAM95" s="66"/>
      <c r="IAN95" s="66"/>
      <c r="IAO95" s="66"/>
      <c r="IAP95" s="66"/>
      <c r="IAQ95" s="66"/>
      <c r="IAR95" s="66"/>
      <c r="IAS95" s="66"/>
      <c r="IAT95" s="66"/>
      <c r="IAU95" s="66"/>
      <c r="IAV95" s="66"/>
      <c r="IAW95" s="66"/>
      <c r="IAX95" s="66"/>
      <c r="IAY95" s="66"/>
      <c r="IAZ95" s="66"/>
      <c r="IBA95" s="66"/>
      <c r="IBB95" s="66"/>
      <c r="IBC95" s="66"/>
      <c r="IBD95" s="66"/>
      <c r="IBE95" s="66"/>
      <c r="IBF95" s="66"/>
      <c r="IBG95" s="66"/>
      <c r="IBH95" s="66"/>
      <c r="IBI95" s="66"/>
      <c r="IBJ95" s="66"/>
      <c r="IBK95" s="66"/>
      <c r="IBL95" s="66"/>
      <c r="IBM95" s="66"/>
      <c r="IBN95" s="66"/>
      <c r="IBO95" s="66"/>
      <c r="IBP95" s="66"/>
      <c r="IBQ95" s="66"/>
      <c r="IBR95" s="66"/>
      <c r="IBS95" s="66"/>
      <c r="IBT95" s="66"/>
      <c r="IBU95" s="66"/>
      <c r="IBV95" s="66"/>
      <c r="IBW95" s="66"/>
      <c r="IBX95" s="66"/>
      <c r="IBY95" s="66"/>
      <c r="IBZ95" s="66"/>
      <c r="ICA95" s="66"/>
      <c r="ICB95" s="66"/>
      <c r="ICC95" s="66"/>
      <c r="ICD95" s="66"/>
      <c r="ICE95" s="66"/>
      <c r="ICF95" s="66"/>
      <c r="ICG95" s="66"/>
      <c r="ICH95" s="66"/>
      <c r="ICI95" s="66"/>
      <c r="ICJ95" s="66"/>
      <c r="ICK95" s="66"/>
      <c r="ICL95" s="66"/>
      <c r="ICM95" s="66"/>
      <c r="ICN95" s="66"/>
      <c r="ICO95" s="66"/>
      <c r="ICP95" s="66"/>
      <c r="ICQ95" s="66"/>
      <c r="ICR95" s="66"/>
      <c r="ICS95" s="66"/>
      <c r="ICT95" s="66"/>
      <c r="ICU95" s="66"/>
      <c r="ICV95" s="66"/>
      <c r="ICW95" s="66"/>
      <c r="ICX95" s="66"/>
      <c r="ICY95" s="66"/>
      <c r="ICZ95" s="66"/>
      <c r="IDA95" s="66"/>
      <c r="IDB95" s="66"/>
      <c r="IDC95" s="66"/>
      <c r="IDD95" s="66"/>
      <c r="IDE95" s="66"/>
      <c r="IDF95" s="66"/>
      <c r="IDG95" s="66"/>
      <c r="IDH95" s="66"/>
      <c r="IDI95" s="66"/>
      <c r="IDJ95" s="66"/>
      <c r="IDK95" s="66"/>
      <c r="IDL95" s="66"/>
      <c r="IDM95" s="66"/>
      <c r="IDN95" s="66"/>
      <c r="IDO95" s="66"/>
      <c r="IDP95" s="66"/>
      <c r="IDQ95" s="66"/>
      <c r="IDR95" s="66"/>
      <c r="IDS95" s="66"/>
      <c r="IDT95" s="66"/>
      <c r="IDU95" s="66"/>
      <c r="IDV95" s="66"/>
      <c r="IDW95" s="66"/>
      <c r="IDX95" s="66"/>
      <c r="IDY95" s="66"/>
      <c r="IDZ95" s="66"/>
      <c r="IEA95" s="66"/>
      <c r="IEB95" s="66"/>
      <c r="IEC95" s="66"/>
      <c r="IED95" s="66"/>
      <c r="IEE95" s="66"/>
      <c r="IEF95" s="66"/>
      <c r="IEG95" s="66"/>
      <c r="IEH95" s="66"/>
      <c r="IEI95" s="66"/>
      <c r="IEJ95" s="66"/>
      <c r="IEK95" s="66"/>
      <c r="IEL95" s="66"/>
      <c r="IEM95" s="66"/>
      <c r="IEN95" s="66"/>
      <c r="IEO95" s="66"/>
      <c r="IEP95" s="66"/>
      <c r="IEQ95" s="66"/>
      <c r="IER95" s="66"/>
      <c r="IES95" s="66"/>
      <c r="IET95" s="66"/>
      <c r="IEU95" s="66"/>
      <c r="IEV95" s="66"/>
      <c r="IEW95" s="66"/>
      <c r="IEX95" s="66"/>
      <c r="IEY95" s="66"/>
      <c r="IEZ95" s="66"/>
      <c r="IFA95" s="66"/>
      <c r="IFB95" s="66"/>
      <c r="IFC95" s="66"/>
      <c r="IFD95" s="66"/>
      <c r="IFE95" s="66"/>
      <c r="IFF95" s="66"/>
      <c r="IFG95" s="66"/>
      <c r="IFH95" s="66"/>
      <c r="IFI95" s="66"/>
      <c r="IFJ95" s="66"/>
      <c r="IFK95" s="66"/>
      <c r="IFL95" s="66"/>
      <c r="IFM95" s="66"/>
      <c r="IFN95" s="66"/>
      <c r="IFO95" s="66"/>
      <c r="IFP95" s="66"/>
      <c r="IFQ95" s="66"/>
      <c r="IFR95" s="66"/>
      <c r="IFS95" s="66"/>
      <c r="IFT95" s="66"/>
      <c r="IFU95" s="66"/>
      <c r="IFV95" s="66"/>
      <c r="IFW95" s="66"/>
      <c r="IFX95" s="66"/>
      <c r="IFY95" s="66"/>
      <c r="IFZ95" s="66"/>
      <c r="IGA95" s="66"/>
      <c r="IGB95" s="66"/>
      <c r="IGC95" s="66"/>
      <c r="IGD95" s="66"/>
      <c r="IGE95" s="66"/>
      <c r="IGF95" s="66"/>
      <c r="IGG95" s="66"/>
      <c r="IGH95" s="66"/>
      <c r="IGI95" s="66"/>
      <c r="IGJ95" s="66"/>
      <c r="IGK95" s="66"/>
      <c r="IGL95" s="66"/>
      <c r="IGM95" s="66"/>
      <c r="IGN95" s="66"/>
      <c r="IGO95" s="66"/>
      <c r="IGP95" s="66"/>
      <c r="IGQ95" s="66"/>
      <c r="IGR95" s="66"/>
      <c r="IGS95" s="66"/>
      <c r="IGT95" s="66"/>
      <c r="IGU95" s="66"/>
      <c r="IGV95" s="66"/>
      <c r="IGW95" s="66"/>
      <c r="IGX95" s="66"/>
      <c r="IGY95" s="66"/>
      <c r="IGZ95" s="66"/>
      <c r="IHA95" s="66"/>
      <c r="IHB95" s="66"/>
      <c r="IHC95" s="66"/>
      <c r="IHD95" s="66"/>
      <c r="IHE95" s="66"/>
      <c r="IHF95" s="66"/>
      <c r="IHG95" s="66"/>
      <c r="IHH95" s="66"/>
      <c r="IHI95" s="66"/>
      <c r="IHJ95" s="66"/>
      <c r="IHK95" s="66"/>
      <c r="IHL95" s="66"/>
      <c r="IHM95" s="66"/>
      <c r="IHN95" s="66"/>
      <c r="IHO95" s="66"/>
      <c r="IHP95" s="66"/>
      <c r="IHQ95" s="66"/>
      <c r="IHR95" s="66"/>
      <c r="IHS95" s="66"/>
      <c r="IHT95" s="66"/>
      <c r="IHU95" s="66"/>
      <c r="IHV95" s="66"/>
      <c r="IHW95" s="66"/>
      <c r="IHX95" s="66"/>
      <c r="IHY95" s="66"/>
      <c r="IHZ95" s="66"/>
      <c r="IIA95" s="66"/>
      <c r="IIB95" s="66"/>
      <c r="IIC95" s="66"/>
      <c r="IID95" s="66"/>
      <c r="IIE95" s="66"/>
      <c r="IIF95" s="66"/>
      <c r="IIG95" s="66"/>
      <c r="IIH95" s="66"/>
      <c r="III95" s="66"/>
      <c r="IIJ95" s="66"/>
      <c r="IIK95" s="66"/>
      <c r="IIL95" s="66"/>
      <c r="IIM95" s="66"/>
      <c r="IIN95" s="66"/>
      <c r="IIO95" s="66"/>
      <c r="IIP95" s="66"/>
      <c r="IIQ95" s="66"/>
      <c r="IIR95" s="66"/>
      <c r="IIS95" s="66"/>
      <c r="IIT95" s="66"/>
      <c r="IIU95" s="66"/>
      <c r="IIV95" s="66"/>
      <c r="IIW95" s="66"/>
      <c r="IIX95" s="66"/>
      <c r="IIY95" s="66"/>
      <c r="IIZ95" s="66"/>
      <c r="IJA95" s="66"/>
      <c r="IJB95" s="66"/>
      <c r="IJC95" s="66"/>
      <c r="IJD95" s="66"/>
      <c r="IJE95" s="66"/>
      <c r="IJF95" s="66"/>
      <c r="IJG95" s="66"/>
      <c r="IJH95" s="66"/>
      <c r="IJI95" s="66"/>
      <c r="IJJ95" s="66"/>
      <c r="IJK95" s="66"/>
      <c r="IJL95" s="66"/>
      <c r="IJM95" s="66"/>
      <c r="IJN95" s="66"/>
      <c r="IJO95" s="66"/>
      <c r="IJP95" s="66"/>
      <c r="IJQ95" s="66"/>
      <c r="IJR95" s="66"/>
      <c r="IJS95" s="66"/>
      <c r="IJT95" s="66"/>
      <c r="IJU95" s="66"/>
      <c r="IJV95" s="66"/>
      <c r="IJW95" s="66"/>
      <c r="IJX95" s="66"/>
      <c r="IJY95" s="66"/>
      <c r="IJZ95" s="66"/>
      <c r="IKA95" s="66"/>
      <c r="IKB95" s="66"/>
      <c r="IKC95" s="66"/>
      <c r="IKD95" s="66"/>
      <c r="IKE95" s="66"/>
      <c r="IKF95" s="66"/>
      <c r="IKG95" s="66"/>
      <c r="IKH95" s="66"/>
      <c r="IKI95" s="66"/>
      <c r="IKJ95" s="66"/>
      <c r="IKK95" s="66"/>
      <c r="IKL95" s="66"/>
      <c r="IKM95" s="66"/>
      <c r="IKN95" s="66"/>
      <c r="IKO95" s="66"/>
      <c r="IKP95" s="66"/>
      <c r="IKQ95" s="66"/>
      <c r="IKR95" s="66"/>
      <c r="IKS95" s="66"/>
      <c r="IKT95" s="66"/>
      <c r="IKU95" s="66"/>
      <c r="IKV95" s="66"/>
      <c r="IKW95" s="66"/>
      <c r="IKX95" s="66"/>
      <c r="IKY95" s="66"/>
      <c r="IKZ95" s="66"/>
      <c r="ILA95" s="66"/>
      <c r="ILB95" s="66"/>
      <c r="ILC95" s="66"/>
      <c r="ILD95" s="66"/>
      <c r="ILE95" s="66"/>
      <c r="ILF95" s="66"/>
      <c r="ILG95" s="66"/>
      <c r="ILH95" s="66"/>
      <c r="ILI95" s="66"/>
      <c r="ILJ95" s="66"/>
      <c r="ILK95" s="66"/>
      <c r="ILL95" s="66"/>
      <c r="ILM95" s="66"/>
      <c r="ILN95" s="66"/>
      <c r="ILO95" s="66"/>
      <c r="ILP95" s="66"/>
      <c r="ILQ95" s="66"/>
      <c r="ILR95" s="66"/>
      <c r="ILS95" s="66"/>
      <c r="ILT95" s="66"/>
      <c r="ILU95" s="66"/>
      <c r="ILV95" s="66"/>
      <c r="ILW95" s="66"/>
      <c r="ILX95" s="66"/>
      <c r="ILY95" s="66"/>
      <c r="ILZ95" s="66"/>
      <c r="IMA95" s="66"/>
      <c r="IMB95" s="66"/>
      <c r="IMC95" s="66"/>
      <c r="IMD95" s="66"/>
      <c r="IME95" s="66"/>
      <c r="IMF95" s="66"/>
      <c r="IMG95" s="66"/>
      <c r="IMH95" s="66"/>
      <c r="IMI95" s="66"/>
      <c r="IMJ95" s="66"/>
      <c r="IMK95" s="66"/>
      <c r="IML95" s="66"/>
      <c r="IMM95" s="66"/>
      <c r="IMN95" s="66"/>
      <c r="IMO95" s="66"/>
      <c r="IMP95" s="66"/>
      <c r="IMQ95" s="66"/>
      <c r="IMR95" s="66"/>
      <c r="IMS95" s="66"/>
      <c r="IMT95" s="66"/>
      <c r="IMU95" s="66"/>
      <c r="IMV95" s="66"/>
      <c r="IMW95" s="66"/>
      <c r="IMX95" s="66"/>
      <c r="IMY95" s="66"/>
      <c r="IMZ95" s="66"/>
      <c r="INA95" s="66"/>
      <c r="INB95" s="66"/>
      <c r="INC95" s="66"/>
      <c r="IND95" s="66"/>
      <c r="INE95" s="66"/>
      <c r="INF95" s="66"/>
      <c r="ING95" s="66"/>
      <c r="INH95" s="66"/>
      <c r="INI95" s="66"/>
      <c r="INJ95" s="66"/>
      <c r="INK95" s="66"/>
      <c r="INL95" s="66"/>
      <c r="INM95" s="66"/>
      <c r="INN95" s="66"/>
      <c r="INO95" s="66"/>
      <c r="INP95" s="66"/>
      <c r="INQ95" s="66"/>
      <c r="INR95" s="66"/>
      <c r="INS95" s="66"/>
      <c r="INT95" s="66"/>
      <c r="INU95" s="66"/>
      <c r="INV95" s="66"/>
      <c r="INW95" s="66"/>
      <c r="INX95" s="66"/>
      <c r="INY95" s="66"/>
      <c r="INZ95" s="66"/>
      <c r="IOA95" s="66"/>
      <c r="IOB95" s="66"/>
      <c r="IOC95" s="66"/>
      <c r="IOD95" s="66"/>
      <c r="IOE95" s="66"/>
      <c r="IOF95" s="66"/>
      <c r="IOG95" s="66"/>
      <c r="IOH95" s="66"/>
      <c r="IOI95" s="66"/>
      <c r="IOJ95" s="66"/>
      <c r="IOK95" s="66"/>
      <c r="IOL95" s="66"/>
      <c r="IOM95" s="66"/>
      <c r="ION95" s="66"/>
      <c r="IOO95" s="66"/>
      <c r="IOP95" s="66"/>
      <c r="IOQ95" s="66"/>
      <c r="IOR95" s="66"/>
      <c r="IOS95" s="66"/>
      <c r="IOT95" s="66"/>
      <c r="IOU95" s="66"/>
      <c r="IOV95" s="66"/>
      <c r="IOW95" s="66"/>
      <c r="IOX95" s="66"/>
      <c r="IOY95" s="66"/>
      <c r="IOZ95" s="66"/>
      <c r="IPA95" s="66"/>
      <c r="IPB95" s="66"/>
      <c r="IPC95" s="66"/>
      <c r="IPD95" s="66"/>
      <c r="IPE95" s="66"/>
      <c r="IPF95" s="66"/>
      <c r="IPG95" s="66"/>
      <c r="IPH95" s="66"/>
      <c r="IPI95" s="66"/>
      <c r="IPJ95" s="66"/>
      <c r="IPK95" s="66"/>
      <c r="IPL95" s="66"/>
      <c r="IPM95" s="66"/>
      <c r="IPN95" s="66"/>
      <c r="IPO95" s="66"/>
      <c r="IPP95" s="66"/>
      <c r="IPQ95" s="66"/>
      <c r="IPR95" s="66"/>
      <c r="IPS95" s="66"/>
      <c r="IPT95" s="66"/>
      <c r="IPU95" s="66"/>
      <c r="IPV95" s="66"/>
      <c r="IPW95" s="66"/>
      <c r="IPX95" s="66"/>
      <c r="IPY95" s="66"/>
      <c r="IPZ95" s="66"/>
      <c r="IQA95" s="66"/>
      <c r="IQB95" s="66"/>
      <c r="IQC95" s="66"/>
      <c r="IQD95" s="66"/>
      <c r="IQE95" s="66"/>
      <c r="IQF95" s="66"/>
      <c r="IQG95" s="66"/>
      <c r="IQH95" s="66"/>
      <c r="IQI95" s="66"/>
      <c r="IQJ95" s="66"/>
      <c r="IQK95" s="66"/>
      <c r="IQL95" s="66"/>
      <c r="IQM95" s="66"/>
      <c r="IQN95" s="66"/>
      <c r="IQO95" s="66"/>
      <c r="IQP95" s="66"/>
      <c r="IQQ95" s="66"/>
      <c r="IQR95" s="66"/>
      <c r="IQS95" s="66"/>
      <c r="IQT95" s="66"/>
      <c r="IQU95" s="66"/>
      <c r="IQV95" s="66"/>
      <c r="IQW95" s="66"/>
      <c r="IQX95" s="66"/>
      <c r="IQY95" s="66"/>
      <c r="IQZ95" s="66"/>
      <c r="IRA95" s="66"/>
      <c r="IRB95" s="66"/>
      <c r="IRC95" s="66"/>
      <c r="IRD95" s="66"/>
      <c r="IRE95" s="66"/>
      <c r="IRF95" s="66"/>
      <c r="IRG95" s="66"/>
      <c r="IRH95" s="66"/>
      <c r="IRI95" s="66"/>
      <c r="IRJ95" s="66"/>
      <c r="IRK95" s="66"/>
      <c r="IRL95" s="66"/>
      <c r="IRM95" s="66"/>
      <c r="IRN95" s="66"/>
      <c r="IRO95" s="66"/>
      <c r="IRP95" s="66"/>
      <c r="IRQ95" s="66"/>
      <c r="IRR95" s="66"/>
      <c r="IRS95" s="66"/>
      <c r="IRT95" s="66"/>
      <c r="IRU95" s="66"/>
      <c r="IRV95" s="66"/>
      <c r="IRW95" s="66"/>
      <c r="IRX95" s="66"/>
      <c r="IRY95" s="66"/>
      <c r="IRZ95" s="66"/>
      <c r="ISA95" s="66"/>
      <c r="ISB95" s="66"/>
      <c r="ISC95" s="66"/>
      <c r="ISD95" s="66"/>
      <c r="ISE95" s="66"/>
      <c r="ISF95" s="66"/>
      <c r="ISG95" s="66"/>
      <c r="ISH95" s="66"/>
      <c r="ISI95" s="66"/>
      <c r="ISJ95" s="66"/>
      <c r="ISK95" s="66"/>
      <c r="ISL95" s="66"/>
      <c r="ISM95" s="66"/>
      <c r="ISN95" s="66"/>
      <c r="ISO95" s="66"/>
      <c r="ISP95" s="66"/>
      <c r="ISQ95" s="66"/>
      <c r="ISR95" s="66"/>
      <c r="ISS95" s="66"/>
      <c r="IST95" s="66"/>
      <c r="ISU95" s="66"/>
      <c r="ISV95" s="66"/>
      <c r="ISW95" s="66"/>
      <c r="ISX95" s="66"/>
      <c r="ISY95" s="66"/>
      <c r="ISZ95" s="66"/>
      <c r="ITA95" s="66"/>
      <c r="ITB95" s="66"/>
      <c r="ITC95" s="66"/>
      <c r="ITD95" s="66"/>
      <c r="ITE95" s="66"/>
      <c r="ITF95" s="66"/>
      <c r="ITG95" s="66"/>
      <c r="ITH95" s="66"/>
      <c r="ITI95" s="66"/>
      <c r="ITJ95" s="66"/>
      <c r="ITK95" s="66"/>
      <c r="ITL95" s="66"/>
      <c r="ITM95" s="66"/>
      <c r="ITN95" s="66"/>
      <c r="ITO95" s="66"/>
      <c r="ITP95" s="66"/>
      <c r="ITQ95" s="66"/>
      <c r="ITR95" s="66"/>
      <c r="ITS95" s="66"/>
      <c r="ITT95" s="66"/>
      <c r="ITU95" s="66"/>
      <c r="ITV95" s="66"/>
      <c r="ITW95" s="66"/>
      <c r="ITX95" s="66"/>
      <c r="ITY95" s="66"/>
      <c r="ITZ95" s="66"/>
      <c r="IUA95" s="66"/>
      <c r="IUB95" s="66"/>
      <c r="IUC95" s="66"/>
      <c r="IUD95" s="66"/>
      <c r="IUE95" s="66"/>
      <c r="IUF95" s="66"/>
      <c r="IUG95" s="66"/>
      <c r="IUH95" s="66"/>
      <c r="IUI95" s="66"/>
      <c r="IUJ95" s="66"/>
      <c r="IUK95" s="66"/>
      <c r="IUL95" s="66"/>
      <c r="IUM95" s="66"/>
      <c r="IUN95" s="66"/>
      <c r="IUO95" s="66"/>
      <c r="IUP95" s="66"/>
      <c r="IUQ95" s="66"/>
      <c r="IUR95" s="66"/>
      <c r="IUS95" s="66"/>
      <c r="IUT95" s="66"/>
      <c r="IUU95" s="66"/>
      <c r="IUV95" s="66"/>
      <c r="IUW95" s="66"/>
      <c r="IUX95" s="66"/>
      <c r="IUY95" s="66"/>
      <c r="IUZ95" s="66"/>
      <c r="IVA95" s="66"/>
      <c r="IVB95" s="66"/>
      <c r="IVC95" s="66"/>
      <c r="IVD95" s="66"/>
      <c r="IVE95" s="66"/>
      <c r="IVF95" s="66"/>
      <c r="IVG95" s="66"/>
      <c r="IVH95" s="66"/>
      <c r="IVI95" s="66"/>
      <c r="IVJ95" s="66"/>
      <c r="IVK95" s="66"/>
      <c r="IVL95" s="66"/>
      <c r="IVM95" s="66"/>
      <c r="IVN95" s="66"/>
      <c r="IVO95" s="66"/>
      <c r="IVP95" s="66"/>
      <c r="IVQ95" s="66"/>
      <c r="IVR95" s="66"/>
      <c r="IVS95" s="66"/>
      <c r="IVT95" s="66"/>
      <c r="IVU95" s="66"/>
      <c r="IVV95" s="66"/>
      <c r="IVW95" s="66"/>
      <c r="IVX95" s="66"/>
      <c r="IVY95" s="66"/>
      <c r="IVZ95" s="66"/>
      <c r="IWA95" s="66"/>
      <c r="IWB95" s="66"/>
      <c r="IWC95" s="66"/>
      <c r="IWD95" s="66"/>
      <c r="IWE95" s="66"/>
      <c r="IWF95" s="66"/>
      <c r="IWG95" s="66"/>
      <c r="IWH95" s="66"/>
      <c r="IWI95" s="66"/>
      <c r="IWJ95" s="66"/>
      <c r="IWK95" s="66"/>
      <c r="IWL95" s="66"/>
      <c r="IWM95" s="66"/>
      <c r="IWN95" s="66"/>
      <c r="IWO95" s="66"/>
      <c r="IWP95" s="66"/>
      <c r="IWQ95" s="66"/>
      <c r="IWR95" s="66"/>
      <c r="IWS95" s="66"/>
      <c r="IWT95" s="66"/>
      <c r="IWU95" s="66"/>
      <c r="IWV95" s="66"/>
      <c r="IWW95" s="66"/>
      <c r="IWX95" s="66"/>
      <c r="IWY95" s="66"/>
      <c r="IWZ95" s="66"/>
      <c r="IXA95" s="66"/>
      <c r="IXB95" s="66"/>
      <c r="IXC95" s="66"/>
      <c r="IXD95" s="66"/>
      <c r="IXE95" s="66"/>
      <c r="IXF95" s="66"/>
      <c r="IXG95" s="66"/>
      <c r="IXH95" s="66"/>
      <c r="IXI95" s="66"/>
      <c r="IXJ95" s="66"/>
      <c r="IXK95" s="66"/>
      <c r="IXL95" s="66"/>
      <c r="IXM95" s="66"/>
      <c r="IXN95" s="66"/>
      <c r="IXO95" s="66"/>
      <c r="IXP95" s="66"/>
      <c r="IXQ95" s="66"/>
      <c r="IXR95" s="66"/>
      <c r="IXS95" s="66"/>
      <c r="IXT95" s="66"/>
      <c r="IXU95" s="66"/>
      <c r="IXV95" s="66"/>
      <c r="IXW95" s="66"/>
      <c r="IXX95" s="66"/>
      <c r="IXY95" s="66"/>
      <c r="IXZ95" s="66"/>
      <c r="IYA95" s="66"/>
      <c r="IYB95" s="66"/>
      <c r="IYC95" s="66"/>
      <c r="IYD95" s="66"/>
      <c r="IYE95" s="66"/>
      <c r="IYF95" s="66"/>
      <c r="IYG95" s="66"/>
      <c r="IYH95" s="66"/>
      <c r="IYI95" s="66"/>
      <c r="IYJ95" s="66"/>
      <c r="IYK95" s="66"/>
      <c r="IYL95" s="66"/>
      <c r="IYM95" s="66"/>
      <c r="IYN95" s="66"/>
      <c r="IYO95" s="66"/>
      <c r="IYP95" s="66"/>
      <c r="IYQ95" s="66"/>
      <c r="IYR95" s="66"/>
      <c r="IYS95" s="66"/>
      <c r="IYT95" s="66"/>
      <c r="IYU95" s="66"/>
      <c r="IYV95" s="66"/>
      <c r="IYW95" s="66"/>
      <c r="IYX95" s="66"/>
      <c r="IYY95" s="66"/>
      <c r="IYZ95" s="66"/>
      <c r="IZA95" s="66"/>
      <c r="IZB95" s="66"/>
      <c r="IZC95" s="66"/>
      <c r="IZD95" s="66"/>
      <c r="IZE95" s="66"/>
      <c r="IZF95" s="66"/>
      <c r="IZG95" s="66"/>
      <c r="IZH95" s="66"/>
      <c r="IZI95" s="66"/>
      <c r="IZJ95" s="66"/>
      <c r="IZK95" s="66"/>
      <c r="IZL95" s="66"/>
      <c r="IZM95" s="66"/>
      <c r="IZN95" s="66"/>
      <c r="IZO95" s="66"/>
      <c r="IZP95" s="66"/>
      <c r="IZQ95" s="66"/>
      <c r="IZR95" s="66"/>
      <c r="IZS95" s="66"/>
      <c r="IZT95" s="66"/>
      <c r="IZU95" s="66"/>
      <c r="IZV95" s="66"/>
      <c r="IZW95" s="66"/>
      <c r="IZX95" s="66"/>
      <c r="IZY95" s="66"/>
      <c r="IZZ95" s="66"/>
      <c r="JAA95" s="66"/>
      <c r="JAB95" s="66"/>
      <c r="JAC95" s="66"/>
      <c r="JAD95" s="66"/>
      <c r="JAE95" s="66"/>
      <c r="JAF95" s="66"/>
      <c r="JAG95" s="66"/>
      <c r="JAH95" s="66"/>
      <c r="JAI95" s="66"/>
      <c r="JAJ95" s="66"/>
      <c r="JAK95" s="66"/>
      <c r="JAL95" s="66"/>
      <c r="JAM95" s="66"/>
      <c r="JAN95" s="66"/>
      <c r="JAO95" s="66"/>
      <c r="JAP95" s="66"/>
      <c r="JAQ95" s="66"/>
      <c r="JAR95" s="66"/>
      <c r="JAS95" s="66"/>
      <c r="JAT95" s="66"/>
      <c r="JAU95" s="66"/>
      <c r="JAV95" s="66"/>
      <c r="JAW95" s="66"/>
      <c r="JAX95" s="66"/>
      <c r="JAY95" s="66"/>
      <c r="JAZ95" s="66"/>
      <c r="JBA95" s="66"/>
      <c r="JBB95" s="66"/>
      <c r="JBC95" s="66"/>
      <c r="JBD95" s="66"/>
      <c r="JBE95" s="66"/>
      <c r="JBF95" s="66"/>
      <c r="JBG95" s="66"/>
      <c r="JBH95" s="66"/>
      <c r="JBI95" s="66"/>
      <c r="JBJ95" s="66"/>
      <c r="JBK95" s="66"/>
      <c r="JBL95" s="66"/>
      <c r="JBM95" s="66"/>
      <c r="JBN95" s="66"/>
      <c r="JBO95" s="66"/>
      <c r="JBP95" s="66"/>
      <c r="JBQ95" s="66"/>
      <c r="JBR95" s="66"/>
      <c r="JBS95" s="66"/>
      <c r="JBT95" s="66"/>
      <c r="JBU95" s="66"/>
      <c r="JBV95" s="66"/>
      <c r="JBW95" s="66"/>
      <c r="JBX95" s="66"/>
      <c r="JBY95" s="66"/>
      <c r="JBZ95" s="66"/>
      <c r="JCA95" s="66"/>
      <c r="JCB95" s="66"/>
      <c r="JCC95" s="66"/>
      <c r="JCD95" s="66"/>
      <c r="JCE95" s="66"/>
      <c r="JCF95" s="66"/>
      <c r="JCG95" s="66"/>
      <c r="JCH95" s="66"/>
      <c r="JCI95" s="66"/>
      <c r="JCJ95" s="66"/>
      <c r="JCK95" s="66"/>
      <c r="JCL95" s="66"/>
      <c r="JCM95" s="66"/>
      <c r="JCN95" s="66"/>
      <c r="JCO95" s="66"/>
      <c r="JCP95" s="66"/>
      <c r="JCQ95" s="66"/>
      <c r="JCR95" s="66"/>
      <c r="JCS95" s="66"/>
      <c r="JCT95" s="66"/>
      <c r="JCU95" s="66"/>
      <c r="JCV95" s="66"/>
      <c r="JCW95" s="66"/>
      <c r="JCX95" s="66"/>
      <c r="JCY95" s="66"/>
      <c r="JCZ95" s="66"/>
      <c r="JDA95" s="66"/>
      <c r="JDB95" s="66"/>
      <c r="JDC95" s="66"/>
      <c r="JDD95" s="66"/>
      <c r="JDE95" s="66"/>
      <c r="JDF95" s="66"/>
      <c r="JDG95" s="66"/>
      <c r="JDH95" s="66"/>
      <c r="JDI95" s="66"/>
      <c r="JDJ95" s="66"/>
      <c r="JDK95" s="66"/>
      <c r="JDL95" s="66"/>
      <c r="JDM95" s="66"/>
      <c r="JDN95" s="66"/>
      <c r="JDO95" s="66"/>
      <c r="JDP95" s="66"/>
      <c r="JDQ95" s="66"/>
      <c r="JDR95" s="66"/>
      <c r="JDS95" s="66"/>
      <c r="JDT95" s="66"/>
      <c r="JDU95" s="66"/>
      <c r="JDV95" s="66"/>
      <c r="JDW95" s="66"/>
      <c r="JDX95" s="66"/>
      <c r="JDY95" s="66"/>
      <c r="JDZ95" s="66"/>
      <c r="JEA95" s="66"/>
      <c r="JEB95" s="66"/>
      <c r="JEC95" s="66"/>
      <c r="JED95" s="66"/>
      <c r="JEE95" s="66"/>
      <c r="JEF95" s="66"/>
      <c r="JEG95" s="66"/>
      <c r="JEH95" s="66"/>
      <c r="JEI95" s="66"/>
      <c r="JEJ95" s="66"/>
      <c r="JEK95" s="66"/>
      <c r="JEL95" s="66"/>
      <c r="JEM95" s="66"/>
      <c r="JEN95" s="66"/>
      <c r="JEO95" s="66"/>
      <c r="JEP95" s="66"/>
      <c r="JEQ95" s="66"/>
      <c r="JER95" s="66"/>
      <c r="JES95" s="66"/>
      <c r="JET95" s="66"/>
      <c r="JEU95" s="66"/>
      <c r="JEV95" s="66"/>
      <c r="JEW95" s="66"/>
      <c r="JEX95" s="66"/>
      <c r="JEY95" s="66"/>
      <c r="JEZ95" s="66"/>
      <c r="JFA95" s="66"/>
      <c r="JFB95" s="66"/>
      <c r="JFC95" s="66"/>
      <c r="JFD95" s="66"/>
      <c r="JFE95" s="66"/>
      <c r="JFF95" s="66"/>
      <c r="JFG95" s="66"/>
      <c r="JFH95" s="66"/>
      <c r="JFI95" s="66"/>
      <c r="JFJ95" s="66"/>
      <c r="JFK95" s="66"/>
      <c r="JFL95" s="66"/>
      <c r="JFM95" s="66"/>
      <c r="JFN95" s="66"/>
      <c r="JFO95" s="66"/>
      <c r="JFP95" s="66"/>
      <c r="JFQ95" s="66"/>
      <c r="JFR95" s="66"/>
      <c r="JFS95" s="66"/>
      <c r="JFT95" s="66"/>
      <c r="JFU95" s="66"/>
      <c r="JFV95" s="66"/>
      <c r="JFW95" s="66"/>
      <c r="JFX95" s="66"/>
      <c r="JFY95" s="66"/>
      <c r="JFZ95" s="66"/>
      <c r="JGA95" s="66"/>
      <c r="JGB95" s="66"/>
      <c r="JGC95" s="66"/>
      <c r="JGD95" s="66"/>
      <c r="JGE95" s="66"/>
      <c r="JGF95" s="66"/>
      <c r="JGG95" s="66"/>
      <c r="JGH95" s="66"/>
      <c r="JGI95" s="66"/>
      <c r="JGJ95" s="66"/>
      <c r="JGK95" s="66"/>
      <c r="JGL95" s="66"/>
      <c r="JGM95" s="66"/>
      <c r="JGN95" s="66"/>
      <c r="JGO95" s="66"/>
      <c r="JGP95" s="66"/>
      <c r="JGQ95" s="66"/>
      <c r="JGR95" s="66"/>
      <c r="JGS95" s="66"/>
      <c r="JGT95" s="66"/>
      <c r="JGU95" s="66"/>
      <c r="JGV95" s="66"/>
      <c r="JGW95" s="66"/>
      <c r="JGX95" s="66"/>
      <c r="JGY95" s="66"/>
      <c r="JGZ95" s="66"/>
      <c r="JHA95" s="66"/>
      <c r="JHB95" s="66"/>
      <c r="JHC95" s="66"/>
      <c r="JHD95" s="66"/>
      <c r="JHE95" s="66"/>
      <c r="JHF95" s="66"/>
      <c r="JHG95" s="66"/>
      <c r="JHH95" s="66"/>
      <c r="JHI95" s="66"/>
      <c r="JHJ95" s="66"/>
      <c r="JHK95" s="66"/>
      <c r="JHL95" s="66"/>
      <c r="JHM95" s="66"/>
      <c r="JHN95" s="66"/>
      <c r="JHO95" s="66"/>
      <c r="JHP95" s="66"/>
      <c r="JHQ95" s="66"/>
      <c r="JHR95" s="66"/>
      <c r="JHS95" s="66"/>
      <c r="JHT95" s="66"/>
      <c r="JHU95" s="66"/>
      <c r="JHV95" s="66"/>
      <c r="JHW95" s="66"/>
      <c r="JHX95" s="66"/>
      <c r="JHY95" s="66"/>
      <c r="JHZ95" s="66"/>
      <c r="JIA95" s="66"/>
      <c r="JIB95" s="66"/>
      <c r="JIC95" s="66"/>
      <c r="JID95" s="66"/>
      <c r="JIE95" s="66"/>
      <c r="JIF95" s="66"/>
      <c r="JIG95" s="66"/>
      <c r="JIH95" s="66"/>
      <c r="JII95" s="66"/>
      <c r="JIJ95" s="66"/>
      <c r="JIK95" s="66"/>
      <c r="JIL95" s="66"/>
      <c r="JIM95" s="66"/>
      <c r="JIN95" s="66"/>
      <c r="JIO95" s="66"/>
      <c r="JIP95" s="66"/>
      <c r="JIQ95" s="66"/>
      <c r="JIR95" s="66"/>
      <c r="JIS95" s="66"/>
      <c r="JIT95" s="66"/>
      <c r="JIU95" s="66"/>
      <c r="JIV95" s="66"/>
      <c r="JIW95" s="66"/>
      <c r="JIX95" s="66"/>
      <c r="JIY95" s="66"/>
      <c r="JIZ95" s="66"/>
      <c r="JJA95" s="66"/>
      <c r="JJB95" s="66"/>
      <c r="JJC95" s="66"/>
      <c r="JJD95" s="66"/>
      <c r="JJE95" s="66"/>
      <c r="JJF95" s="66"/>
      <c r="JJG95" s="66"/>
      <c r="JJH95" s="66"/>
      <c r="JJI95" s="66"/>
      <c r="JJJ95" s="66"/>
      <c r="JJK95" s="66"/>
      <c r="JJL95" s="66"/>
      <c r="JJM95" s="66"/>
      <c r="JJN95" s="66"/>
      <c r="JJO95" s="66"/>
      <c r="JJP95" s="66"/>
      <c r="JJQ95" s="66"/>
      <c r="JJR95" s="66"/>
      <c r="JJS95" s="66"/>
      <c r="JJT95" s="66"/>
      <c r="JJU95" s="66"/>
      <c r="JJV95" s="66"/>
      <c r="JJW95" s="66"/>
      <c r="JJX95" s="66"/>
      <c r="JJY95" s="66"/>
      <c r="JJZ95" s="66"/>
      <c r="JKA95" s="66"/>
      <c r="JKB95" s="66"/>
      <c r="JKC95" s="66"/>
      <c r="JKD95" s="66"/>
      <c r="JKE95" s="66"/>
      <c r="JKF95" s="66"/>
      <c r="JKG95" s="66"/>
      <c r="JKH95" s="66"/>
      <c r="JKI95" s="66"/>
      <c r="JKJ95" s="66"/>
      <c r="JKK95" s="66"/>
      <c r="JKL95" s="66"/>
      <c r="JKM95" s="66"/>
      <c r="JKN95" s="66"/>
      <c r="JKO95" s="66"/>
      <c r="JKP95" s="66"/>
      <c r="JKQ95" s="66"/>
      <c r="JKR95" s="66"/>
      <c r="JKS95" s="66"/>
      <c r="JKT95" s="66"/>
      <c r="JKU95" s="66"/>
      <c r="JKV95" s="66"/>
      <c r="JKW95" s="66"/>
      <c r="JKX95" s="66"/>
      <c r="JKY95" s="66"/>
      <c r="JKZ95" s="66"/>
      <c r="JLA95" s="66"/>
      <c r="JLB95" s="66"/>
      <c r="JLC95" s="66"/>
      <c r="JLD95" s="66"/>
      <c r="JLE95" s="66"/>
      <c r="JLF95" s="66"/>
      <c r="JLG95" s="66"/>
      <c r="JLH95" s="66"/>
      <c r="JLI95" s="66"/>
      <c r="JLJ95" s="66"/>
      <c r="JLK95" s="66"/>
      <c r="JLL95" s="66"/>
      <c r="JLM95" s="66"/>
      <c r="JLN95" s="66"/>
      <c r="JLO95" s="66"/>
      <c r="JLP95" s="66"/>
      <c r="JLQ95" s="66"/>
      <c r="JLR95" s="66"/>
      <c r="JLS95" s="66"/>
      <c r="JLT95" s="66"/>
      <c r="JLU95" s="66"/>
      <c r="JLV95" s="66"/>
      <c r="JLW95" s="66"/>
      <c r="JLX95" s="66"/>
      <c r="JLY95" s="66"/>
      <c r="JLZ95" s="66"/>
      <c r="JMA95" s="66"/>
      <c r="JMB95" s="66"/>
      <c r="JMC95" s="66"/>
      <c r="JMD95" s="66"/>
      <c r="JME95" s="66"/>
      <c r="JMF95" s="66"/>
      <c r="JMG95" s="66"/>
      <c r="JMH95" s="66"/>
      <c r="JMI95" s="66"/>
      <c r="JMJ95" s="66"/>
      <c r="JMK95" s="66"/>
      <c r="JML95" s="66"/>
      <c r="JMM95" s="66"/>
      <c r="JMN95" s="66"/>
      <c r="JMO95" s="66"/>
      <c r="JMP95" s="66"/>
      <c r="JMQ95" s="66"/>
      <c r="JMR95" s="66"/>
      <c r="JMS95" s="66"/>
      <c r="JMT95" s="66"/>
      <c r="JMU95" s="66"/>
      <c r="JMV95" s="66"/>
      <c r="JMW95" s="66"/>
      <c r="JMX95" s="66"/>
      <c r="JMY95" s="66"/>
      <c r="JMZ95" s="66"/>
      <c r="JNA95" s="66"/>
      <c r="JNB95" s="66"/>
      <c r="JNC95" s="66"/>
      <c r="JND95" s="66"/>
      <c r="JNE95" s="66"/>
      <c r="JNF95" s="66"/>
      <c r="JNG95" s="66"/>
      <c r="JNH95" s="66"/>
      <c r="JNI95" s="66"/>
      <c r="JNJ95" s="66"/>
      <c r="JNK95" s="66"/>
      <c r="JNL95" s="66"/>
      <c r="JNM95" s="66"/>
      <c r="JNN95" s="66"/>
      <c r="JNO95" s="66"/>
      <c r="JNP95" s="66"/>
      <c r="JNQ95" s="66"/>
      <c r="JNR95" s="66"/>
      <c r="JNS95" s="66"/>
      <c r="JNT95" s="66"/>
      <c r="JNU95" s="66"/>
      <c r="JNV95" s="66"/>
      <c r="JNW95" s="66"/>
      <c r="JNX95" s="66"/>
      <c r="JNY95" s="66"/>
      <c r="JNZ95" s="66"/>
      <c r="JOA95" s="66"/>
      <c r="JOB95" s="66"/>
      <c r="JOC95" s="66"/>
      <c r="JOD95" s="66"/>
      <c r="JOE95" s="66"/>
      <c r="JOF95" s="66"/>
      <c r="JOG95" s="66"/>
      <c r="JOH95" s="66"/>
      <c r="JOI95" s="66"/>
      <c r="JOJ95" s="66"/>
      <c r="JOK95" s="66"/>
      <c r="JOL95" s="66"/>
      <c r="JOM95" s="66"/>
      <c r="JON95" s="66"/>
      <c r="JOO95" s="66"/>
      <c r="JOP95" s="66"/>
      <c r="JOQ95" s="66"/>
      <c r="JOR95" s="66"/>
      <c r="JOS95" s="66"/>
      <c r="JOT95" s="66"/>
      <c r="JOU95" s="66"/>
      <c r="JOV95" s="66"/>
      <c r="JOW95" s="66"/>
      <c r="JOX95" s="66"/>
      <c r="JOY95" s="66"/>
      <c r="JOZ95" s="66"/>
      <c r="JPA95" s="66"/>
      <c r="JPB95" s="66"/>
      <c r="JPC95" s="66"/>
      <c r="JPD95" s="66"/>
      <c r="JPE95" s="66"/>
      <c r="JPF95" s="66"/>
      <c r="JPG95" s="66"/>
      <c r="JPH95" s="66"/>
      <c r="JPI95" s="66"/>
      <c r="JPJ95" s="66"/>
      <c r="JPK95" s="66"/>
      <c r="JPL95" s="66"/>
      <c r="JPM95" s="66"/>
      <c r="JPN95" s="66"/>
      <c r="JPO95" s="66"/>
      <c r="JPP95" s="66"/>
      <c r="JPQ95" s="66"/>
      <c r="JPR95" s="66"/>
      <c r="JPS95" s="66"/>
      <c r="JPT95" s="66"/>
      <c r="JPU95" s="66"/>
      <c r="JPV95" s="66"/>
      <c r="JPW95" s="66"/>
      <c r="JPX95" s="66"/>
      <c r="JPY95" s="66"/>
      <c r="JPZ95" s="66"/>
      <c r="JQA95" s="66"/>
      <c r="JQB95" s="66"/>
      <c r="JQC95" s="66"/>
      <c r="JQD95" s="66"/>
      <c r="JQE95" s="66"/>
      <c r="JQF95" s="66"/>
      <c r="JQG95" s="66"/>
      <c r="JQH95" s="66"/>
      <c r="JQI95" s="66"/>
      <c r="JQJ95" s="66"/>
      <c r="JQK95" s="66"/>
      <c r="JQL95" s="66"/>
      <c r="JQM95" s="66"/>
      <c r="JQN95" s="66"/>
      <c r="JQO95" s="66"/>
      <c r="JQP95" s="66"/>
      <c r="JQQ95" s="66"/>
      <c r="JQR95" s="66"/>
      <c r="JQS95" s="66"/>
      <c r="JQT95" s="66"/>
      <c r="JQU95" s="66"/>
      <c r="JQV95" s="66"/>
      <c r="JQW95" s="66"/>
      <c r="JQX95" s="66"/>
      <c r="JQY95" s="66"/>
      <c r="JQZ95" s="66"/>
      <c r="JRA95" s="66"/>
      <c r="JRB95" s="66"/>
      <c r="JRC95" s="66"/>
      <c r="JRD95" s="66"/>
      <c r="JRE95" s="66"/>
      <c r="JRF95" s="66"/>
      <c r="JRG95" s="66"/>
      <c r="JRH95" s="66"/>
      <c r="JRI95" s="66"/>
      <c r="JRJ95" s="66"/>
      <c r="JRK95" s="66"/>
      <c r="JRL95" s="66"/>
      <c r="JRM95" s="66"/>
      <c r="JRN95" s="66"/>
      <c r="JRO95" s="66"/>
      <c r="JRP95" s="66"/>
      <c r="JRQ95" s="66"/>
      <c r="JRR95" s="66"/>
      <c r="JRS95" s="66"/>
      <c r="JRT95" s="66"/>
      <c r="JRU95" s="66"/>
      <c r="JRV95" s="66"/>
      <c r="JRW95" s="66"/>
      <c r="JRX95" s="66"/>
      <c r="JRY95" s="66"/>
      <c r="JRZ95" s="66"/>
      <c r="JSA95" s="66"/>
      <c r="JSB95" s="66"/>
      <c r="JSC95" s="66"/>
      <c r="JSD95" s="66"/>
      <c r="JSE95" s="66"/>
      <c r="JSF95" s="66"/>
      <c r="JSG95" s="66"/>
      <c r="JSH95" s="66"/>
      <c r="JSI95" s="66"/>
      <c r="JSJ95" s="66"/>
      <c r="JSK95" s="66"/>
      <c r="JSL95" s="66"/>
      <c r="JSM95" s="66"/>
      <c r="JSN95" s="66"/>
      <c r="JSO95" s="66"/>
      <c r="JSP95" s="66"/>
      <c r="JSQ95" s="66"/>
      <c r="JSR95" s="66"/>
      <c r="JSS95" s="66"/>
      <c r="JST95" s="66"/>
      <c r="JSU95" s="66"/>
      <c r="JSV95" s="66"/>
      <c r="JSW95" s="66"/>
      <c r="JSX95" s="66"/>
      <c r="JSY95" s="66"/>
      <c r="JSZ95" s="66"/>
      <c r="JTA95" s="66"/>
      <c r="JTB95" s="66"/>
      <c r="JTC95" s="66"/>
      <c r="JTD95" s="66"/>
      <c r="JTE95" s="66"/>
      <c r="JTF95" s="66"/>
      <c r="JTG95" s="66"/>
      <c r="JTH95" s="66"/>
      <c r="JTI95" s="66"/>
      <c r="JTJ95" s="66"/>
      <c r="JTK95" s="66"/>
      <c r="JTL95" s="66"/>
      <c r="JTM95" s="66"/>
      <c r="JTN95" s="66"/>
      <c r="JTO95" s="66"/>
      <c r="JTP95" s="66"/>
      <c r="JTQ95" s="66"/>
      <c r="JTR95" s="66"/>
      <c r="JTS95" s="66"/>
      <c r="JTT95" s="66"/>
      <c r="JTU95" s="66"/>
      <c r="JTV95" s="66"/>
      <c r="JTW95" s="66"/>
      <c r="JTX95" s="66"/>
      <c r="JTY95" s="66"/>
      <c r="JTZ95" s="66"/>
      <c r="JUA95" s="66"/>
      <c r="JUB95" s="66"/>
      <c r="JUC95" s="66"/>
      <c r="JUD95" s="66"/>
      <c r="JUE95" s="66"/>
      <c r="JUF95" s="66"/>
      <c r="JUG95" s="66"/>
      <c r="JUH95" s="66"/>
      <c r="JUI95" s="66"/>
      <c r="JUJ95" s="66"/>
      <c r="JUK95" s="66"/>
      <c r="JUL95" s="66"/>
      <c r="JUM95" s="66"/>
      <c r="JUN95" s="66"/>
      <c r="JUO95" s="66"/>
      <c r="JUP95" s="66"/>
      <c r="JUQ95" s="66"/>
      <c r="JUR95" s="66"/>
      <c r="JUS95" s="66"/>
      <c r="JUT95" s="66"/>
      <c r="JUU95" s="66"/>
      <c r="JUV95" s="66"/>
      <c r="JUW95" s="66"/>
      <c r="JUX95" s="66"/>
      <c r="JUY95" s="66"/>
      <c r="JUZ95" s="66"/>
      <c r="JVA95" s="66"/>
      <c r="JVB95" s="66"/>
      <c r="JVC95" s="66"/>
      <c r="JVD95" s="66"/>
      <c r="JVE95" s="66"/>
      <c r="JVF95" s="66"/>
      <c r="JVG95" s="66"/>
      <c r="JVH95" s="66"/>
      <c r="JVI95" s="66"/>
      <c r="JVJ95" s="66"/>
      <c r="JVK95" s="66"/>
      <c r="JVL95" s="66"/>
      <c r="JVM95" s="66"/>
      <c r="JVN95" s="66"/>
      <c r="JVO95" s="66"/>
      <c r="JVP95" s="66"/>
      <c r="JVQ95" s="66"/>
      <c r="JVR95" s="66"/>
      <c r="JVS95" s="66"/>
      <c r="JVT95" s="66"/>
      <c r="JVU95" s="66"/>
      <c r="JVV95" s="66"/>
      <c r="JVW95" s="66"/>
      <c r="JVX95" s="66"/>
      <c r="JVY95" s="66"/>
      <c r="JVZ95" s="66"/>
      <c r="JWA95" s="66"/>
      <c r="JWB95" s="66"/>
      <c r="JWC95" s="66"/>
      <c r="JWD95" s="66"/>
      <c r="JWE95" s="66"/>
      <c r="JWF95" s="66"/>
      <c r="JWG95" s="66"/>
      <c r="JWH95" s="66"/>
      <c r="JWI95" s="66"/>
      <c r="JWJ95" s="66"/>
      <c r="JWK95" s="66"/>
      <c r="JWL95" s="66"/>
      <c r="JWM95" s="66"/>
      <c r="JWN95" s="66"/>
      <c r="JWO95" s="66"/>
      <c r="JWP95" s="66"/>
      <c r="JWQ95" s="66"/>
      <c r="JWR95" s="66"/>
      <c r="JWS95" s="66"/>
      <c r="JWT95" s="66"/>
      <c r="JWU95" s="66"/>
      <c r="JWV95" s="66"/>
      <c r="JWW95" s="66"/>
      <c r="JWX95" s="66"/>
      <c r="JWY95" s="66"/>
      <c r="JWZ95" s="66"/>
      <c r="JXA95" s="66"/>
      <c r="JXB95" s="66"/>
      <c r="JXC95" s="66"/>
      <c r="JXD95" s="66"/>
      <c r="JXE95" s="66"/>
      <c r="JXF95" s="66"/>
      <c r="JXG95" s="66"/>
      <c r="JXH95" s="66"/>
      <c r="JXI95" s="66"/>
      <c r="JXJ95" s="66"/>
      <c r="JXK95" s="66"/>
      <c r="JXL95" s="66"/>
      <c r="JXM95" s="66"/>
      <c r="JXN95" s="66"/>
      <c r="JXO95" s="66"/>
      <c r="JXP95" s="66"/>
      <c r="JXQ95" s="66"/>
      <c r="JXR95" s="66"/>
      <c r="JXS95" s="66"/>
      <c r="JXT95" s="66"/>
      <c r="JXU95" s="66"/>
      <c r="JXV95" s="66"/>
      <c r="JXW95" s="66"/>
      <c r="JXX95" s="66"/>
      <c r="JXY95" s="66"/>
      <c r="JXZ95" s="66"/>
      <c r="JYA95" s="66"/>
      <c r="JYB95" s="66"/>
      <c r="JYC95" s="66"/>
      <c r="JYD95" s="66"/>
      <c r="JYE95" s="66"/>
      <c r="JYF95" s="66"/>
      <c r="JYG95" s="66"/>
      <c r="JYH95" s="66"/>
      <c r="JYI95" s="66"/>
      <c r="JYJ95" s="66"/>
      <c r="JYK95" s="66"/>
      <c r="JYL95" s="66"/>
      <c r="JYM95" s="66"/>
      <c r="JYN95" s="66"/>
      <c r="JYO95" s="66"/>
      <c r="JYP95" s="66"/>
      <c r="JYQ95" s="66"/>
      <c r="JYR95" s="66"/>
      <c r="JYS95" s="66"/>
      <c r="JYT95" s="66"/>
      <c r="JYU95" s="66"/>
      <c r="JYV95" s="66"/>
      <c r="JYW95" s="66"/>
      <c r="JYX95" s="66"/>
      <c r="JYY95" s="66"/>
      <c r="JYZ95" s="66"/>
      <c r="JZA95" s="66"/>
      <c r="JZB95" s="66"/>
      <c r="JZC95" s="66"/>
      <c r="JZD95" s="66"/>
      <c r="JZE95" s="66"/>
      <c r="JZF95" s="66"/>
      <c r="JZG95" s="66"/>
      <c r="JZH95" s="66"/>
      <c r="JZI95" s="66"/>
      <c r="JZJ95" s="66"/>
      <c r="JZK95" s="66"/>
      <c r="JZL95" s="66"/>
      <c r="JZM95" s="66"/>
      <c r="JZN95" s="66"/>
      <c r="JZO95" s="66"/>
      <c r="JZP95" s="66"/>
      <c r="JZQ95" s="66"/>
      <c r="JZR95" s="66"/>
      <c r="JZS95" s="66"/>
      <c r="JZT95" s="66"/>
      <c r="JZU95" s="66"/>
      <c r="JZV95" s="66"/>
      <c r="JZW95" s="66"/>
      <c r="JZX95" s="66"/>
      <c r="JZY95" s="66"/>
      <c r="JZZ95" s="66"/>
      <c r="KAA95" s="66"/>
      <c r="KAB95" s="66"/>
      <c r="KAC95" s="66"/>
      <c r="KAD95" s="66"/>
      <c r="KAE95" s="66"/>
      <c r="KAF95" s="66"/>
      <c r="KAG95" s="66"/>
      <c r="KAH95" s="66"/>
      <c r="KAI95" s="66"/>
      <c r="KAJ95" s="66"/>
      <c r="KAK95" s="66"/>
      <c r="KAL95" s="66"/>
      <c r="KAM95" s="66"/>
      <c r="KAN95" s="66"/>
      <c r="KAO95" s="66"/>
      <c r="KAP95" s="66"/>
      <c r="KAQ95" s="66"/>
      <c r="KAR95" s="66"/>
      <c r="KAS95" s="66"/>
      <c r="KAT95" s="66"/>
      <c r="KAU95" s="66"/>
      <c r="KAV95" s="66"/>
      <c r="KAW95" s="66"/>
      <c r="KAX95" s="66"/>
      <c r="KAY95" s="66"/>
      <c r="KAZ95" s="66"/>
      <c r="KBA95" s="66"/>
      <c r="KBB95" s="66"/>
      <c r="KBC95" s="66"/>
      <c r="KBD95" s="66"/>
      <c r="KBE95" s="66"/>
      <c r="KBF95" s="66"/>
      <c r="KBG95" s="66"/>
      <c r="KBH95" s="66"/>
      <c r="KBI95" s="66"/>
      <c r="KBJ95" s="66"/>
      <c r="KBK95" s="66"/>
      <c r="KBL95" s="66"/>
      <c r="KBM95" s="66"/>
      <c r="KBN95" s="66"/>
      <c r="KBO95" s="66"/>
      <c r="KBP95" s="66"/>
      <c r="KBQ95" s="66"/>
      <c r="KBR95" s="66"/>
      <c r="KBS95" s="66"/>
      <c r="KBT95" s="66"/>
      <c r="KBU95" s="66"/>
      <c r="KBV95" s="66"/>
      <c r="KBW95" s="66"/>
      <c r="KBX95" s="66"/>
      <c r="KBY95" s="66"/>
      <c r="KBZ95" s="66"/>
      <c r="KCA95" s="66"/>
      <c r="KCB95" s="66"/>
      <c r="KCC95" s="66"/>
      <c r="KCD95" s="66"/>
      <c r="KCE95" s="66"/>
      <c r="KCF95" s="66"/>
      <c r="KCG95" s="66"/>
      <c r="KCH95" s="66"/>
      <c r="KCI95" s="66"/>
      <c r="KCJ95" s="66"/>
      <c r="KCK95" s="66"/>
      <c r="KCL95" s="66"/>
      <c r="KCM95" s="66"/>
      <c r="KCN95" s="66"/>
      <c r="KCO95" s="66"/>
      <c r="KCP95" s="66"/>
      <c r="KCQ95" s="66"/>
      <c r="KCR95" s="66"/>
      <c r="KCS95" s="66"/>
      <c r="KCT95" s="66"/>
      <c r="KCU95" s="66"/>
      <c r="KCV95" s="66"/>
      <c r="KCW95" s="66"/>
      <c r="KCX95" s="66"/>
      <c r="KCY95" s="66"/>
      <c r="KCZ95" s="66"/>
      <c r="KDA95" s="66"/>
      <c r="KDB95" s="66"/>
      <c r="KDC95" s="66"/>
      <c r="KDD95" s="66"/>
      <c r="KDE95" s="66"/>
      <c r="KDF95" s="66"/>
      <c r="KDG95" s="66"/>
      <c r="KDH95" s="66"/>
      <c r="KDI95" s="66"/>
      <c r="KDJ95" s="66"/>
      <c r="KDK95" s="66"/>
      <c r="KDL95" s="66"/>
      <c r="KDM95" s="66"/>
      <c r="KDN95" s="66"/>
      <c r="KDO95" s="66"/>
      <c r="KDP95" s="66"/>
      <c r="KDQ95" s="66"/>
      <c r="KDR95" s="66"/>
      <c r="KDS95" s="66"/>
      <c r="KDT95" s="66"/>
      <c r="KDU95" s="66"/>
      <c r="KDV95" s="66"/>
      <c r="KDW95" s="66"/>
      <c r="KDX95" s="66"/>
      <c r="KDY95" s="66"/>
      <c r="KDZ95" s="66"/>
      <c r="KEA95" s="66"/>
      <c r="KEB95" s="66"/>
      <c r="KEC95" s="66"/>
      <c r="KED95" s="66"/>
      <c r="KEE95" s="66"/>
      <c r="KEF95" s="66"/>
      <c r="KEG95" s="66"/>
      <c r="KEH95" s="66"/>
      <c r="KEI95" s="66"/>
      <c r="KEJ95" s="66"/>
      <c r="KEK95" s="66"/>
      <c r="KEL95" s="66"/>
      <c r="KEM95" s="66"/>
      <c r="KEN95" s="66"/>
      <c r="KEO95" s="66"/>
      <c r="KEP95" s="66"/>
      <c r="KEQ95" s="66"/>
      <c r="KER95" s="66"/>
      <c r="KES95" s="66"/>
      <c r="KET95" s="66"/>
      <c r="KEU95" s="66"/>
      <c r="KEV95" s="66"/>
      <c r="KEW95" s="66"/>
      <c r="KEX95" s="66"/>
      <c r="KEY95" s="66"/>
      <c r="KEZ95" s="66"/>
      <c r="KFA95" s="66"/>
      <c r="KFB95" s="66"/>
      <c r="KFC95" s="66"/>
      <c r="KFD95" s="66"/>
      <c r="KFE95" s="66"/>
      <c r="KFF95" s="66"/>
      <c r="KFG95" s="66"/>
      <c r="KFH95" s="66"/>
      <c r="KFI95" s="66"/>
      <c r="KFJ95" s="66"/>
      <c r="KFK95" s="66"/>
      <c r="KFL95" s="66"/>
      <c r="KFM95" s="66"/>
      <c r="KFN95" s="66"/>
      <c r="KFO95" s="66"/>
      <c r="KFP95" s="66"/>
      <c r="KFQ95" s="66"/>
      <c r="KFR95" s="66"/>
      <c r="KFS95" s="66"/>
      <c r="KFT95" s="66"/>
      <c r="KFU95" s="66"/>
      <c r="KFV95" s="66"/>
      <c r="KFW95" s="66"/>
      <c r="KFX95" s="66"/>
      <c r="KFY95" s="66"/>
      <c r="KFZ95" s="66"/>
      <c r="KGA95" s="66"/>
      <c r="KGB95" s="66"/>
      <c r="KGC95" s="66"/>
      <c r="KGD95" s="66"/>
      <c r="KGE95" s="66"/>
      <c r="KGF95" s="66"/>
      <c r="KGG95" s="66"/>
      <c r="KGH95" s="66"/>
      <c r="KGI95" s="66"/>
      <c r="KGJ95" s="66"/>
      <c r="KGK95" s="66"/>
      <c r="KGL95" s="66"/>
      <c r="KGM95" s="66"/>
      <c r="KGN95" s="66"/>
      <c r="KGO95" s="66"/>
      <c r="KGP95" s="66"/>
      <c r="KGQ95" s="66"/>
      <c r="KGR95" s="66"/>
      <c r="KGS95" s="66"/>
      <c r="KGT95" s="66"/>
      <c r="KGU95" s="66"/>
      <c r="KGV95" s="66"/>
      <c r="KGW95" s="66"/>
      <c r="KGX95" s="66"/>
      <c r="KGY95" s="66"/>
      <c r="KGZ95" s="66"/>
      <c r="KHA95" s="66"/>
      <c r="KHB95" s="66"/>
      <c r="KHC95" s="66"/>
      <c r="KHD95" s="66"/>
      <c r="KHE95" s="66"/>
      <c r="KHF95" s="66"/>
      <c r="KHG95" s="66"/>
      <c r="KHH95" s="66"/>
      <c r="KHI95" s="66"/>
      <c r="KHJ95" s="66"/>
      <c r="KHK95" s="66"/>
      <c r="KHL95" s="66"/>
      <c r="KHM95" s="66"/>
      <c r="KHN95" s="66"/>
      <c r="KHO95" s="66"/>
      <c r="KHP95" s="66"/>
      <c r="KHQ95" s="66"/>
      <c r="KHR95" s="66"/>
      <c r="KHS95" s="66"/>
      <c r="KHT95" s="66"/>
      <c r="KHU95" s="66"/>
      <c r="KHV95" s="66"/>
      <c r="KHW95" s="66"/>
      <c r="KHX95" s="66"/>
      <c r="KHY95" s="66"/>
      <c r="KHZ95" s="66"/>
      <c r="KIA95" s="66"/>
      <c r="KIB95" s="66"/>
      <c r="KIC95" s="66"/>
      <c r="KID95" s="66"/>
      <c r="KIE95" s="66"/>
      <c r="KIF95" s="66"/>
      <c r="KIG95" s="66"/>
      <c r="KIH95" s="66"/>
      <c r="KII95" s="66"/>
      <c r="KIJ95" s="66"/>
      <c r="KIK95" s="66"/>
      <c r="KIL95" s="66"/>
      <c r="KIM95" s="66"/>
      <c r="KIN95" s="66"/>
      <c r="KIO95" s="66"/>
      <c r="KIP95" s="66"/>
      <c r="KIQ95" s="66"/>
      <c r="KIR95" s="66"/>
      <c r="KIS95" s="66"/>
      <c r="KIT95" s="66"/>
      <c r="KIU95" s="66"/>
      <c r="KIV95" s="66"/>
      <c r="KIW95" s="66"/>
      <c r="KIX95" s="66"/>
      <c r="KIY95" s="66"/>
      <c r="KIZ95" s="66"/>
      <c r="KJA95" s="66"/>
      <c r="KJB95" s="66"/>
      <c r="KJC95" s="66"/>
      <c r="KJD95" s="66"/>
      <c r="KJE95" s="66"/>
      <c r="KJF95" s="66"/>
      <c r="KJG95" s="66"/>
      <c r="KJH95" s="66"/>
      <c r="KJI95" s="66"/>
      <c r="KJJ95" s="66"/>
      <c r="KJK95" s="66"/>
      <c r="KJL95" s="66"/>
      <c r="KJM95" s="66"/>
      <c r="KJN95" s="66"/>
      <c r="KJO95" s="66"/>
      <c r="KJP95" s="66"/>
      <c r="KJQ95" s="66"/>
      <c r="KJR95" s="66"/>
      <c r="KJS95" s="66"/>
      <c r="KJT95" s="66"/>
      <c r="KJU95" s="66"/>
      <c r="KJV95" s="66"/>
      <c r="KJW95" s="66"/>
      <c r="KJX95" s="66"/>
      <c r="KJY95" s="66"/>
      <c r="KJZ95" s="66"/>
      <c r="KKA95" s="66"/>
      <c r="KKB95" s="66"/>
      <c r="KKC95" s="66"/>
      <c r="KKD95" s="66"/>
      <c r="KKE95" s="66"/>
      <c r="KKF95" s="66"/>
      <c r="KKG95" s="66"/>
      <c r="KKH95" s="66"/>
      <c r="KKI95" s="66"/>
      <c r="KKJ95" s="66"/>
      <c r="KKK95" s="66"/>
      <c r="KKL95" s="66"/>
      <c r="KKM95" s="66"/>
      <c r="KKN95" s="66"/>
      <c r="KKO95" s="66"/>
      <c r="KKP95" s="66"/>
      <c r="KKQ95" s="66"/>
      <c r="KKR95" s="66"/>
      <c r="KKS95" s="66"/>
      <c r="KKT95" s="66"/>
      <c r="KKU95" s="66"/>
      <c r="KKV95" s="66"/>
      <c r="KKW95" s="66"/>
      <c r="KKX95" s="66"/>
      <c r="KKY95" s="66"/>
      <c r="KKZ95" s="66"/>
      <c r="KLA95" s="66"/>
      <c r="KLB95" s="66"/>
      <c r="KLC95" s="66"/>
      <c r="KLD95" s="66"/>
      <c r="KLE95" s="66"/>
      <c r="KLF95" s="66"/>
      <c r="KLG95" s="66"/>
      <c r="KLH95" s="66"/>
      <c r="KLI95" s="66"/>
      <c r="KLJ95" s="66"/>
      <c r="KLK95" s="66"/>
      <c r="KLL95" s="66"/>
      <c r="KLM95" s="66"/>
      <c r="KLN95" s="66"/>
      <c r="KLO95" s="66"/>
      <c r="KLP95" s="66"/>
      <c r="KLQ95" s="66"/>
      <c r="KLR95" s="66"/>
      <c r="KLS95" s="66"/>
      <c r="KLT95" s="66"/>
      <c r="KLU95" s="66"/>
      <c r="KLV95" s="66"/>
      <c r="KLW95" s="66"/>
      <c r="KLX95" s="66"/>
      <c r="KLY95" s="66"/>
      <c r="KLZ95" s="66"/>
      <c r="KMA95" s="66"/>
      <c r="KMB95" s="66"/>
      <c r="KMC95" s="66"/>
      <c r="KMD95" s="66"/>
      <c r="KME95" s="66"/>
      <c r="KMF95" s="66"/>
      <c r="KMG95" s="66"/>
      <c r="KMH95" s="66"/>
      <c r="KMI95" s="66"/>
      <c r="KMJ95" s="66"/>
      <c r="KMK95" s="66"/>
      <c r="KML95" s="66"/>
      <c r="KMM95" s="66"/>
      <c r="KMN95" s="66"/>
      <c r="KMO95" s="66"/>
      <c r="KMP95" s="66"/>
      <c r="KMQ95" s="66"/>
      <c r="KMR95" s="66"/>
      <c r="KMS95" s="66"/>
      <c r="KMT95" s="66"/>
      <c r="KMU95" s="66"/>
      <c r="KMV95" s="66"/>
      <c r="KMW95" s="66"/>
      <c r="KMX95" s="66"/>
      <c r="KMY95" s="66"/>
      <c r="KMZ95" s="66"/>
      <c r="KNA95" s="66"/>
      <c r="KNB95" s="66"/>
      <c r="KNC95" s="66"/>
      <c r="KND95" s="66"/>
      <c r="KNE95" s="66"/>
      <c r="KNF95" s="66"/>
      <c r="KNG95" s="66"/>
      <c r="KNH95" s="66"/>
      <c r="KNI95" s="66"/>
      <c r="KNJ95" s="66"/>
      <c r="KNK95" s="66"/>
      <c r="KNL95" s="66"/>
      <c r="KNM95" s="66"/>
      <c r="KNN95" s="66"/>
      <c r="KNO95" s="66"/>
      <c r="KNP95" s="66"/>
      <c r="KNQ95" s="66"/>
      <c r="KNR95" s="66"/>
      <c r="KNS95" s="66"/>
      <c r="KNT95" s="66"/>
      <c r="KNU95" s="66"/>
      <c r="KNV95" s="66"/>
      <c r="KNW95" s="66"/>
      <c r="KNX95" s="66"/>
      <c r="KNY95" s="66"/>
      <c r="KNZ95" s="66"/>
      <c r="KOA95" s="66"/>
      <c r="KOB95" s="66"/>
      <c r="KOC95" s="66"/>
      <c r="KOD95" s="66"/>
      <c r="KOE95" s="66"/>
      <c r="KOF95" s="66"/>
      <c r="KOG95" s="66"/>
      <c r="KOH95" s="66"/>
      <c r="KOI95" s="66"/>
      <c r="KOJ95" s="66"/>
      <c r="KOK95" s="66"/>
      <c r="KOL95" s="66"/>
      <c r="KOM95" s="66"/>
      <c r="KON95" s="66"/>
      <c r="KOO95" s="66"/>
      <c r="KOP95" s="66"/>
      <c r="KOQ95" s="66"/>
      <c r="KOR95" s="66"/>
      <c r="KOS95" s="66"/>
      <c r="KOT95" s="66"/>
      <c r="KOU95" s="66"/>
      <c r="KOV95" s="66"/>
      <c r="KOW95" s="66"/>
      <c r="KOX95" s="66"/>
      <c r="KOY95" s="66"/>
      <c r="KOZ95" s="66"/>
      <c r="KPA95" s="66"/>
      <c r="KPB95" s="66"/>
      <c r="KPC95" s="66"/>
      <c r="KPD95" s="66"/>
      <c r="KPE95" s="66"/>
      <c r="KPF95" s="66"/>
      <c r="KPG95" s="66"/>
      <c r="KPH95" s="66"/>
      <c r="KPI95" s="66"/>
      <c r="KPJ95" s="66"/>
      <c r="KPK95" s="66"/>
      <c r="KPL95" s="66"/>
      <c r="KPM95" s="66"/>
      <c r="KPN95" s="66"/>
      <c r="KPO95" s="66"/>
      <c r="KPP95" s="66"/>
      <c r="KPQ95" s="66"/>
      <c r="KPR95" s="66"/>
      <c r="KPS95" s="66"/>
      <c r="KPT95" s="66"/>
      <c r="KPU95" s="66"/>
      <c r="KPV95" s="66"/>
      <c r="KPW95" s="66"/>
      <c r="KPX95" s="66"/>
      <c r="KPY95" s="66"/>
      <c r="KPZ95" s="66"/>
      <c r="KQA95" s="66"/>
      <c r="KQB95" s="66"/>
      <c r="KQC95" s="66"/>
      <c r="KQD95" s="66"/>
      <c r="KQE95" s="66"/>
      <c r="KQF95" s="66"/>
      <c r="KQG95" s="66"/>
      <c r="KQH95" s="66"/>
      <c r="KQI95" s="66"/>
      <c r="KQJ95" s="66"/>
      <c r="KQK95" s="66"/>
      <c r="KQL95" s="66"/>
      <c r="KQM95" s="66"/>
      <c r="KQN95" s="66"/>
      <c r="KQO95" s="66"/>
      <c r="KQP95" s="66"/>
      <c r="KQQ95" s="66"/>
      <c r="KQR95" s="66"/>
      <c r="KQS95" s="66"/>
      <c r="KQT95" s="66"/>
      <c r="KQU95" s="66"/>
      <c r="KQV95" s="66"/>
      <c r="KQW95" s="66"/>
      <c r="KQX95" s="66"/>
      <c r="KQY95" s="66"/>
      <c r="KQZ95" s="66"/>
      <c r="KRA95" s="66"/>
      <c r="KRB95" s="66"/>
      <c r="KRC95" s="66"/>
      <c r="KRD95" s="66"/>
      <c r="KRE95" s="66"/>
      <c r="KRF95" s="66"/>
      <c r="KRG95" s="66"/>
      <c r="KRH95" s="66"/>
      <c r="KRI95" s="66"/>
      <c r="KRJ95" s="66"/>
      <c r="KRK95" s="66"/>
      <c r="KRL95" s="66"/>
      <c r="KRM95" s="66"/>
      <c r="KRN95" s="66"/>
      <c r="KRO95" s="66"/>
      <c r="KRP95" s="66"/>
      <c r="KRQ95" s="66"/>
      <c r="KRR95" s="66"/>
      <c r="KRS95" s="66"/>
      <c r="KRT95" s="66"/>
      <c r="KRU95" s="66"/>
      <c r="KRV95" s="66"/>
      <c r="KRW95" s="66"/>
      <c r="KRX95" s="66"/>
      <c r="KRY95" s="66"/>
      <c r="KRZ95" s="66"/>
      <c r="KSA95" s="66"/>
      <c r="KSB95" s="66"/>
      <c r="KSC95" s="66"/>
      <c r="KSD95" s="66"/>
      <c r="KSE95" s="66"/>
      <c r="KSF95" s="66"/>
      <c r="KSG95" s="66"/>
      <c r="KSH95" s="66"/>
      <c r="KSI95" s="66"/>
      <c r="KSJ95" s="66"/>
      <c r="KSK95" s="66"/>
      <c r="KSL95" s="66"/>
      <c r="KSM95" s="66"/>
      <c r="KSN95" s="66"/>
      <c r="KSO95" s="66"/>
      <c r="KSP95" s="66"/>
      <c r="KSQ95" s="66"/>
      <c r="KSR95" s="66"/>
      <c r="KSS95" s="66"/>
      <c r="KST95" s="66"/>
      <c r="KSU95" s="66"/>
      <c r="KSV95" s="66"/>
      <c r="KSW95" s="66"/>
      <c r="KSX95" s="66"/>
      <c r="KSY95" s="66"/>
      <c r="KSZ95" s="66"/>
      <c r="KTA95" s="66"/>
      <c r="KTB95" s="66"/>
      <c r="KTC95" s="66"/>
      <c r="KTD95" s="66"/>
      <c r="KTE95" s="66"/>
      <c r="KTF95" s="66"/>
      <c r="KTG95" s="66"/>
      <c r="KTH95" s="66"/>
      <c r="KTI95" s="66"/>
      <c r="KTJ95" s="66"/>
      <c r="KTK95" s="66"/>
      <c r="KTL95" s="66"/>
      <c r="KTM95" s="66"/>
      <c r="KTN95" s="66"/>
      <c r="KTO95" s="66"/>
      <c r="KTP95" s="66"/>
      <c r="KTQ95" s="66"/>
      <c r="KTR95" s="66"/>
      <c r="KTS95" s="66"/>
      <c r="KTT95" s="66"/>
      <c r="KTU95" s="66"/>
      <c r="KTV95" s="66"/>
      <c r="KTW95" s="66"/>
      <c r="KTX95" s="66"/>
      <c r="KTY95" s="66"/>
      <c r="KTZ95" s="66"/>
      <c r="KUA95" s="66"/>
      <c r="KUB95" s="66"/>
      <c r="KUC95" s="66"/>
      <c r="KUD95" s="66"/>
      <c r="KUE95" s="66"/>
      <c r="KUF95" s="66"/>
      <c r="KUG95" s="66"/>
      <c r="KUH95" s="66"/>
      <c r="KUI95" s="66"/>
      <c r="KUJ95" s="66"/>
      <c r="KUK95" s="66"/>
      <c r="KUL95" s="66"/>
      <c r="KUM95" s="66"/>
      <c r="KUN95" s="66"/>
      <c r="KUO95" s="66"/>
      <c r="KUP95" s="66"/>
      <c r="KUQ95" s="66"/>
      <c r="KUR95" s="66"/>
      <c r="KUS95" s="66"/>
      <c r="KUT95" s="66"/>
      <c r="KUU95" s="66"/>
      <c r="KUV95" s="66"/>
      <c r="KUW95" s="66"/>
      <c r="KUX95" s="66"/>
      <c r="KUY95" s="66"/>
      <c r="KUZ95" s="66"/>
      <c r="KVA95" s="66"/>
      <c r="KVB95" s="66"/>
      <c r="KVC95" s="66"/>
      <c r="KVD95" s="66"/>
      <c r="KVE95" s="66"/>
      <c r="KVF95" s="66"/>
      <c r="KVG95" s="66"/>
      <c r="KVH95" s="66"/>
      <c r="KVI95" s="66"/>
      <c r="KVJ95" s="66"/>
      <c r="KVK95" s="66"/>
      <c r="KVL95" s="66"/>
      <c r="KVM95" s="66"/>
      <c r="KVN95" s="66"/>
      <c r="KVO95" s="66"/>
      <c r="KVP95" s="66"/>
      <c r="KVQ95" s="66"/>
      <c r="KVR95" s="66"/>
      <c r="KVS95" s="66"/>
      <c r="KVT95" s="66"/>
      <c r="KVU95" s="66"/>
      <c r="KVV95" s="66"/>
      <c r="KVW95" s="66"/>
      <c r="KVX95" s="66"/>
      <c r="KVY95" s="66"/>
      <c r="KVZ95" s="66"/>
      <c r="KWA95" s="66"/>
      <c r="KWB95" s="66"/>
      <c r="KWC95" s="66"/>
      <c r="KWD95" s="66"/>
      <c r="KWE95" s="66"/>
      <c r="KWF95" s="66"/>
      <c r="KWG95" s="66"/>
      <c r="KWH95" s="66"/>
      <c r="KWI95" s="66"/>
      <c r="KWJ95" s="66"/>
      <c r="KWK95" s="66"/>
      <c r="KWL95" s="66"/>
      <c r="KWM95" s="66"/>
      <c r="KWN95" s="66"/>
      <c r="KWO95" s="66"/>
      <c r="KWP95" s="66"/>
      <c r="KWQ95" s="66"/>
      <c r="KWR95" s="66"/>
      <c r="KWS95" s="66"/>
      <c r="KWT95" s="66"/>
      <c r="KWU95" s="66"/>
      <c r="KWV95" s="66"/>
      <c r="KWW95" s="66"/>
      <c r="KWX95" s="66"/>
      <c r="KWY95" s="66"/>
      <c r="KWZ95" s="66"/>
      <c r="KXA95" s="66"/>
      <c r="KXB95" s="66"/>
      <c r="KXC95" s="66"/>
      <c r="KXD95" s="66"/>
      <c r="KXE95" s="66"/>
      <c r="KXF95" s="66"/>
      <c r="KXG95" s="66"/>
      <c r="KXH95" s="66"/>
      <c r="KXI95" s="66"/>
      <c r="KXJ95" s="66"/>
      <c r="KXK95" s="66"/>
      <c r="KXL95" s="66"/>
      <c r="KXM95" s="66"/>
      <c r="KXN95" s="66"/>
      <c r="KXO95" s="66"/>
      <c r="KXP95" s="66"/>
      <c r="KXQ95" s="66"/>
      <c r="KXR95" s="66"/>
      <c r="KXS95" s="66"/>
      <c r="KXT95" s="66"/>
      <c r="KXU95" s="66"/>
      <c r="KXV95" s="66"/>
      <c r="KXW95" s="66"/>
      <c r="KXX95" s="66"/>
      <c r="KXY95" s="66"/>
      <c r="KXZ95" s="66"/>
      <c r="KYA95" s="66"/>
      <c r="KYB95" s="66"/>
      <c r="KYC95" s="66"/>
      <c r="KYD95" s="66"/>
      <c r="KYE95" s="66"/>
      <c r="KYF95" s="66"/>
      <c r="KYG95" s="66"/>
      <c r="KYH95" s="66"/>
      <c r="KYI95" s="66"/>
      <c r="KYJ95" s="66"/>
      <c r="KYK95" s="66"/>
      <c r="KYL95" s="66"/>
      <c r="KYM95" s="66"/>
      <c r="KYN95" s="66"/>
      <c r="KYO95" s="66"/>
      <c r="KYP95" s="66"/>
      <c r="KYQ95" s="66"/>
      <c r="KYR95" s="66"/>
      <c r="KYS95" s="66"/>
      <c r="KYT95" s="66"/>
      <c r="KYU95" s="66"/>
      <c r="KYV95" s="66"/>
      <c r="KYW95" s="66"/>
      <c r="KYX95" s="66"/>
      <c r="KYY95" s="66"/>
      <c r="KYZ95" s="66"/>
      <c r="KZA95" s="66"/>
      <c r="KZB95" s="66"/>
      <c r="KZC95" s="66"/>
      <c r="KZD95" s="66"/>
      <c r="KZE95" s="66"/>
      <c r="KZF95" s="66"/>
      <c r="KZG95" s="66"/>
      <c r="KZH95" s="66"/>
      <c r="KZI95" s="66"/>
      <c r="KZJ95" s="66"/>
      <c r="KZK95" s="66"/>
      <c r="KZL95" s="66"/>
      <c r="KZM95" s="66"/>
      <c r="KZN95" s="66"/>
      <c r="KZO95" s="66"/>
      <c r="KZP95" s="66"/>
      <c r="KZQ95" s="66"/>
      <c r="KZR95" s="66"/>
      <c r="KZS95" s="66"/>
      <c r="KZT95" s="66"/>
      <c r="KZU95" s="66"/>
      <c r="KZV95" s="66"/>
      <c r="KZW95" s="66"/>
      <c r="KZX95" s="66"/>
      <c r="KZY95" s="66"/>
      <c r="KZZ95" s="66"/>
      <c r="LAA95" s="66"/>
      <c r="LAB95" s="66"/>
      <c r="LAC95" s="66"/>
      <c r="LAD95" s="66"/>
      <c r="LAE95" s="66"/>
      <c r="LAF95" s="66"/>
      <c r="LAG95" s="66"/>
      <c r="LAH95" s="66"/>
      <c r="LAI95" s="66"/>
      <c r="LAJ95" s="66"/>
      <c r="LAK95" s="66"/>
      <c r="LAL95" s="66"/>
      <c r="LAM95" s="66"/>
      <c r="LAN95" s="66"/>
      <c r="LAO95" s="66"/>
      <c r="LAP95" s="66"/>
      <c r="LAQ95" s="66"/>
      <c r="LAR95" s="66"/>
      <c r="LAS95" s="66"/>
      <c r="LAT95" s="66"/>
      <c r="LAU95" s="66"/>
      <c r="LAV95" s="66"/>
      <c r="LAW95" s="66"/>
      <c r="LAX95" s="66"/>
      <c r="LAY95" s="66"/>
      <c r="LAZ95" s="66"/>
      <c r="LBA95" s="66"/>
      <c r="LBB95" s="66"/>
      <c r="LBC95" s="66"/>
      <c r="LBD95" s="66"/>
      <c r="LBE95" s="66"/>
      <c r="LBF95" s="66"/>
      <c r="LBG95" s="66"/>
      <c r="LBH95" s="66"/>
      <c r="LBI95" s="66"/>
      <c r="LBJ95" s="66"/>
      <c r="LBK95" s="66"/>
      <c r="LBL95" s="66"/>
      <c r="LBM95" s="66"/>
      <c r="LBN95" s="66"/>
      <c r="LBO95" s="66"/>
      <c r="LBP95" s="66"/>
      <c r="LBQ95" s="66"/>
      <c r="LBR95" s="66"/>
      <c r="LBS95" s="66"/>
      <c r="LBT95" s="66"/>
      <c r="LBU95" s="66"/>
      <c r="LBV95" s="66"/>
      <c r="LBW95" s="66"/>
      <c r="LBX95" s="66"/>
      <c r="LBY95" s="66"/>
      <c r="LBZ95" s="66"/>
      <c r="LCA95" s="66"/>
      <c r="LCB95" s="66"/>
      <c r="LCC95" s="66"/>
      <c r="LCD95" s="66"/>
      <c r="LCE95" s="66"/>
      <c r="LCF95" s="66"/>
      <c r="LCG95" s="66"/>
      <c r="LCH95" s="66"/>
      <c r="LCI95" s="66"/>
      <c r="LCJ95" s="66"/>
      <c r="LCK95" s="66"/>
      <c r="LCL95" s="66"/>
      <c r="LCM95" s="66"/>
      <c r="LCN95" s="66"/>
      <c r="LCO95" s="66"/>
      <c r="LCP95" s="66"/>
      <c r="LCQ95" s="66"/>
      <c r="LCR95" s="66"/>
      <c r="LCS95" s="66"/>
      <c r="LCT95" s="66"/>
      <c r="LCU95" s="66"/>
      <c r="LCV95" s="66"/>
      <c r="LCW95" s="66"/>
      <c r="LCX95" s="66"/>
      <c r="LCY95" s="66"/>
      <c r="LCZ95" s="66"/>
      <c r="LDA95" s="66"/>
      <c r="LDB95" s="66"/>
      <c r="LDC95" s="66"/>
      <c r="LDD95" s="66"/>
      <c r="LDE95" s="66"/>
      <c r="LDF95" s="66"/>
      <c r="LDG95" s="66"/>
      <c r="LDH95" s="66"/>
      <c r="LDI95" s="66"/>
      <c r="LDJ95" s="66"/>
      <c r="LDK95" s="66"/>
      <c r="LDL95" s="66"/>
      <c r="LDM95" s="66"/>
      <c r="LDN95" s="66"/>
      <c r="LDO95" s="66"/>
      <c r="LDP95" s="66"/>
      <c r="LDQ95" s="66"/>
      <c r="LDR95" s="66"/>
      <c r="LDS95" s="66"/>
      <c r="LDT95" s="66"/>
      <c r="LDU95" s="66"/>
      <c r="LDV95" s="66"/>
      <c r="LDW95" s="66"/>
      <c r="LDX95" s="66"/>
      <c r="LDY95" s="66"/>
      <c r="LDZ95" s="66"/>
      <c r="LEA95" s="66"/>
      <c r="LEB95" s="66"/>
      <c r="LEC95" s="66"/>
      <c r="LED95" s="66"/>
      <c r="LEE95" s="66"/>
      <c r="LEF95" s="66"/>
      <c r="LEG95" s="66"/>
      <c r="LEH95" s="66"/>
      <c r="LEI95" s="66"/>
      <c r="LEJ95" s="66"/>
      <c r="LEK95" s="66"/>
      <c r="LEL95" s="66"/>
      <c r="LEM95" s="66"/>
      <c r="LEN95" s="66"/>
      <c r="LEO95" s="66"/>
      <c r="LEP95" s="66"/>
      <c r="LEQ95" s="66"/>
      <c r="LER95" s="66"/>
      <c r="LES95" s="66"/>
      <c r="LET95" s="66"/>
      <c r="LEU95" s="66"/>
      <c r="LEV95" s="66"/>
      <c r="LEW95" s="66"/>
      <c r="LEX95" s="66"/>
      <c r="LEY95" s="66"/>
      <c r="LEZ95" s="66"/>
      <c r="LFA95" s="66"/>
      <c r="LFB95" s="66"/>
      <c r="LFC95" s="66"/>
      <c r="LFD95" s="66"/>
      <c r="LFE95" s="66"/>
      <c r="LFF95" s="66"/>
      <c r="LFG95" s="66"/>
      <c r="LFH95" s="66"/>
      <c r="LFI95" s="66"/>
      <c r="LFJ95" s="66"/>
      <c r="LFK95" s="66"/>
      <c r="LFL95" s="66"/>
      <c r="LFM95" s="66"/>
      <c r="LFN95" s="66"/>
      <c r="LFO95" s="66"/>
      <c r="LFP95" s="66"/>
      <c r="LFQ95" s="66"/>
      <c r="LFR95" s="66"/>
      <c r="LFS95" s="66"/>
      <c r="LFT95" s="66"/>
      <c r="LFU95" s="66"/>
      <c r="LFV95" s="66"/>
      <c r="LFW95" s="66"/>
      <c r="LFX95" s="66"/>
      <c r="LFY95" s="66"/>
      <c r="LFZ95" s="66"/>
      <c r="LGA95" s="66"/>
      <c r="LGB95" s="66"/>
      <c r="LGC95" s="66"/>
      <c r="LGD95" s="66"/>
      <c r="LGE95" s="66"/>
      <c r="LGF95" s="66"/>
      <c r="LGG95" s="66"/>
      <c r="LGH95" s="66"/>
      <c r="LGI95" s="66"/>
      <c r="LGJ95" s="66"/>
      <c r="LGK95" s="66"/>
      <c r="LGL95" s="66"/>
      <c r="LGM95" s="66"/>
      <c r="LGN95" s="66"/>
      <c r="LGO95" s="66"/>
      <c r="LGP95" s="66"/>
      <c r="LGQ95" s="66"/>
      <c r="LGR95" s="66"/>
      <c r="LGS95" s="66"/>
      <c r="LGT95" s="66"/>
      <c r="LGU95" s="66"/>
      <c r="LGV95" s="66"/>
      <c r="LGW95" s="66"/>
      <c r="LGX95" s="66"/>
      <c r="LGY95" s="66"/>
      <c r="LGZ95" s="66"/>
      <c r="LHA95" s="66"/>
      <c r="LHB95" s="66"/>
      <c r="LHC95" s="66"/>
      <c r="LHD95" s="66"/>
      <c r="LHE95" s="66"/>
      <c r="LHF95" s="66"/>
      <c r="LHG95" s="66"/>
      <c r="LHH95" s="66"/>
      <c r="LHI95" s="66"/>
      <c r="LHJ95" s="66"/>
      <c r="LHK95" s="66"/>
      <c r="LHL95" s="66"/>
      <c r="LHM95" s="66"/>
      <c r="LHN95" s="66"/>
      <c r="LHO95" s="66"/>
      <c r="LHP95" s="66"/>
      <c r="LHQ95" s="66"/>
      <c r="LHR95" s="66"/>
      <c r="LHS95" s="66"/>
      <c r="LHT95" s="66"/>
      <c r="LHU95" s="66"/>
      <c r="LHV95" s="66"/>
      <c r="LHW95" s="66"/>
      <c r="LHX95" s="66"/>
      <c r="LHY95" s="66"/>
      <c r="LHZ95" s="66"/>
      <c r="LIA95" s="66"/>
      <c r="LIB95" s="66"/>
      <c r="LIC95" s="66"/>
      <c r="LID95" s="66"/>
      <c r="LIE95" s="66"/>
      <c r="LIF95" s="66"/>
      <c r="LIG95" s="66"/>
      <c r="LIH95" s="66"/>
      <c r="LII95" s="66"/>
      <c r="LIJ95" s="66"/>
      <c r="LIK95" s="66"/>
      <c r="LIL95" s="66"/>
      <c r="LIM95" s="66"/>
      <c r="LIN95" s="66"/>
      <c r="LIO95" s="66"/>
      <c r="LIP95" s="66"/>
      <c r="LIQ95" s="66"/>
      <c r="LIR95" s="66"/>
      <c r="LIS95" s="66"/>
      <c r="LIT95" s="66"/>
      <c r="LIU95" s="66"/>
      <c r="LIV95" s="66"/>
      <c r="LIW95" s="66"/>
      <c r="LIX95" s="66"/>
      <c r="LIY95" s="66"/>
      <c r="LIZ95" s="66"/>
      <c r="LJA95" s="66"/>
      <c r="LJB95" s="66"/>
      <c r="LJC95" s="66"/>
      <c r="LJD95" s="66"/>
      <c r="LJE95" s="66"/>
      <c r="LJF95" s="66"/>
      <c r="LJG95" s="66"/>
      <c r="LJH95" s="66"/>
      <c r="LJI95" s="66"/>
      <c r="LJJ95" s="66"/>
      <c r="LJK95" s="66"/>
      <c r="LJL95" s="66"/>
      <c r="LJM95" s="66"/>
      <c r="LJN95" s="66"/>
      <c r="LJO95" s="66"/>
      <c r="LJP95" s="66"/>
      <c r="LJQ95" s="66"/>
      <c r="LJR95" s="66"/>
      <c r="LJS95" s="66"/>
      <c r="LJT95" s="66"/>
      <c r="LJU95" s="66"/>
      <c r="LJV95" s="66"/>
      <c r="LJW95" s="66"/>
      <c r="LJX95" s="66"/>
      <c r="LJY95" s="66"/>
      <c r="LJZ95" s="66"/>
      <c r="LKA95" s="66"/>
      <c r="LKB95" s="66"/>
      <c r="LKC95" s="66"/>
      <c r="LKD95" s="66"/>
      <c r="LKE95" s="66"/>
      <c r="LKF95" s="66"/>
      <c r="LKG95" s="66"/>
      <c r="LKH95" s="66"/>
      <c r="LKI95" s="66"/>
      <c r="LKJ95" s="66"/>
      <c r="LKK95" s="66"/>
      <c r="LKL95" s="66"/>
      <c r="LKM95" s="66"/>
      <c r="LKN95" s="66"/>
      <c r="LKO95" s="66"/>
      <c r="LKP95" s="66"/>
      <c r="LKQ95" s="66"/>
      <c r="LKR95" s="66"/>
      <c r="LKS95" s="66"/>
      <c r="LKT95" s="66"/>
      <c r="LKU95" s="66"/>
      <c r="LKV95" s="66"/>
      <c r="LKW95" s="66"/>
      <c r="LKX95" s="66"/>
      <c r="LKY95" s="66"/>
      <c r="LKZ95" s="66"/>
      <c r="LLA95" s="66"/>
      <c r="LLB95" s="66"/>
      <c r="LLC95" s="66"/>
      <c r="LLD95" s="66"/>
      <c r="LLE95" s="66"/>
      <c r="LLF95" s="66"/>
      <c r="LLG95" s="66"/>
      <c r="LLH95" s="66"/>
      <c r="LLI95" s="66"/>
      <c r="LLJ95" s="66"/>
      <c r="LLK95" s="66"/>
      <c r="LLL95" s="66"/>
      <c r="LLM95" s="66"/>
      <c r="LLN95" s="66"/>
      <c r="LLO95" s="66"/>
      <c r="LLP95" s="66"/>
      <c r="LLQ95" s="66"/>
      <c r="LLR95" s="66"/>
      <c r="LLS95" s="66"/>
      <c r="LLT95" s="66"/>
      <c r="LLU95" s="66"/>
      <c r="LLV95" s="66"/>
      <c r="LLW95" s="66"/>
      <c r="LLX95" s="66"/>
      <c r="LLY95" s="66"/>
      <c r="LLZ95" s="66"/>
      <c r="LMA95" s="66"/>
      <c r="LMB95" s="66"/>
      <c r="LMC95" s="66"/>
      <c r="LMD95" s="66"/>
      <c r="LME95" s="66"/>
      <c r="LMF95" s="66"/>
      <c r="LMG95" s="66"/>
      <c r="LMH95" s="66"/>
      <c r="LMI95" s="66"/>
      <c r="LMJ95" s="66"/>
      <c r="LMK95" s="66"/>
      <c r="LML95" s="66"/>
      <c r="LMM95" s="66"/>
      <c r="LMN95" s="66"/>
      <c r="LMO95" s="66"/>
      <c r="LMP95" s="66"/>
      <c r="LMQ95" s="66"/>
      <c r="LMR95" s="66"/>
      <c r="LMS95" s="66"/>
      <c r="LMT95" s="66"/>
      <c r="LMU95" s="66"/>
      <c r="LMV95" s="66"/>
      <c r="LMW95" s="66"/>
      <c r="LMX95" s="66"/>
      <c r="LMY95" s="66"/>
      <c r="LMZ95" s="66"/>
      <c r="LNA95" s="66"/>
      <c r="LNB95" s="66"/>
      <c r="LNC95" s="66"/>
      <c r="LND95" s="66"/>
      <c r="LNE95" s="66"/>
      <c r="LNF95" s="66"/>
      <c r="LNG95" s="66"/>
      <c r="LNH95" s="66"/>
      <c r="LNI95" s="66"/>
      <c r="LNJ95" s="66"/>
      <c r="LNK95" s="66"/>
      <c r="LNL95" s="66"/>
      <c r="LNM95" s="66"/>
      <c r="LNN95" s="66"/>
      <c r="LNO95" s="66"/>
      <c r="LNP95" s="66"/>
      <c r="LNQ95" s="66"/>
      <c r="LNR95" s="66"/>
      <c r="LNS95" s="66"/>
      <c r="LNT95" s="66"/>
      <c r="LNU95" s="66"/>
      <c r="LNV95" s="66"/>
      <c r="LNW95" s="66"/>
      <c r="LNX95" s="66"/>
      <c r="LNY95" s="66"/>
      <c r="LNZ95" s="66"/>
      <c r="LOA95" s="66"/>
      <c r="LOB95" s="66"/>
      <c r="LOC95" s="66"/>
      <c r="LOD95" s="66"/>
      <c r="LOE95" s="66"/>
      <c r="LOF95" s="66"/>
      <c r="LOG95" s="66"/>
      <c r="LOH95" s="66"/>
      <c r="LOI95" s="66"/>
      <c r="LOJ95" s="66"/>
      <c r="LOK95" s="66"/>
      <c r="LOL95" s="66"/>
      <c r="LOM95" s="66"/>
      <c r="LON95" s="66"/>
      <c r="LOO95" s="66"/>
      <c r="LOP95" s="66"/>
      <c r="LOQ95" s="66"/>
      <c r="LOR95" s="66"/>
      <c r="LOS95" s="66"/>
      <c r="LOT95" s="66"/>
      <c r="LOU95" s="66"/>
      <c r="LOV95" s="66"/>
      <c r="LOW95" s="66"/>
      <c r="LOX95" s="66"/>
      <c r="LOY95" s="66"/>
      <c r="LOZ95" s="66"/>
      <c r="LPA95" s="66"/>
      <c r="LPB95" s="66"/>
      <c r="LPC95" s="66"/>
      <c r="LPD95" s="66"/>
      <c r="LPE95" s="66"/>
      <c r="LPF95" s="66"/>
      <c r="LPG95" s="66"/>
      <c r="LPH95" s="66"/>
      <c r="LPI95" s="66"/>
      <c r="LPJ95" s="66"/>
      <c r="LPK95" s="66"/>
      <c r="LPL95" s="66"/>
      <c r="LPM95" s="66"/>
      <c r="LPN95" s="66"/>
      <c r="LPO95" s="66"/>
      <c r="LPP95" s="66"/>
      <c r="LPQ95" s="66"/>
      <c r="LPR95" s="66"/>
      <c r="LPS95" s="66"/>
      <c r="LPT95" s="66"/>
      <c r="LPU95" s="66"/>
      <c r="LPV95" s="66"/>
      <c r="LPW95" s="66"/>
      <c r="LPX95" s="66"/>
      <c r="LPY95" s="66"/>
      <c r="LPZ95" s="66"/>
      <c r="LQA95" s="66"/>
      <c r="LQB95" s="66"/>
      <c r="LQC95" s="66"/>
      <c r="LQD95" s="66"/>
      <c r="LQE95" s="66"/>
      <c r="LQF95" s="66"/>
      <c r="LQG95" s="66"/>
      <c r="LQH95" s="66"/>
      <c r="LQI95" s="66"/>
      <c r="LQJ95" s="66"/>
      <c r="LQK95" s="66"/>
      <c r="LQL95" s="66"/>
      <c r="LQM95" s="66"/>
      <c r="LQN95" s="66"/>
      <c r="LQO95" s="66"/>
      <c r="LQP95" s="66"/>
      <c r="LQQ95" s="66"/>
      <c r="LQR95" s="66"/>
      <c r="LQS95" s="66"/>
      <c r="LQT95" s="66"/>
      <c r="LQU95" s="66"/>
      <c r="LQV95" s="66"/>
      <c r="LQW95" s="66"/>
      <c r="LQX95" s="66"/>
      <c r="LQY95" s="66"/>
      <c r="LQZ95" s="66"/>
      <c r="LRA95" s="66"/>
      <c r="LRB95" s="66"/>
      <c r="LRC95" s="66"/>
      <c r="LRD95" s="66"/>
      <c r="LRE95" s="66"/>
      <c r="LRF95" s="66"/>
      <c r="LRG95" s="66"/>
      <c r="LRH95" s="66"/>
      <c r="LRI95" s="66"/>
      <c r="LRJ95" s="66"/>
      <c r="LRK95" s="66"/>
      <c r="LRL95" s="66"/>
      <c r="LRM95" s="66"/>
      <c r="LRN95" s="66"/>
      <c r="LRO95" s="66"/>
      <c r="LRP95" s="66"/>
      <c r="LRQ95" s="66"/>
      <c r="LRR95" s="66"/>
      <c r="LRS95" s="66"/>
      <c r="LRT95" s="66"/>
      <c r="LRU95" s="66"/>
      <c r="LRV95" s="66"/>
      <c r="LRW95" s="66"/>
      <c r="LRX95" s="66"/>
      <c r="LRY95" s="66"/>
      <c r="LRZ95" s="66"/>
      <c r="LSA95" s="66"/>
      <c r="LSB95" s="66"/>
      <c r="LSC95" s="66"/>
      <c r="LSD95" s="66"/>
      <c r="LSE95" s="66"/>
      <c r="LSF95" s="66"/>
      <c r="LSG95" s="66"/>
      <c r="LSH95" s="66"/>
      <c r="LSI95" s="66"/>
      <c r="LSJ95" s="66"/>
      <c r="LSK95" s="66"/>
      <c r="LSL95" s="66"/>
      <c r="LSM95" s="66"/>
      <c r="LSN95" s="66"/>
      <c r="LSO95" s="66"/>
      <c r="LSP95" s="66"/>
      <c r="LSQ95" s="66"/>
      <c r="LSR95" s="66"/>
      <c r="LSS95" s="66"/>
      <c r="LST95" s="66"/>
      <c r="LSU95" s="66"/>
      <c r="LSV95" s="66"/>
      <c r="LSW95" s="66"/>
      <c r="LSX95" s="66"/>
      <c r="LSY95" s="66"/>
      <c r="LSZ95" s="66"/>
      <c r="LTA95" s="66"/>
      <c r="LTB95" s="66"/>
      <c r="LTC95" s="66"/>
      <c r="LTD95" s="66"/>
      <c r="LTE95" s="66"/>
      <c r="LTF95" s="66"/>
      <c r="LTG95" s="66"/>
      <c r="LTH95" s="66"/>
      <c r="LTI95" s="66"/>
      <c r="LTJ95" s="66"/>
      <c r="LTK95" s="66"/>
      <c r="LTL95" s="66"/>
      <c r="LTM95" s="66"/>
      <c r="LTN95" s="66"/>
      <c r="LTO95" s="66"/>
      <c r="LTP95" s="66"/>
      <c r="LTQ95" s="66"/>
      <c r="LTR95" s="66"/>
      <c r="LTS95" s="66"/>
      <c r="LTT95" s="66"/>
      <c r="LTU95" s="66"/>
      <c r="LTV95" s="66"/>
      <c r="LTW95" s="66"/>
      <c r="LTX95" s="66"/>
      <c r="LTY95" s="66"/>
      <c r="LTZ95" s="66"/>
      <c r="LUA95" s="66"/>
      <c r="LUB95" s="66"/>
      <c r="LUC95" s="66"/>
      <c r="LUD95" s="66"/>
      <c r="LUE95" s="66"/>
      <c r="LUF95" s="66"/>
      <c r="LUG95" s="66"/>
      <c r="LUH95" s="66"/>
      <c r="LUI95" s="66"/>
      <c r="LUJ95" s="66"/>
      <c r="LUK95" s="66"/>
      <c r="LUL95" s="66"/>
      <c r="LUM95" s="66"/>
      <c r="LUN95" s="66"/>
      <c r="LUO95" s="66"/>
      <c r="LUP95" s="66"/>
      <c r="LUQ95" s="66"/>
      <c r="LUR95" s="66"/>
      <c r="LUS95" s="66"/>
      <c r="LUT95" s="66"/>
      <c r="LUU95" s="66"/>
      <c r="LUV95" s="66"/>
      <c r="LUW95" s="66"/>
      <c r="LUX95" s="66"/>
      <c r="LUY95" s="66"/>
      <c r="LUZ95" s="66"/>
      <c r="LVA95" s="66"/>
      <c r="LVB95" s="66"/>
      <c r="LVC95" s="66"/>
      <c r="LVD95" s="66"/>
      <c r="LVE95" s="66"/>
      <c r="LVF95" s="66"/>
      <c r="LVG95" s="66"/>
      <c r="LVH95" s="66"/>
      <c r="LVI95" s="66"/>
      <c r="LVJ95" s="66"/>
      <c r="LVK95" s="66"/>
      <c r="LVL95" s="66"/>
      <c r="LVM95" s="66"/>
      <c r="LVN95" s="66"/>
      <c r="LVO95" s="66"/>
      <c r="LVP95" s="66"/>
      <c r="LVQ95" s="66"/>
      <c r="LVR95" s="66"/>
      <c r="LVS95" s="66"/>
      <c r="LVT95" s="66"/>
      <c r="LVU95" s="66"/>
      <c r="LVV95" s="66"/>
      <c r="LVW95" s="66"/>
      <c r="LVX95" s="66"/>
      <c r="LVY95" s="66"/>
      <c r="LVZ95" s="66"/>
      <c r="LWA95" s="66"/>
      <c r="LWB95" s="66"/>
      <c r="LWC95" s="66"/>
      <c r="LWD95" s="66"/>
      <c r="LWE95" s="66"/>
      <c r="LWF95" s="66"/>
      <c r="LWG95" s="66"/>
      <c r="LWH95" s="66"/>
      <c r="LWI95" s="66"/>
      <c r="LWJ95" s="66"/>
      <c r="LWK95" s="66"/>
      <c r="LWL95" s="66"/>
      <c r="LWM95" s="66"/>
      <c r="LWN95" s="66"/>
      <c r="LWO95" s="66"/>
      <c r="LWP95" s="66"/>
      <c r="LWQ95" s="66"/>
      <c r="LWR95" s="66"/>
      <c r="LWS95" s="66"/>
      <c r="LWT95" s="66"/>
      <c r="LWU95" s="66"/>
      <c r="LWV95" s="66"/>
      <c r="LWW95" s="66"/>
      <c r="LWX95" s="66"/>
      <c r="LWY95" s="66"/>
      <c r="LWZ95" s="66"/>
      <c r="LXA95" s="66"/>
      <c r="LXB95" s="66"/>
      <c r="LXC95" s="66"/>
      <c r="LXD95" s="66"/>
      <c r="LXE95" s="66"/>
      <c r="LXF95" s="66"/>
      <c r="LXG95" s="66"/>
      <c r="LXH95" s="66"/>
      <c r="LXI95" s="66"/>
      <c r="LXJ95" s="66"/>
      <c r="LXK95" s="66"/>
      <c r="LXL95" s="66"/>
      <c r="LXM95" s="66"/>
      <c r="LXN95" s="66"/>
      <c r="LXO95" s="66"/>
      <c r="LXP95" s="66"/>
      <c r="LXQ95" s="66"/>
      <c r="LXR95" s="66"/>
      <c r="LXS95" s="66"/>
      <c r="LXT95" s="66"/>
      <c r="LXU95" s="66"/>
      <c r="LXV95" s="66"/>
      <c r="LXW95" s="66"/>
      <c r="LXX95" s="66"/>
      <c r="LXY95" s="66"/>
      <c r="LXZ95" s="66"/>
      <c r="LYA95" s="66"/>
      <c r="LYB95" s="66"/>
      <c r="LYC95" s="66"/>
      <c r="LYD95" s="66"/>
      <c r="LYE95" s="66"/>
      <c r="LYF95" s="66"/>
      <c r="LYG95" s="66"/>
      <c r="LYH95" s="66"/>
      <c r="LYI95" s="66"/>
      <c r="LYJ95" s="66"/>
      <c r="LYK95" s="66"/>
      <c r="LYL95" s="66"/>
      <c r="LYM95" s="66"/>
      <c r="LYN95" s="66"/>
      <c r="LYO95" s="66"/>
      <c r="LYP95" s="66"/>
      <c r="LYQ95" s="66"/>
      <c r="LYR95" s="66"/>
      <c r="LYS95" s="66"/>
      <c r="LYT95" s="66"/>
      <c r="LYU95" s="66"/>
      <c r="LYV95" s="66"/>
      <c r="LYW95" s="66"/>
      <c r="LYX95" s="66"/>
      <c r="LYY95" s="66"/>
      <c r="LYZ95" s="66"/>
      <c r="LZA95" s="66"/>
      <c r="LZB95" s="66"/>
      <c r="LZC95" s="66"/>
      <c r="LZD95" s="66"/>
      <c r="LZE95" s="66"/>
      <c r="LZF95" s="66"/>
      <c r="LZG95" s="66"/>
      <c r="LZH95" s="66"/>
      <c r="LZI95" s="66"/>
      <c r="LZJ95" s="66"/>
      <c r="LZK95" s="66"/>
      <c r="LZL95" s="66"/>
      <c r="LZM95" s="66"/>
      <c r="LZN95" s="66"/>
      <c r="LZO95" s="66"/>
      <c r="LZP95" s="66"/>
      <c r="LZQ95" s="66"/>
      <c r="LZR95" s="66"/>
      <c r="LZS95" s="66"/>
      <c r="LZT95" s="66"/>
      <c r="LZU95" s="66"/>
      <c r="LZV95" s="66"/>
      <c r="LZW95" s="66"/>
      <c r="LZX95" s="66"/>
      <c r="LZY95" s="66"/>
      <c r="LZZ95" s="66"/>
      <c r="MAA95" s="66"/>
      <c r="MAB95" s="66"/>
      <c r="MAC95" s="66"/>
      <c r="MAD95" s="66"/>
      <c r="MAE95" s="66"/>
      <c r="MAF95" s="66"/>
      <c r="MAG95" s="66"/>
      <c r="MAH95" s="66"/>
      <c r="MAI95" s="66"/>
      <c r="MAJ95" s="66"/>
      <c r="MAK95" s="66"/>
      <c r="MAL95" s="66"/>
      <c r="MAM95" s="66"/>
      <c r="MAN95" s="66"/>
      <c r="MAO95" s="66"/>
      <c r="MAP95" s="66"/>
      <c r="MAQ95" s="66"/>
      <c r="MAR95" s="66"/>
      <c r="MAS95" s="66"/>
      <c r="MAT95" s="66"/>
      <c r="MAU95" s="66"/>
      <c r="MAV95" s="66"/>
      <c r="MAW95" s="66"/>
      <c r="MAX95" s="66"/>
      <c r="MAY95" s="66"/>
      <c r="MAZ95" s="66"/>
      <c r="MBA95" s="66"/>
      <c r="MBB95" s="66"/>
      <c r="MBC95" s="66"/>
      <c r="MBD95" s="66"/>
      <c r="MBE95" s="66"/>
      <c r="MBF95" s="66"/>
      <c r="MBG95" s="66"/>
      <c r="MBH95" s="66"/>
      <c r="MBI95" s="66"/>
      <c r="MBJ95" s="66"/>
      <c r="MBK95" s="66"/>
      <c r="MBL95" s="66"/>
      <c r="MBM95" s="66"/>
      <c r="MBN95" s="66"/>
      <c r="MBO95" s="66"/>
      <c r="MBP95" s="66"/>
      <c r="MBQ95" s="66"/>
      <c r="MBR95" s="66"/>
      <c r="MBS95" s="66"/>
      <c r="MBT95" s="66"/>
      <c r="MBU95" s="66"/>
      <c r="MBV95" s="66"/>
      <c r="MBW95" s="66"/>
      <c r="MBX95" s="66"/>
      <c r="MBY95" s="66"/>
      <c r="MBZ95" s="66"/>
      <c r="MCA95" s="66"/>
      <c r="MCB95" s="66"/>
      <c r="MCC95" s="66"/>
      <c r="MCD95" s="66"/>
      <c r="MCE95" s="66"/>
      <c r="MCF95" s="66"/>
      <c r="MCG95" s="66"/>
      <c r="MCH95" s="66"/>
      <c r="MCI95" s="66"/>
      <c r="MCJ95" s="66"/>
      <c r="MCK95" s="66"/>
      <c r="MCL95" s="66"/>
      <c r="MCM95" s="66"/>
      <c r="MCN95" s="66"/>
      <c r="MCO95" s="66"/>
      <c r="MCP95" s="66"/>
      <c r="MCQ95" s="66"/>
      <c r="MCR95" s="66"/>
      <c r="MCS95" s="66"/>
      <c r="MCT95" s="66"/>
      <c r="MCU95" s="66"/>
      <c r="MCV95" s="66"/>
      <c r="MCW95" s="66"/>
      <c r="MCX95" s="66"/>
      <c r="MCY95" s="66"/>
      <c r="MCZ95" s="66"/>
      <c r="MDA95" s="66"/>
      <c r="MDB95" s="66"/>
      <c r="MDC95" s="66"/>
      <c r="MDD95" s="66"/>
      <c r="MDE95" s="66"/>
      <c r="MDF95" s="66"/>
      <c r="MDG95" s="66"/>
      <c r="MDH95" s="66"/>
      <c r="MDI95" s="66"/>
      <c r="MDJ95" s="66"/>
      <c r="MDK95" s="66"/>
      <c r="MDL95" s="66"/>
      <c r="MDM95" s="66"/>
      <c r="MDN95" s="66"/>
      <c r="MDO95" s="66"/>
      <c r="MDP95" s="66"/>
      <c r="MDQ95" s="66"/>
      <c r="MDR95" s="66"/>
      <c r="MDS95" s="66"/>
      <c r="MDT95" s="66"/>
      <c r="MDU95" s="66"/>
      <c r="MDV95" s="66"/>
      <c r="MDW95" s="66"/>
      <c r="MDX95" s="66"/>
      <c r="MDY95" s="66"/>
      <c r="MDZ95" s="66"/>
      <c r="MEA95" s="66"/>
      <c r="MEB95" s="66"/>
      <c r="MEC95" s="66"/>
      <c r="MED95" s="66"/>
      <c r="MEE95" s="66"/>
      <c r="MEF95" s="66"/>
      <c r="MEG95" s="66"/>
      <c r="MEH95" s="66"/>
      <c r="MEI95" s="66"/>
      <c r="MEJ95" s="66"/>
      <c r="MEK95" s="66"/>
      <c r="MEL95" s="66"/>
      <c r="MEM95" s="66"/>
      <c r="MEN95" s="66"/>
      <c r="MEO95" s="66"/>
      <c r="MEP95" s="66"/>
      <c r="MEQ95" s="66"/>
      <c r="MER95" s="66"/>
      <c r="MES95" s="66"/>
      <c r="MET95" s="66"/>
      <c r="MEU95" s="66"/>
      <c r="MEV95" s="66"/>
      <c r="MEW95" s="66"/>
      <c r="MEX95" s="66"/>
      <c r="MEY95" s="66"/>
      <c r="MEZ95" s="66"/>
      <c r="MFA95" s="66"/>
      <c r="MFB95" s="66"/>
      <c r="MFC95" s="66"/>
      <c r="MFD95" s="66"/>
      <c r="MFE95" s="66"/>
      <c r="MFF95" s="66"/>
      <c r="MFG95" s="66"/>
      <c r="MFH95" s="66"/>
      <c r="MFI95" s="66"/>
      <c r="MFJ95" s="66"/>
      <c r="MFK95" s="66"/>
      <c r="MFL95" s="66"/>
      <c r="MFM95" s="66"/>
      <c r="MFN95" s="66"/>
      <c r="MFO95" s="66"/>
      <c r="MFP95" s="66"/>
      <c r="MFQ95" s="66"/>
      <c r="MFR95" s="66"/>
      <c r="MFS95" s="66"/>
      <c r="MFT95" s="66"/>
      <c r="MFU95" s="66"/>
      <c r="MFV95" s="66"/>
      <c r="MFW95" s="66"/>
      <c r="MFX95" s="66"/>
      <c r="MFY95" s="66"/>
      <c r="MFZ95" s="66"/>
      <c r="MGA95" s="66"/>
      <c r="MGB95" s="66"/>
      <c r="MGC95" s="66"/>
      <c r="MGD95" s="66"/>
      <c r="MGE95" s="66"/>
      <c r="MGF95" s="66"/>
      <c r="MGG95" s="66"/>
      <c r="MGH95" s="66"/>
      <c r="MGI95" s="66"/>
      <c r="MGJ95" s="66"/>
      <c r="MGK95" s="66"/>
      <c r="MGL95" s="66"/>
      <c r="MGM95" s="66"/>
      <c r="MGN95" s="66"/>
      <c r="MGO95" s="66"/>
      <c r="MGP95" s="66"/>
      <c r="MGQ95" s="66"/>
      <c r="MGR95" s="66"/>
      <c r="MGS95" s="66"/>
      <c r="MGT95" s="66"/>
      <c r="MGU95" s="66"/>
      <c r="MGV95" s="66"/>
      <c r="MGW95" s="66"/>
      <c r="MGX95" s="66"/>
      <c r="MGY95" s="66"/>
      <c r="MGZ95" s="66"/>
      <c r="MHA95" s="66"/>
      <c r="MHB95" s="66"/>
      <c r="MHC95" s="66"/>
      <c r="MHD95" s="66"/>
      <c r="MHE95" s="66"/>
      <c r="MHF95" s="66"/>
      <c r="MHG95" s="66"/>
      <c r="MHH95" s="66"/>
      <c r="MHI95" s="66"/>
      <c r="MHJ95" s="66"/>
      <c r="MHK95" s="66"/>
      <c r="MHL95" s="66"/>
      <c r="MHM95" s="66"/>
      <c r="MHN95" s="66"/>
      <c r="MHO95" s="66"/>
      <c r="MHP95" s="66"/>
      <c r="MHQ95" s="66"/>
      <c r="MHR95" s="66"/>
      <c r="MHS95" s="66"/>
      <c r="MHT95" s="66"/>
      <c r="MHU95" s="66"/>
      <c r="MHV95" s="66"/>
      <c r="MHW95" s="66"/>
      <c r="MHX95" s="66"/>
      <c r="MHY95" s="66"/>
      <c r="MHZ95" s="66"/>
      <c r="MIA95" s="66"/>
      <c r="MIB95" s="66"/>
      <c r="MIC95" s="66"/>
      <c r="MID95" s="66"/>
      <c r="MIE95" s="66"/>
      <c r="MIF95" s="66"/>
      <c r="MIG95" s="66"/>
      <c r="MIH95" s="66"/>
      <c r="MII95" s="66"/>
      <c r="MIJ95" s="66"/>
      <c r="MIK95" s="66"/>
      <c r="MIL95" s="66"/>
      <c r="MIM95" s="66"/>
      <c r="MIN95" s="66"/>
      <c r="MIO95" s="66"/>
      <c r="MIP95" s="66"/>
      <c r="MIQ95" s="66"/>
      <c r="MIR95" s="66"/>
      <c r="MIS95" s="66"/>
      <c r="MIT95" s="66"/>
      <c r="MIU95" s="66"/>
      <c r="MIV95" s="66"/>
      <c r="MIW95" s="66"/>
      <c r="MIX95" s="66"/>
      <c r="MIY95" s="66"/>
      <c r="MIZ95" s="66"/>
      <c r="MJA95" s="66"/>
      <c r="MJB95" s="66"/>
      <c r="MJC95" s="66"/>
      <c r="MJD95" s="66"/>
      <c r="MJE95" s="66"/>
      <c r="MJF95" s="66"/>
      <c r="MJG95" s="66"/>
      <c r="MJH95" s="66"/>
      <c r="MJI95" s="66"/>
      <c r="MJJ95" s="66"/>
      <c r="MJK95" s="66"/>
      <c r="MJL95" s="66"/>
      <c r="MJM95" s="66"/>
      <c r="MJN95" s="66"/>
      <c r="MJO95" s="66"/>
      <c r="MJP95" s="66"/>
      <c r="MJQ95" s="66"/>
      <c r="MJR95" s="66"/>
      <c r="MJS95" s="66"/>
      <c r="MJT95" s="66"/>
      <c r="MJU95" s="66"/>
      <c r="MJV95" s="66"/>
      <c r="MJW95" s="66"/>
      <c r="MJX95" s="66"/>
      <c r="MJY95" s="66"/>
      <c r="MJZ95" s="66"/>
      <c r="MKA95" s="66"/>
      <c r="MKB95" s="66"/>
      <c r="MKC95" s="66"/>
      <c r="MKD95" s="66"/>
      <c r="MKE95" s="66"/>
      <c r="MKF95" s="66"/>
      <c r="MKG95" s="66"/>
      <c r="MKH95" s="66"/>
      <c r="MKI95" s="66"/>
      <c r="MKJ95" s="66"/>
      <c r="MKK95" s="66"/>
      <c r="MKL95" s="66"/>
      <c r="MKM95" s="66"/>
      <c r="MKN95" s="66"/>
      <c r="MKO95" s="66"/>
      <c r="MKP95" s="66"/>
      <c r="MKQ95" s="66"/>
      <c r="MKR95" s="66"/>
      <c r="MKS95" s="66"/>
      <c r="MKT95" s="66"/>
      <c r="MKU95" s="66"/>
      <c r="MKV95" s="66"/>
      <c r="MKW95" s="66"/>
      <c r="MKX95" s="66"/>
      <c r="MKY95" s="66"/>
      <c r="MKZ95" s="66"/>
      <c r="MLA95" s="66"/>
      <c r="MLB95" s="66"/>
      <c r="MLC95" s="66"/>
      <c r="MLD95" s="66"/>
      <c r="MLE95" s="66"/>
      <c r="MLF95" s="66"/>
      <c r="MLG95" s="66"/>
      <c r="MLH95" s="66"/>
      <c r="MLI95" s="66"/>
      <c r="MLJ95" s="66"/>
      <c r="MLK95" s="66"/>
      <c r="MLL95" s="66"/>
      <c r="MLM95" s="66"/>
      <c r="MLN95" s="66"/>
      <c r="MLO95" s="66"/>
      <c r="MLP95" s="66"/>
      <c r="MLQ95" s="66"/>
      <c r="MLR95" s="66"/>
      <c r="MLS95" s="66"/>
      <c r="MLT95" s="66"/>
      <c r="MLU95" s="66"/>
      <c r="MLV95" s="66"/>
      <c r="MLW95" s="66"/>
      <c r="MLX95" s="66"/>
      <c r="MLY95" s="66"/>
      <c r="MLZ95" s="66"/>
      <c r="MMA95" s="66"/>
      <c r="MMB95" s="66"/>
      <c r="MMC95" s="66"/>
      <c r="MMD95" s="66"/>
      <c r="MME95" s="66"/>
      <c r="MMF95" s="66"/>
      <c r="MMG95" s="66"/>
      <c r="MMH95" s="66"/>
      <c r="MMI95" s="66"/>
      <c r="MMJ95" s="66"/>
      <c r="MMK95" s="66"/>
      <c r="MML95" s="66"/>
      <c r="MMM95" s="66"/>
      <c r="MMN95" s="66"/>
      <c r="MMO95" s="66"/>
      <c r="MMP95" s="66"/>
      <c r="MMQ95" s="66"/>
      <c r="MMR95" s="66"/>
      <c r="MMS95" s="66"/>
      <c r="MMT95" s="66"/>
      <c r="MMU95" s="66"/>
      <c r="MMV95" s="66"/>
      <c r="MMW95" s="66"/>
      <c r="MMX95" s="66"/>
      <c r="MMY95" s="66"/>
      <c r="MMZ95" s="66"/>
      <c r="MNA95" s="66"/>
      <c r="MNB95" s="66"/>
      <c r="MNC95" s="66"/>
      <c r="MND95" s="66"/>
      <c r="MNE95" s="66"/>
      <c r="MNF95" s="66"/>
      <c r="MNG95" s="66"/>
      <c r="MNH95" s="66"/>
      <c r="MNI95" s="66"/>
      <c r="MNJ95" s="66"/>
      <c r="MNK95" s="66"/>
      <c r="MNL95" s="66"/>
      <c r="MNM95" s="66"/>
      <c r="MNN95" s="66"/>
      <c r="MNO95" s="66"/>
      <c r="MNP95" s="66"/>
      <c r="MNQ95" s="66"/>
      <c r="MNR95" s="66"/>
      <c r="MNS95" s="66"/>
      <c r="MNT95" s="66"/>
      <c r="MNU95" s="66"/>
      <c r="MNV95" s="66"/>
      <c r="MNW95" s="66"/>
      <c r="MNX95" s="66"/>
      <c r="MNY95" s="66"/>
      <c r="MNZ95" s="66"/>
      <c r="MOA95" s="66"/>
      <c r="MOB95" s="66"/>
      <c r="MOC95" s="66"/>
      <c r="MOD95" s="66"/>
      <c r="MOE95" s="66"/>
      <c r="MOF95" s="66"/>
      <c r="MOG95" s="66"/>
      <c r="MOH95" s="66"/>
      <c r="MOI95" s="66"/>
      <c r="MOJ95" s="66"/>
      <c r="MOK95" s="66"/>
      <c r="MOL95" s="66"/>
      <c r="MOM95" s="66"/>
      <c r="MON95" s="66"/>
      <c r="MOO95" s="66"/>
      <c r="MOP95" s="66"/>
      <c r="MOQ95" s="66"/>
      <c r="MOR95" s="66"/>
      <c r="MOS95" s="66"/>
      <c r="MOT95" s="66"/>
      <c r="MOU95" s="66"/>
      <c r="MOV95" s="66"/>
      <c r="MOW95" s="66"/>
      <c r="MOX95" s="66"/>
      <c r="MOY95" s="66"/>
      <c r="MOZ95" s="66"/>
      <c r="MPA95" s="66"/>
      <c r="MPB95" s="66"/>
      <c r="MPC95" s="66"/>
      <c r="MPD95" s="66"/>
      <c r="MPE95" s="66"/>
      <c r="MPF95" s="66"/>
      <c r="MPG95" s="66"/>
      <c r="MPH95" s="66"/>
      <c r="MPI95" s="66"/>
      <c r="MPJ95" s="66"/>
      <c r="MPK95" s="66"/>
      <c r="MPL95" s="66"/>
      <c r="MPM95" s="66"/>
      <c r="MPN95" s="66"/>
      <c r="MPO95" s="66"/>
      <c r="MPP95" s="66"/>
      <c r="MPQ95" s="66"/>
      <c r="MPR95" s="66"/>
      <c r="MPS95" s="66"/>
      <c r="MPT95" s="66"/>
      <c r="MPU95" s="66"/>
      <c r="MPV95" s="66"/>
      <c r="MPW95" s="66"/>
      <c r="MPX95" s="66"/>
      <c r="MPY95" s="66"/>
      <c r="MPZ95" s="66"/>
      <c r="MQA95" s="66"/>
      <c r="MQB95" s="66"/>
      <c r="MQC95" s="66"/>
      <c r="MQD95" s="66"/>
      <c r="MQE95" s="66"/>
      <c r="MQF95" s="66"/>
      <c r="MQG95" s="66"/>
      <c r="MQH95" s="66"/>
      <c r="MQI95" s="66"/>
      <c r="MQJ95" s="66"/>
      <c r="MQK95" s="66"/>
      <c r="MQL95" s="66"/>
      <c r="MQM95" s="66"/>
      <c r="MQN95" s="66"/>
      <c r="MQO95" s="66"/>
      <c r="MQP95" s="66"/>
      <c r="MQQ95" s="66"/>
      <c r="MQR95" s="66"/>
      <c r="MQS95" s="66"/>
      <c r="MQT95" s="66"/>
      <c r="MQU95" s="66"/>
      <c r="MQV95" s="66"/>
      <c r="MQW95" s="66"/>
      <c r="MQX95" s="66"/>
      <c r="MQY95" s="66"/>
      <c r="MQZ95" s="66"/>
      <c r="MRA95" s="66"/>
      <c r="MRB95" s="66"/>
      <c r="MRC95" s="66"/>
      <c r="MRD95" s="66"/>
      <c r="MRE95" s="66"/>
      <c r="MRF95" s="66"/>
      <c r="MRG95" s="66"/>
      <c r="MRH95" s="66"/>
      <c r="MRI95" s="66"/>
      <c r="MRJ95" s="66"/>
      <c r="MRK95" s="66"/>
      <c r="MRL95" s="66"/>
      <c r="MRM95" s="66"/>
      <c r="MRN95" s="66"/>
      <c r="MRO95" s="66"/>
      <c r="MRP95" s="66"/>
      <c r="MRQ95" s="66"/>
      <c r="MRR95" s="66"/>
      <c r="MRS95" s="66"/>
      <c r="MRT95" s="66"/>
      <c r="MRU95" s="66"/>
      <c r="MRV95" s="66"/>
      <c r="MRW95" s="66"/>
      <c r="MRX95" s="66"/>
      <c r="MRY95" s="66"/>
      <c r="MRZ95" s="66"/>
      <c r="MSA95" s="66"/>
      <c r="MSB95" s="66"/>
      <c r="MSC95" s="66"/>
      <c r="MSD95" s="66"/>
      <c r="MSE95" s="66"/>
      <c r="MSF95" s="66"/>
      <c r="MSG95" s="66"/>
      <c r="MSH95" s="66"/>
      <c r="MSI95" s="66"/>
      <c r="MSJ95" s="66"/>
      <c r="MSK95" s="66"/>
      <c r="MSL95" s="66"/>
      <c r="MSM95" s="66"/>
      <c r="MSN95" s="66"/>
      <c r="MSO95" s="66"/>
      <c r="MSP95" s="66"/>
      <c r="MSQ95" s="66"/>
      <c r="MSR95" s="66"/>
      <c r="MSS95" s="66"/>
      <c r="MST95" s="66"/>
      <c r="MSU95" s="66"/>
      <c r="MSV95" s="66"/>
      <c r="MSW95" s="66"/>
      <c r="MSX95" s="66"/>
      <c r="MSY95" s="66"/>
      <c r="MSZ95" s="66"/>
      <c r="MTA95" s="66"/>
      <c r="MTB95" s="66"/>
      <c r="MTC95" s="66"/>
      <c r="MTD95" s="66"/>
      <c r="MTE95" s="66"/>
      <c r="MTF95" s="66"/>
      <c r="MTG95" s="66"/>
      <c r="MTH95" s="66"/>
      <c r="MTI95" s="66"/>
      <c r="MTJ95" s="66"/>
      <c r="MTK95" s="66"/>
      <c r="MTL95" s="66"/>
      <c r="MTM95" s="66"/>
      <c r="MTN95" s="66"/>
      <c r="MTO95" s="66"/>
      <c r="MTP95" s="66"/>
      <c r="MTQ95" s="66"/>
      <c r="MTR95" s="66"/>
      <c r="MTS95" s="66"/>
      <c r="MTT95" s="66"/>
      <c r="MTU95" s="66"/>
      <c r="MTV95" s="66"/>
      <c r="MTW95" s="66"/>
      <c r="MTX95" s="66"/>
      <c r="MTY95" s="66"/>
      <c r="MTZ95" s="66"/>
      <c r="MUA95" s="66"/>
      <c r="MUB95" s="66"/>
      <c r="MUC95" s="66"/>
      <c r="MUD95" s="66"/>
      <c r="MUE95" s="66"/>
      <c r="MUF95" s="66"/>
      <c r="MUG95" s="66"/>
      <c r="MUH95" s="66"/>
      <c r="MUI95" s="66"/>
      <c r="MUJ95" s="66"/>
      <c r="MUK95" s="66"/>
      <c r="MUL95" s="66"/>
      <c r="MUM95" s="66"/>
      <c r="MUN95" s="66"/>
      <c r="MUO95" s="66"/>
      <c r="MUP95" s="66"/>
      <c r="MUQ95" s="66"/>
      <c r="MUR95" s="66"/>
      <c r="MUS95" s="66"/>
      <c r="MUT95" s="66"/>
      <c r="MUU95" s="66"/>
      <c r="MUV95" s="66"/>
      <c r="MUW95" s="66"/>
      <c r="MUX95" s="66"/>
      <c r="MUY95" s="66"/>
      <c r="MUZ95" s="66"/>
      <c r="MVA95" s="66"/>
      <c r="MVB95" s="66"/>
      <c r="MVC95" s="66"/>
      <c r="MVD95" s="66"/>
      <c r="MVE95" s="66"/>
      <c r="MVF95" s="66"/>
      <c r="MVG95" s="66"/>
      <c r="MVH95" s="66"/>
      <c r="MVI95" s="66"/>
      <c r="MVJ95" s="66"/>
      <c r="MVK95" s="66"/>
      <c r="MVL95" s="66"/>
      <c r="MVM95" s="66"/>
      <c r="MVN95" s="66"/>
      <c r="MVO95" s="66"/>
      <c r="MVP95" s="66"/>
      <c r="MVQ95" s="66"/>
      <c r="MVR95" s="66"/>
      <c r="MVS95" s="66"/>
      <c r="MVT95" s="66"/>
      <c r="MVU95" s="66"/>
      <c r="MVV95" s="66"/>
      <c r="MVW95" s="66"/>
      <c r="MVX95" s="66"/>
      <c r="MVY95" s="66"/>
      <c r="MVZ95" s="66"/>
      <c r="MWA95" s="66"/>
      <c r="MWB95" s="66"/>
      <c r="MWC95" s="66"/>
      <c r="MWD95" s="66"/>
      <c r="MWE95" s="66"/>
      <c r="MWF95" s="66"/>
      <c r="MWG95" s="66"/>
      <c r="MWH95" s="66"/>
      <c r="MWI95" s="66"/>
      <c r="MWJ95" s="66"/>
      <c r="MWK95" s="66"/>
      <c r="MWL95" s="66"/>
      <c r="MWM95" s="66"/>
      <c r="MWN95" s="66"/>
      <c r="MWO95" s="66"/>
      <c r="MWP95" s="66"/>
      <c r="MWQ95" s="66"/>
      <c r="MWR95" s="66"/>
      <c r="MWS95" s="66"/>
      <c r="MWT95" s="66"/>
      <c r="MWU95" s="66"/>
      <c r="MWV95" s="66"/>
      <c r="MWW95" s="66"/>
      <c r="MWX95" s="66"/>
      <c r="MWY95" s="66"/>
      <c r="MWZ95" s="66"/>
      <c r="MXA95" s="66"/>
      <c r="MXB95" s="66"/>
      <c r="MXC95" s="66"/>
      <c r="MXD95" s="66"/>
      <c r="MXE95" s="66"/>
      <c r="MXF95" s="66"/>
      <c r="MXG95" s="66"/>
      <c r="MXH95" s="66"/>
      <c r="MXI95" s="66"/>
      <c r="MXJ95" s="66"/>
      <c r="MXK95" s="66"/>
      <c r="MXL95" s="66"/>
      <c r="MXM95" s="66"/>
      <c r="MXN95" s="66"/>
      <c r="MXO95" s="66"/>
      <c r="MXP95" s="66"/>
      <c r="MXQ95" s="66"/>
      <c r="MXR95" s="66"/>
      <c r="MXS95" s="66"/>
      <c r="MXT95" s="66"/>
      <c r="MXU95" s="66"/>
      <c r="MXV95" s="66"/>
      <c r="MXW95" s="66"/>
      <c r="MXX95" s="66"/>
      <c r="MXY95" s="66"/>
      <c r="MXZ95" s="66"/>
      <c r="MYA95" s="66"/>
      <c r="MYB95" s="66"/>
      <c r="MYC95" s="66"/>
      <c r="MYD95" s="66"/>
      <c r="MYE95" s="66"/>
      <c r="MYF95" s="66"/>
      <c r="MYG95" s="66"/>
      <c r="MYH95" s="66"/>
      <c r="MYI95" s="66"/>
      <c r="MYJ95" s="66"/>
      <c r="MYK95" s="66"/>
      <c r="MYL95" s="66"/>
      <c r="MYM95" s="66"/>
      <c r="MYN95" s="66"/>
      <c r="MYO95" s="66"/>
      <c r="MYP95" s="66"/>
      <c r="MYQ95" s="66"/>
      <c r="MYR95" s="66"/>
      <c r="MYS95" s="66"/>
      <c r="MYT95" s="66"/>
      <c r="MYU95" s="66"/>
      <c r="MYV95" s="66"/>
      <c r="MYW95" s="66"/>
      <c r="MYX95" s="66"/>
      <c r="MYY95" s="66"/>
      <c r="MYZ95" s="66"/>
      <c r="MZA95" s="66"/>
      <c r="MZB95" s="66"/>
      <c r="MZC95" s="66"/>
      <c r="MZD95" s="66"/>
      <c r="MZE95" s="66"/>
      <c r="MZF95" s="66"/>
      <c r="MZG95" s="66"/>
      <c r="MZH95" s="66"/>
      <c r="MZI95" s="66"/>
      <c r="MZJ95" s="66"/>
      <c r="MZK95" s="66"/>
      <c r="MZL95" s="66"/>
      <c r="MZM95" s="66"/>
      <c r="MZN95" s="66"/>
      <c r="MZO95" s="66"/>
      <c r="MZP95" s="66"/>
      <c r="MZQ95" s="66"/>
      <c r="MZR95" s="66"/>
      <c r="MZS95" s="66"/>
      <c r="MZT95" s="66"/>
      <c r="MZU95" s="66"/>
      <c r="MZV95" s="66"/>
      <c r="MZW95" s="66"/>
      <c r="MZX95" s="66"/>
      <c r="MZY95" s="66"/>
      <c r="MZZ95" s="66"/>
      <c r="NAA95" s="66"/>
      <c r="NAB95" s="66"/>
      <c r="NAC95" s="66"/>
      <c r="NAD95" s="66"/>
      <c r="NAE95" s="66"/>
      <c r="NAF95" s="66"/>
      <c r="NAG95" s="66"/>
      <c r="NAH95" s="66"/>
      <c r="NAI95" s="66"/>
      <c r="NAJ95" s="66"/>
      <c r="NAK95" s="66"/>
      <c r="NAL95" s="66"/>
      <c r="NAM95" s="66"/>
      <c r="NAN95" s="66"/>
      <c r="NAO95" s="66"/>
      <c r="NAP95" s="66"/>
      <c r="NAQ95" s="66"/>
      <c r="NAR95" s="66"/>
      <c r="NAS95" s="66"/>
      <c r="NAT95" s="66"/>
      <c r="NAU95" s="66"/>
      <c r="NAV95" s="66"/>
      <c r="NAW95" s="66"/>
      <c r="NAX95" s="66"/>
      <c r="NAY95" s="66"/>
      <c r="NAZ95" s="66"/>
      <c r="NBA95" s="66"/>
      <c r="NBB95" s="66"/>
      <c r="NBC95" s="66"/>
      <c r="NBD95" s="66"/>
      <c r="NBE95" s="66"/>
      <c r="NBF95" s="66"/>
      <c r="NBG95" s="66"/>
      <c r="NBH95" s="66"/>
      <c r="NBI95" s="66"/>
      <c r="NBJ95" s="66"/>
      <c r="NBK95" s="66"/>
      <c r="NBL95" s="66"/>
      <c r="NBM95" s="66"/>
      <c r="NBN95" s="66"/>
      <c r="NBO95" s="66"/>
      <c r="NBP95" s="66"/>
      <c r="NBQ95" s="66"/>
      <c r="NBR95" s="66"/>
      <c r="NBS95" s="66"/>
      <c r="NBT95" s="66"/>
      <c r="NBU95" s="66"/>
      <c r="NBV95" s="66"/>
      <c r="NBW95" s="66"/>
      <c r="NBX95" s="66"/>
      <c r="NBY95" s="66"/>
      <c r="NBZ95" s="66"/>
      <c r="NCA95" s="66"/>
      <c r="NCB95" s="66"/>
      <c r="NCC95" s="66"/>
      <c r="NCD95" s="66"/>
      <c r="NCE95" s="66"/>
      <c r="NCF95" s="66"/>
      <c r="NCG95" s="66"/>
      <c r="NCH95" s="66"/>
      <c r="NCI95" s="66"/>
      <c r="NCJ95" s="66"/>
      <c r="NCK95" s="66"/>
      <c r="NCL95" s="66"/>
      <c r="NCM95" s="66"/>
      <c r="NCN95" s="66"/>
      <c r="NCO95" s="66"/>
      <c r="NCP95" s="66"/>
      <c r="NCQ95" s="66"/>
      <c r="NCR95" s="66"/>
      <c r="NCS95" s="66"/>
      <c r="NCT95" s="66"/>
      <c r="NCU95" s="66"/>
      <c r="NCV95" s="66"/>
      <c r="NCW95" s="66"/>
      <c r="NCX95" s="66"/>
      <c r="NCY95" s="66"/>
      <c r="NCZ95" s="66"/>
      <c r="NDA95" s="66"/>
      <c r="NDB95" s="66"/>
      <c r="NDC95" s="66"/>
      <c r="NDD95" s="66"/>
      <c r="NDE95" s="66"/>
      <c r="NDF95" s="66"/>
      <c r="NDG95" s="66"/>
      <c r="NDH95" s="66"/>
      <c r="NDI95" s="66"/>
      <c r="NDJ95" s="66"/>
      <c r="NDK95" s="66"/>
      <c r="NDL95" s="66"/>
      <c r="NDM95" s="66"/>
      <c r="NDN95" s="66"/>
      <c r="NDO95" s="66"/>
      <c r="NDP95" s="66"/>
      <c r="NDQ95" s="66"/>
      <c r="NDR95" s="66"/>
      <c r="NDS95" s="66"/>
      <c r="NDT95" s="66"/>
      <c r="NDU95" s="66"/>
      <c r="NDV95" s="66"/>
      <c r="NDW95" s="66"/>
      <c r="NDX95" s="66"/>
      <c r="NDY95" s="66"/>
      <c r="NDZ95" s="66"/>
      <c r="NEA95" s="66"/>
      <c r="NEB95" s="66"/>
      <c r="NEC95" s="66"/>
      <c r="NED95" s="66"/>
      <c r="NEE95" s="66"/>
      <c r="NEF95" s="66"/>
      <c r="NEG95" s="66"/>
      <c r="NEH95" s="66"/>
      <c r="NEI95" s="66"/>
      <c r="NEJ95" s="66"/>
      <c r="NEK95" s="66"/>
      <c r="NEL95" s="66"/>
      <c r="NEM95" s="66"/>
      <c r="NEN95" s="66"/>
      <c r="NEO95" s="66"/>
      <c r="NEP95" s="66"/>
      <c r="NEQ95" s="66"/>
      <c r="NER95" s="66"/>
      <c r="NES95" s="66"/>
      <c r="NET95" s="66"/>
      <c r="NEU95" s="66"/>
      <c r="NEV95" s="66"/>
      <c r="NEW95" s="66"/>
      <c r="NEX95" s="66"/>
      <c r="NEY95" s="66"/>
      <c r="NEZ95" s="66"/>
      <c r="NFA95" s="66"/>
      <c r="NFB95" s="66"/>
      <c r="NFC95" s="66"/>
      <c r="NFD95" s="66"/>
      <c r="NFE95" s="66"/>
      <c r="NFF95" s="66"/>
      <c r="NFG95" s="66"/>
      <c r="NFH95" s="66"/>
      <c r="NFI95" s="66"/>
      <c r="NFJ95" s="66"/>
      <c r="NFK95" s="66"/>
      <c r="NFL95" s="66"/>
      <c r="NFM95" s="66"/>
      <c r="NFN95" s="66"/>
      <c r="NFO95" s="66"/>
      <c r="NFP95" s="66"/>
      <c r="NFQ95" s="66"/>
      <c r="NFR95" s="66"/>
      <c r="NFS95" s="66"/>
      <c r="NFT95" s="66"/>
      <c r="NFU95" s="66"/>
      <c r="NFV95" s="66"/>
      <c r="NFW95" s="66"/>
      <c r="NFX95" s="66"/>
      <c r="NFY95" s="66"/>
      <c r="NFZ95" s="66"/>
      <c r="NGA95" s="66"/>
      <c r="NGB95" s="66"/>
      <c r="NGC95" s="66"/>
      <c r="NGD95" s="66"/>
      <c r="NGE95" s="66"/>
      <c r="NGF95" s="66"/>
      <c r="NGG95" s="66"/>
      <c r="NGH95" s="66"/>
      <c r="NGI95" s="66"/>
      <c r="NGJ95" s="66"/>
      <c r="NGK95" s="66"/>
      <c r="NGL95" s="66"/>
      <c r="NGM95" s="66"/>
      <c r="NGN95" s="66"/>
      <c r="NGO95" s="66"/>
      <c r="NGP95" s="66"/>
      <c r="NGQ95" s="66"/>
      <c r="NGR95" s="66"/>
      <c r="NGS95" s="66"/>
      <c r="NGT95" s="66"/>
      <c r="NGU95" s="66"/>
      <c r="NGV95" s="66"/>
      <c r="NGW95" s="66"/>
      <c r="NGX95" s="66"/>
      <c r="NGY95" s="66"/>
      <c r="NGZ95" s="66"/>
      <c r="NHA95" s="66"/>
      <c r="NHB95" s="66"/>
      <c r="NHC95" s="66"/>
      <c r="NHD95" s="66"/>
      <c r="NHE95" s="66"/>
      <c r="NHF95" s="66"/>
      <c r="NHG95" s="66"/>
      <c r="NHH95" s="66"/>
      <c r="NHI95" s="66"/>
      <c r="NHJ95" s="66"/>
      <c r="NHK95" s="66"/>
      <c r="NHL95" s="66"/>
      <c r="NHM95" s="66"/>
      <c r="NHN95" s="66"/>
      <c r="NHO95" s="66"/>
      <c r="NHP95" s="66"/>
      <c r="NHQ95" s="66"/>
      <c r="NHR95" s="66"/>
      <c r="NHS95" s="66"/>
      <c r="NHT95" s="66"/>
      <c r="NHU95" s="66"/>
      <c r="NHV95" s="66"/>
      <c r="NHW95" s="66"/>
      <c r="NHX95" s="66"/>
      <c r="NHY95" s="66"/>
      <c r="NHZ95" s="66"/>
      <c r="NIA95" s="66"/>
      <c r="NIB95" s="66"/>
      <c r="NIC95" s="66"/>
      <c r="NID95" s="66"/>
      <c r="NIE95" s="66"/>
      <c r="NIF95" s="66"/>
      <c r="NIG95" s="66"/>
      <c r="NIH95" s="66"/>
      <c r="NII95" s="66"/>
      <c r="NIJ95" s="66"/>
      <c r="NIK95" s="66"/>
      <c r="NIL95" s="66"/>
      <c r="NIM95" s="66"/>
      <c r="NIN95" s="66"/>
      <c r="NIO95" s="66"/>
      <c r="NIP95" s="66"/>
      <c r="NIQ95" s="66"/>
      <c r="NIR95" s="66"/>
      <c r="NIS95" s="66"/>
      <c r="NIT95" s="66"/>
      <c r="NIU95" s="66"/>
      <c r="NIV95" s="66"/>
      <c r="NIW95" s="66"/>
      <c r="NIX95" s="66"/>
      <c r="NIY95" s="66"/>
      <c r="NIZ95" s="66"/>
      <c r="NJA95" s="66"/>
      <c r="NJB95" s="66"/>
      <c r="NJC95" s="66"/>
      <c r="NJD95" s="66"/>
      <c r="NJE95" s="66"/>
      <c r="NJF95" s="66"/>
      <c r="NJG95" s="66"/>
      <c r="NJH95" s="66"/>
      <c r="NJI95" s="66"/>
      <c r="NJJ95" s="66"/>
      <c r="NJK95" s="66"/>
      <c r="NJL95" s="66"/>
      <c r="NJM95" s="66"/>
      <c r="NJN95" s="66"/>
      <c r="NJO95" s="66"/>
      <c r="NJP95" s="66"/>
      <c r="NJQ95" s="66"/>
      <c r="NJR95" s="66"/>
      <c r="NJS95" s="66"/>
      <c r="NJT95" s="66"/>
      <c r="NJU95" s="66"/>
      <c r="NJV95" s="66"/>
      <c r="NJW95" s="66"/>
      <c r="NJX95" s="66"/>
      <c r="NJY95" s="66"/>
      <c r="NJZ95" s="66"/>
      <c r="NKA95" s="66"/>
      <c r="NKB95" s="66"/>
      <c r="NKC95" s="66"/>
      <c r="NKD95" s="66"/>
      <c r="NKE95" s="66"/>
      <c r="NKF95" s="66"/>
      <c r="NKG95" s="66"/>
      <c r="NKH95" s="66"/>
      <c r="NKI95" s="66"/>
      <c r="NKJ95" s="66"/>
      <c r="NKK95" s="66"/>
      <c r="NKL95" s="66"/>
      <c r="NKM95" s="66"/>
      <c r="NKN95" s="66"/>
      <c r="NKO95" s="66"/>
      <c r="NKP95" s="66"/>
      <c r="NKQ95" s="66"/>
      <c r="NKR95" s="66"/>
      <c r="NKS95" s="66"/>
      <c r="NKT95" s="66"/>
      <c r="NKU95" s="66"/>
      <c r="NKV95" s="66"/>
      <c r="NKW95" s="66"/>
      <c r="NKX95" s="66"/>
      <c r="NKY95" s="66"/>
      <c r="NKZ95" s="66"/>
      <c r="NLA95" s="66"/>
      <c r="NLB95" s="66"/>
      <c r="NLC95" s="66"/>
      <c r="NLD95" s="66"/>
      <c r="NLE95" s="66"/>
      <c r="NLF95" s="66"/>
      <c r="NLG95" s="66"/>
      <c r="NLH95" s="66"/>
      <c r="NLI95" s="66"/>
      <c r="NLJ95" s="66"/>
      <c r="NLK95" s="66"/>
      <c r="NLL95" s="66"/>
      <c r="NLM95" s="66"/>
      <c r="NLN95" s="66"/>
      <c r="NLO95" s="66"/>
      <c r="NLP95" s="66"/>
      <c r="NLQ95" s="66"/>
      <c r="NLR95" s="66"/>
      <c r="NLS95" s="66"/>
      <c r="NLT95" s="66"/>
      <c r="NLU95" s="66"/>
      <c r="NLV95" s="66"/>
      <c r="NLW95" s="66"/>
      <c r="NLX95" s="66"/>
      <c r="NLY95" s="66"/>
      <c r="NLZ95" s="66"/>
      <c r="NMA95" s="66"/>
      <c r="NMB95" s="66"/>
      <c r="NMC95" s="66"/>
      <c r="NMD95" s="66"/>
      <c r="NME95" s="66"/>
      <c r="NMF95" s="66"/>
      <c r="NMG95" s="66"/>
      <c r="NMH95" s="66"/>
      <c r="NMI95" s="66"/>
      <c r="NMJ95" s="66"/>
      <c r="NMK95" s="66"/>
      <c r="NML95" s="66"/>
      <c r="NMM95" s="66"/>
      <c r="NMN95" s="66"/>
      <c r="NMO95" s="66"/>
      <c r="NMP95" s="66"/>
      <c r="NMQ95" s="66"/>
      <c r="NMR95" s="66"/>
      <c r="NMS95" s="66"/>
      <c r="NMT95" s="66"/>
      <c r="NMU95" s="66"/>
      <c r="NMV95" s="66"/>
      <c r="NMW95" s="66"/>
      <c r="NMX95" s="66"/>
      <c r="NMY95" s="66"/>
      <c r="NMZ95" s="66"/>
      <c r="NNA95" s="66"/>
      <c r="NNB95" s="66"/>
      <c r="NNC95" s="66"/>
      <c r="NND95" s="66"/>
      <c r="NNE95" s="66"/>
      <c r="NNF95" s="66"/>
      <c r="NNG95" s="66"/>
      <c r="NNH95" s="66"/>
      <c r="NNI95" s="66"/>
      <c r="NNJ95" s="66"/>
      <c r="NNK95" s="66"/>
      <c r="NNL95" s="66"/>
      <c r="NNM95" s="66"/>
      <c r="NNN95" s="66"/>
      <c r="NNO95" s="66"/>
      <c r="NNP95" s="66"/>
      <c r="NNQ95" s="66"/>
      <c r="NNR95" s="66"/>
      <c r="NNS95" s="66"/>
      <c r="NNT95" s="66"/>
      <c r="NNU95" s="66"/>
      <c r="NNV95" s="66"/>
      <c r="NNW95" s="66"/>
      <c r="NNX95" s="66"/>
      <c r="NNY95" s="66"/>
      <c r="NNZ95" s="66"/>
      <c r="NOA95" s="66"/>
      <c r="NOB95" s="66"/>
      <c r="NOC95" s="66"/>
      <c r="NOD95" s="66"/>
      <c r="NOE95" s="66"/>
      <c r="NOF95" s="66"/>
      <c r="NOG95" s="66"/>
      <c r="NOH95" s="66"/>
      <c r="NOI95" s="66"/>
      <c r="NOJ95" s="66"/>
      <c r="NOK95" s="66"/>
      <c r="NOL95" s="66"/>
      <c r="NOM95" s="66"/>
      <c r="NON95" s="66"/>
      <c r="NOO95" s="66"/>
      <c r="NOP95" s="66"/>
      <c r="NOQ95" s="66"/>
      <c r="NOR95" s="66"/>
      <c r="NOS95" s="66"/>
      <c r="NOT95" s="66"/>
      <c r="NOU95" s="66"/>
      <c r="NOV95" s="66"/>
      <c r="NOW95" s="66"/>
      <c r="NOX95" s="66"/>
      <c r="NOY95" s="66"/>
      <c r="NOZ95" s="66"/>
      <c r="NPA95" s="66"/>
      <c r="NPB95" s="66"/>
      <c r="NPC95" s="66"/>
      <c r="NPD95" s="66"/>
      <c r="NPE95" s="66"/>
      <c r="NPF95" s="66"/>
      <c r="NPG95" s="66"/>
      <c r="NPH95" s="66"/>
      <c r="NPI95" s="66"/>
      <c r="NPJ95" s="66"/>
      <c r="NPK95" s="66"/>
      <c r="NPL95" s="66"/>
      <c r="NPM95" s="66"/>
      <c r="NPN95" s="66"/>
      <c r="NPO95" s="66"/>
      <c r="NPP95" s="66"/>
      <c r="NPQ95" s="66"/>
      <c r="NPR95" s="66"/>
      <c r="NPS95" s="66"/>
      <c r="NPT95" s="66"/>
      <c r="NPU95" s="66"/>
      <c r="NPV95" s="66"/>
      <c r="NPW95" s="66"/>
      <c r="NPX95" s="66"/>
      <c r="NPY95" s="66"/>
      <c r="NPZ95" s="66"/>
      <c r="NQA95" s="66"/>
      <c r="NQB95" s="66"/>
      <c r="NQC95" s="66"/>
      <c r="NQD95" s="66"/>
      <c r="NQE95" s="66"/>
      <c r="NQF95" s="66"/>
      <c r="NQG95" s="66"/>
      <c r="NQH95" s="66"/>
      <c r="NQI95" s="66"/>
      <c r="NQJ95" s="66"/>
      <c r="NQK95" s="66"/>
      <c r="NQL95" s="66"/>
      <c r="NQM95" s="66"/>
      <c r="NQN95" s="66"/>
      <c r="NQO95" s="66"/>
      <c r="NQP95" s="66"/>
      <c r="NQQ95" s="66"/>
      <c r="NQR95" s="66"/>
      <c r="NQS95" s="66"/>
      <c r="NQT95" s="66"/>
      <c r="NQU95" s="66"/>
      <c r="NQV95" s="66"/>
      <c r="NQW95" s="66"/>
      <c r="NQX95" s="66"/>
      <c r="NQY95" s="66"/>
      <c r="NQZ95" s="66"/>
      <c r="NRA95" s="66"/>
      <c r="NRB95" s="66"/>
      <c r="NRC95" s="66"/>
      <c r="NRD95" s="66"/>
      <c r="NRE95" s="66"/>
      <c r="NRF95" s="66"/>
      <c r="NRG95" s="66"/>
      <c r="NRH95" s="66"/>
      <c r="NRI95" s="66"/>
      <c r="NRJ95" s="66"/>
      <c r="NRK95" s="66"/>
      <c r="NRL95" s="66"/>
      <c r="NRM95" s="66"/>
      <c r="NRN95" s="66"/>
      <c r="NRO95" s="66"/>
      <c r="NRP95" s="66"/>
      <c r="NRQ95" s="66"/>
      <c r="NRR95" s="66"/>
      <c r="NRS95" s="66"/>
      <c r="NRT95" s="66"/>
      <c r="NRU95" s="66"/>
      <c r="NRV95" s="66"/>
      <c r="NRW95" s="66"/>
      <c r="NRX95" s="66"/>
      <c r="NRY95" s="66"/>
      <c r="NRZ95" s="66"/>
      <c r="NSA95" s="66"/>
      <c r="NSB95" s="66"/>
      <c r="NSC95" s="66"/>
      <c r="NSD95" s="66"/>
      <c r="NSE95" s="66"/>
      <c r="NSF95" s="66"/>
      <c r="NSG95" s="66"/>
      <c r="NSH95" s="66"/>
      <c r="NSI95" s="66"/>
      <c r="NSJ95" s="66"/>
      <c r="NSK95" s="66"/>
      <c r="NSL95" s="66"/>
      <c r="NSM95" s="66"/>
      <c r="NSN95" s="66"/>
      <c r="NSO95" s="66"/>
      <c r="NSP95" s="66"/>
      <c r="NSQ95" s="66"/>
      <c r="NSR95" s="66"/>
      <c r="NSS95" s="66"/>
      <c r="NST95" s="66"/>
      <c r="NSU95" s="66"/>
      <c r="NSV95" s="66"/>
      <c r="NSW95" s="66"/>
      <c r="NSX95" s="66"/>
      <c r="NSY95" s="66"/>
      <c r="NSZ95" s="66"/>
      <c r="NTA95" s="66"/>
      <c r="NTB95" s="66"/>
      <c r="NTC95" s="66"/>
      <c r="NTD95" s="66"/>
      <c r="NTE95" s="66"/>
      <c r="NTF95" s="66"/>
      <c r="NTG95" s="66"/>
      <c r="NTH95" s="66"/>
      <c r="NTI95" s="66"/>
      <c r="NTJ95" s="66"/>
      <c r="NTK95" s="66"/>
      <c r="NTL95" s="66"/>
      <c r="NTM95" s="66"/>
      <c r="NTN95" s="66"/>
      <c r="NTO95" s="66"/>
      <c r="NTP95" s="66"/>
      <c r="NTQ95" s="66"/>
      <c r="NTR95" s="66"/>
      <c r="NTS95" s="66"/>
      <c r="NTT95" s="66"/>
      <c r="NTU95" s="66"/>
      <c r="NTV95" s="66"/>
      <c r="NTW95" s="66"/>
      <c r="NTX95" s="66"/>
      <c r="NTY95" s="66"/>
      <c r="NTZ95" s="66"/>
      <c r="NUA95" s="66"/>
      <c r="NUB95" s="66"/>
      <c r="NUC95" s="66"/>
      <c r="NUD95" s="66"/>
      <c r="NUE95" s="66"/>
      <c r="NUF95" s="66"/>
      <c r="NUG95" s="66"/>
      <c r="NUH95" s="66"/>
      <c r="NUI95" s="66"/>
      <c r="NUJ95" s="66"/>
      <c r="NUK95" s="66"/>
      <c r="NUL95" s="66"/>
      <c r="NUM95" s="66"/>
      <c r="NUN95" s="66"/>
      <c r="NUO95" s="66"/>
      <c r="NUP95" s="66"/>
      <c r="NUQ95" s="66"/>
      <c r="NUR95" s="66"/>
      <c r="NUS95" s="66"/>
      <c r="NUT95" s="66"/>
      <c r="NUU95" s="66"/>
      <c r="NUV95" s="66"/>
      <c r="NUW95" s="66"/>
      <c r="NUX95" s="66"/>
      <c r="NUY95" s="66"/>
      <c r="NUZ95" s="66"/>
      <c r="NVA95" s="66"/>
      <c r="NVB95" s="66"/>
      <c r="NVC95" s="66"/>
      <c r="NVD95" s="66"/>
      <c r="NVE95" s="66"/>
      <c r="NVF95" s="66"/>
      <c r="NVG95" s="66"/>
      <c r="NVH95" s="66"/>
      <c r="NVI95" s="66"/>
      <c r="NVJ95" s="66"/>
      <c r="NVK95" s="66"/>
      <c r="NVL95" s="66"/>
      <c r="NVM95" s="66"/>
      <c r="NVN95" s="66"/>
      <c r="NVO95" s="66"/>
      <c r="NVP95" s="66"/>
      <c r="NVQ95" s="66"/>
      <c r="NVR95" s="66"/>
      <c r="NVS95" s="66"/>
      <c r="NVT95" s="66"/>
      <c r="NVU95" s="66"/>
      <c r="NVV95" s="66"/>
      <c r="NVW95" s="66"/>
      <c r="NVX95" s="66"/>
      <c r="NVY95" s="66"/>
      <c r="NVZ95" s="66"/>
      <c r="NWA95" s="66"/>
      <c r="NWB95" s="66"/>
      <c r="NWC95" s="66"/>
      <c r="NWD95" s="66"/>
      <c r="NWE95" s="66"/>
      <c r="NWF95" s="66"/>
      <c r="NWG95" s="66"/>
      <c r="NWH95" s="66"/>
      <c r="NWI95" s="66"/>
      <c r="NWJ95" s="66"/>
      <c r="NWK95" s="66"/>
      <c r="NWL95" s="66"/>
      <c r="NWM95" s="66"/>
      <c r="NWN95" s="66"/>
      <c r="NWO95" s="66"/>
      <c r="NWP95" s="66"/>
      <c r="NWQ95" s="66"/>
      <c r="NWR95" s="66"/>
      <c r="NWS95" s="66"/>
      <c r="NWT95" s="66"/>
      <c r="NWU95" s="66"/>
      <c r="NWV95" s="66"/>
      <c r="NWW95" s="66"/>
      <c r="NWX95" s="66"/>
      <c r="NWY95" s="66"/>
      <c r="NWZ95" s="66"/>
      <c r="NXA95" s="66"/>
      <c r="NXB95" s="66"/>
      <c r="NXC95" s="66"/>
      <c r="NXD95" s="66"/>
      <c r="NXE95" s="66"/>
      <c r="NXF95" s="66"/>
      <c r="NXG95" s="66"/>
      <c r="NXH95" s="66"/>
      <c r="NXI95" s="66"/>
      <c r="NXJ95" s="66"/>
      <c r="NXK95" s="66"/>
      <c r="NXL95" s="66"/>
      <c r="NXM95" s="66"/>
      <c r="NXN95" s="66"/>
      <c r="NXO95" s="66"/>
      <c r="NXP95" s="66"/>
      <c r="NXQ95" s="66"/>
      <c r="NXR95" s="66"/>
      <c r="NXS95" s="66"/>
      <c r="NXT95" s="66"/>
      <c r="NXU95" s="66"/>
      <c r="NXV95" s="66"/>
      <c r="NXW95" s="66"/>
      <c r="NXX95" s="66"/>
      <c r="NXY95" s="66"/>
      <c r="NXZ95" s="66"/>
      <c r="NYA95" s="66"/>
      <c r="NYB95" s="66"/>
      <c r="NYC95" s="66"/>
      <c r="NYD95" s="66"/>
      <c r="NYE95" s="66"/>
      <c r="NYF95" s="66"/>
      <c r="NYG95" s="66"/>
      <c r="NYH95" s="66"/>
      <c r="NYI95" s="66"/>
      <c r="NYJ95" s="66"/>
      <c r="NYK95" s="66"/>
      <c r="NYL95" s="66"/>
      <c r="NYM95" s="66"/>
      <c r="NYN95" s="66"/>
      <c r="NYO95" s="66"/>
      <c r="NYP95" s="66"/>
      <c r="NYQ95" s="66"/>
      <c r="NYR95" s="66"/>
      <c r="NYS95" s="66"/>
      <c r="NYT95" s="66"/>
      <c r="NYU95" s="66"/>
      <c r="NYV95" s="66"/>
      <c r="NYW95" s="66"/>
      <c r="NYX95" s="66"/>
      <c r="NYY95" s="66"/>
      <c r="NYZ95" s="66"/>
      <c r="NZA95" s="66"/>
      <c r="NZB95" s="66"/>
      <c r="NZC95" s="66"/>
      <c r="NZD95" s="66"/>
      <c r="NZE95" s="66"/>
      <c r="NZF95" s="66"/>
      <c r="NZG95" s="66"/>
      <c r="NZH95" s="66"/>
      <c r="NZI95" s="66"/>
      <c r="NZJ95" s="66"/>
      <c r="NZK95" s="66"/>
      <c r="NZL95" s="66"/>
      <c r="NZM95" s="66"/>
      <c r="NZN95" s="66"/>
      <c r="NZO95" s="66"/>
      <c r="NZP95" s="66"/>
      <c r="NZQ95" s="66"/>
      <c r="NZR95" s="66"/>
      <c r="NZS95" s="66"/>
      <c r="NZT95" s="66"/>
      <c r="NZU95" s="66"/>
      <c r="NZV95" s="66"/>
      <c r="NZW95" s="66"/>
      <c r="NZX95" s="66"/>
      <c r="NZY95" s="66"/>
      <c r="NZZ95" s="66"/>
      <c r="OAA95" s="66"/>
      <c r="OAB95" s="66"/>
      <c r="OAC95" s="66"/>
      <c r="OAD95" s="66"/>
      <c r="OAE95" s="66"/>
      <c r="OAF95" s="66"/>
      <c r="OAG95" s="66"/>
      <c r="OAH95" s="66"/>
      <c r="OAI95" s="66"/>
      <c r="OAJ95" s="66"/>
      <c r="OAK95" s="66"/>
      <c r="OAL95" s="66"/>
      <c r="OAM95" s="66"/>
      <c r="OAN95" s="66"/>
      <c r="OAO95" s="66"/>
      <c r="OAP95" s="66"/>
      <c r="OAQ95" s="66"/>
      <c r="OAR95" s="66"/>
      <c r="OAS95" s="66"/>
      <c r="OAT95" s="66"/>
      <c r="OAU95" s="66"/>
      <c r="OAV95" s="66"/>
      <c r="OAW95" s="66"/>
      <c r="OAX95" s="66"/>
      <c r="OAY95" s="66"/>
      <c r="OAZ95" s="66"/>
      <c r="OBA95" s="66"/>
      <c r="OBB95" s="66"/>
      <c r="OBC95" s="66"/>
      <c r="OBD95" s="66"/>
      <c r="OBE95" s="66"/>
      <c r="OBF95" s="66"/>
      <c r="OBG95" s="66"/>
      <c r="OBH95" s="66"/>
      <c r="OBI95" s="66"/>
      <c r="OBJ95" s="66"/>
      <c r="OBK95" s="66"/>
      <c r="OBL95" s="66"/>
      <c r="OBM95" s="66"/>
      <c r="OBN95" s="66"/>
      <c r="OBO95" s="66"/>
      <c r="OBP95" s="66"/>
      <c r="OBQ95" s="66"/>
      <c r="OBR95" s="66"/>
      <c r="OBS95" s="66"/>
      <c r="OBT95" s="66"/>
      <c r="OBU95" s="66"/>
      <c r="OBV95" s="66"/>
      <c r="OBW95" s="66"/>
      <c r="OBX95" s="66"/>
      <c r="OBY95" s="66"/>
      <c r="OBZ95" s="66"/>
      <c r="OCA95" s="66"/>
      <c r="OCB95" s="66"/>
      <c r="OCC95" s="66"/>
      <c r="OCD95" s="66"/>
      <c r="OCE95" s="66"/>
      <c r="OCF95" s="66"/>
      <c r="OCG95" s="66"/>
      <c r="OCH95" s="66"/>
      <c r="OCI95" s="66"/>
      <c r="OCJ95" s="66"/>
      <c r="OCK95" s="66"/>
      <c r="OCL95" s="66"/>
      <c r="OCM95" s="66"/>
      <c r="OCN95" s="66"/>
      <c r="OCO95" s="66"/>
      <c r="OCP95" s="66"/>
      <c r="OCQ95" s="66"/>
      <c r="OCR95" s="66"/>
      <c r="OCS95" s="66"/>
      <c r="OCT95" s="66"/>
      <c r="OCU95" s="66"/>
      <c r="OCV95" s="66"/>
      <c r="OCW95" s="66"/>
      <c r="OCX95" s="66"/>
      <c r="OCY95" s="66"/>
      <c r="OCZ95" s="66"/>
      <c r="ODA95" s="66"/>
      <c r="ODB95" s="66"/>
      <c r="ODC95" s="66"/>
      <c r="ODD95" s="66"/>
      <c r="ODE95" s="66"/>
      <c r="ODF95" s="66"/>
      <c r="ODG95" s="66"/>
      <c r="ODH95" s="66"/>
      <c r="ODI95" s="66"/>
      <c r="ODJ95" s="66"/>
      <c r="ODK95" s="66"/>
      <c r="ODL95" s="66"/>
      <c r="ODM95" s="66"/>
      <c r="ODN95" s="66"/>
      <c r="ODO95" s="66"/>
      <c r="ODP95" s="66"/>
      <c r="ODQ95" s="66"/>
      <c r="ODR95" s="66"/>
      <c r="ODS95" s="66"/>
      <c r="ODT95" s="66"/>
      <c r="ODU95" s="66"/>
      <c r="ODV95" s="66"/>
      <c r="ODW95" s="66"/>
      <c r="ODX95" s="66"/>
      <c r="ODY95" s="66"/>
      <c r="ODZ95" s="66"/>
      <c r="OEA95" s="66"/>
      <c r="OEB95" s="66"/>
      <c r="OEC95" s="66"/>
      <c r="OED95" s="66"/>
      <c r="OEE95" s="66"/>
      <c r="OEF95" s="66"/>
      <c r="OEG95" s="66"/>
      <c r="OEH95" s="66"/>
      <c r="OEI95" s="66"/>
      <c r="OEJ95" s="66"/>
      <c r="OEK95" s="66"/>
      <c r="OEL95" s="66"/>
      <c r="OEM95" s="66"/>
      <c r="OEN95" s="66"/>
      <c r="OEO95" s="66"/>
      <c r="OEP95" s="66"/>
      <c r="OEQ95" s="66"/>
      <c r="OER95" s="66"/>
      <c r="OES95" s="66"/>
      <c r="OET95" s="66"/>
      <c r="OEU95" s="66"/>
      <c r="OEV95" s="66"/>
      <c r="OEW95" s="66"/>
      <c r="OEX95" s="66"/>
      <c r="OEY95" s="66"/>
      <c r="OEZ95" s="66"/>
      <c r="OFA95" s="66"/>
      <c r="OFB95" s="66"/>
      <c r="OFC95" s="66"/>
      <c r="OFD95" s="66"/>
      <c r="OFE95" s="66"/>
      <c r="OFF95" s="66"/>
      <c r="OFG95" s="66"/>
      <c r="OFH95" s="66"/>
      <c r="OFI95" s="66"/>
      <c r="OFJ95" s="66"/>
      <c r="OFK95" s="66"/>
      <c r="OFL95" s="66"/>
      <c r="OFM95" s="66"/>
      <c r="OFN95" s="66"/>
      <c r="OFO95" s="66"/>
      <c r="OFP95" s="66"/>
      <c r="OFQ95" s="66"/>
      <c r="OFR95" s="66"/>
      <c r="OFS95" s="66"/>
      <c r="OFT95" s="66"/>
      <c r="OFU95" s="66"/>
      <c r="OFV95" s="66"/>
      <c r="OFW95" s="66"/>
      <c r="OFX95" s="66"/>
      <c r="OFY95" s="66"/>
      <c r="OFZ95" s="66"/>
      <c r="OGA95" s="66"/>
      <c r="OGB95" s="66"/>
      <c r="OGC95" s="66"/>
      <c r="OGD95" s="66"/>
      <c r="OGE95" s="66"/>
      <c r="OGF95" s="66"/>
      <c r="OGG95" s="66"/>
      <c r="OGH95" s="66"/>
      <c r="OGI95" s="66"/>
      <c r="OGJ95" s="66"/>
      <c r="OGK95" s="66"/>
      <c r="OGL95" s="66"/>
      <c r="OGM95" s="66"/>
      <c r="OGN95" s="66"/>
      <c r="OGO95" s="66"/>
      <c r="OGP95" s="66"/>
      <c r="OGQ95" s="66"/>
      <c r="OGR95" s="66"/>
      <c r="OGS95" s="66"/>
      <c r="OGT95" s="66"/>
      <c r="OGU95" s="66"/>
      <c r="OGV95" s="66"/>
      <c r="OGW95" s="66"/>
      <c r="OGX95" s="66"/>
      <c r="OGY95" s="66"/>
      <c r="OGZ95" s="66"/>
      <c r="OHA95" s="66"/>
      <c r="OHB95" s="66"/>
      <c r="OHC95" s="66"/>
      <c r="OHD95" s="66"/>
      <c r="OHE95" s="66"/>
      <c r="OHF95" s="66"/>
      <c r="OHG95" s="66"/>
      <c r="OHH95" s="66"/>
      <c r="OHI95" s="66"/>
      <c r="OHJ95" s="66"/>
      <c r="OHK95" s="66"/>
      <c r="OHL95" s="66"/>
      <c r="OHM95" s="66"/>
      <c r="OHN95" s="66"/>
      <c r="OHO95" s="66"/>
      <c r="OHP95" s="66"/>
      <c r="OHQ95" s="66"/>
      <c r="OHR95" s="66"/>
      <c r="OHS95" s="66"/>
      <c r="OHT95" s="66"/>
      <c r="OHU95" s="66"/>
      <c r="OHV95" s="66"/>
      <c r="OHW95" s="66"/>
      <c r="OHX95" s="66"/>
      <c r="OHY95" s="66"/>
      <c r="OHZ95" s="66"/>
      <c r="OIA95" s="66"/>
      <c r="OIB95" s="66"/>
      <c r="OIC95" s="66"/>
      <c r="OID95" s="66"/>
      <c r="OIE95" s="66"/>
      <c r="OIF95" s="66"/>
      <c r="OIG95" s="66"/>
      <c r="OIH95" s="66"/>
      <c r="OII95" s="66"/>
      <c r="OIJ95" s="66"/>
      <c r="OIK95" s="66"/>
      <c r="OIL95" s="66"/>
      <c r="OIM95" s="66"/>
      <c r="OIN95" s="66"/>
      <c r="OIO95" s="66"/>
      <c r="OIP95" s="66"/>
      <c r="OIQ95" s="66"/>
      <c r="OIR95" s="66"/>
      <c r="OIS95" s="66"/>
      <c r="OIT95" s="66"/>
      <c r="OIU95" s="66"/>
      <c r="OIV95" s="66"/>
      <c r="OIW95" s="66"/>
      <c r="OIX95" s="66"/>
      <c r="OIY95" s="66"/>
      <c r="OIZ95" s="66"/>
      <c r="OJA95" s="66"/>
      <c r="OJB95" s="66"/>
      <c r="OJC95" s="66"/>
      <c r="OJD95" s="66"/>
      <c r="OJE95" s="66"/>
      <c r="OJF95" s="66"/>
      <c r="OJG95" s="66"/>
      <c r="OJH95" s="66"/>
      <c r="OJI95" s="66"/>
      <c r="OJJ95" s="66"/>
      <c r="OJK95" s="66"/>
      <c r="OJL95" s="66"/>
      <c r="OJM95" s="66"/>
      <c r="OJN95" s="66"/>
      <c r="OJO95" s="66"/>
      <c r="OJP95" s="66"/>
      <c r="OJQ95" s="66"/>
      <c r="OJR95" s="66"/>
      <c r="OJS95" s="66"/>
      <c r="OJT95" s="66"/>
      <c r="OJU95" s="66"/>
      <c r="OJV95" s="66"/>
      <c r="OJW95" s="66"/>
      <c r="OJX95" s="66"/>
      <c r="OJY95" s="66"/>
      <c r="OJZ95" s="66"/>
      <c r="OKA95" s="66"/>
      <c r="OKB95" s="66"/>
      <c r="OKC95" s="66"/>
      <c r="OKD95" s="66"/>
      <c r="OKE95" s="66"/>
      <c r="OKF95" s="66"/>
      <c r="OKG95" s="66"/>
      <c r="OKH95" s="66"/>
      <c r="OKI95" s="66"/>
      <c r="OKJ95" s="66"/>
      <c r="OKK95" s="66"/>
      <c r="OKL95" s="66"/>
      <c r="OKM95" s="66"/>
      <c r="OKN95" s="66"/>
      <c r="OKO95" s="66"/>
      <c r="OKP95" s="66"/>
      <c r="OKQ95" s="66"/>
      <c r="OKR95" s="66"/>
      <c r="OKS95" s="66"/>
      <c r="OKT95" s="66"/>
      <c r="OKU95" s="66"/>
      <c r="OKV95" s="66"/>
      <c r="OKW95" s="66"/>
      <c r="OKX95" s="66"/>
      <c r="OKY95" s="66"/>
      <c r="OKZ95" s="66"/>
      <c r="OLA95" s="66"/>
      <c r="OLB95" s="66"/>
      <c r="OLC95" s="66"/>
      <c r="OLD95" s="66"/>
      <c r="OLE95" s="66"/>
      <c r="OLF95" s="66"/>
      <c r="OLG95" s="66"/>
      <c r="OLH95" s="66"/>
      <c r="OLI95" s="66"/>
      <c r="OLJ95" s="66"/>
      <c r="OLK95" s="66"/>
      <c r="OLL95" s="66"/>
      <c r="OLM95" s="66"/>
      <c r="OLN95" s="66"/>
      <c r="OLO95" s="66"/>
      <c r="OLP95" s="66"/>
      <c r="OLQ95" s="66"/>
      <c r="OLR95" s="66"/>
      <c r="OLS95" s="66"/>
      <c r="OLT95" s="66"/>
      <c r="OLU95" s="66"/>
      <c r="OLV95" s="66"/>
      <c r="OLW95" s="66"/>
      <c r="OLX95" s="66"/>
      <c r="OLY95" s="66"/>
      <c r="OLZ95" s="66"/>
      <c r="OMA95" s="66"/>
      <c r="OMB95" s="66"/>
      <c r="OMC95" s="66"/>
      <c r="OMD95" s="66"/>
      <c r="OME95" s="66"/>
      <c r="OMF95" s="66"/>
      <c r="OMG95" s="66"/>
      <c r="OMH95" s="66"/>
      <c r="OMI95" s="66"/>
      <c r="OMJ95" s="66"/>
      <c r="OMK95" s="66"/>
      <c r="OML95" s="66"/>
      <c r="OMM95" s="66"/>
      <c r="OMN95" s="66"/>
      <c r="OMO95" s="66"/>
      <c r="OMP95" s="66"/>
      <c r="OMQ95" s="66"/>
      <c r="OMR95" s="66"/>
      <c r="OMS95" s="66"/>
      <c r="OMT95" s="66"/>
      <c r="OMU95" s="66"/>
      <c r="OMV95" s="66"/>
      <c r="OMW95" s="66"/>
      <c r="OMX95" s="66"/>
      <c r="OMY95" s="66"/>
      <c r="OMZ95" s="66"/>
      <c r="ONA95" s="66"/>
      <c r="ONB95" s="66"/>
      <c r="ONC95" s="66"/>
      <c r="OND95" s="66"/>
      <c r="ONE95" s="66"/>
      <c r="ONF95" s="66"/>
      <c r="ONG95" s="66"/>
      <c r="ONH95" s="66"/>
      <c r="ONI95" s="66"/>
      <c r="ONJ95" s="66"/>
      <c r="ONK95" s="66"/>
      <c r="ONL95" s="66"/>
      <c r="ONM95" s="66"/>
      <c r="ONN95" s="66"/>
      <c r="ONO95" s="66"/>
      <c r="ONP95" s="66"/>
      <c r="ONQ95" s="66"/>
      <c r="ONR95" s="66"/>
      <c r="ONS95" s="66"/>
      <c r="ONT95" s="66"/>
      <c r="ONU95" s="66"/>
      <c r="ONV95" s="66"/>
      <c r="ONW95" s="66"/>
      <c r="ONX95" s="66"/>
      <c r="ONY95" s="66"/>
      <c r="ONZ95" s="66"/>
      <c r="OOA95" s="66"/>
      <c r="OOB95" s="66"/>
      <c r="OOC95" s="66"/>
      <c r="OOD95" s="66"/>
      <c r="OOE95" s="66"/>
      <c r="OOF95" s="66"/>
      <c r="OOG95" s="66"/>
      <c r="OOH95" s="66"/>
      <c r="OOI95" s="66"/>
      <c r="OOJ95" s="66"/>
      <c r="OOK95" s="66"/>
      <c r="OOL95" s="66"/>
      <c r="OOM95" s="66"/>
      <c r="OON95" s="66"/>
      <c r="OOO95" s="66"/>
      <c r="OOP95" s="66"/>
      <c r="OOQ95" s="66"/>
      <c r="OOR95" s="66"/>
      <c r="OOS95" s="66"/>
      <c r="OOT95" s="66"/>
      <c r="OOU95" s="66"/>
      <c r="OOV95" s="66"/>
      <c r="OOW95" s="66"/>
      <c r="OOX95" s="66"/>
      <c r="OOY95" s="66"/>
      <c r="OOZ95" s="66"/>
      <c r="OPA95" s="66"/>
      <c r="OPB95" s="66"/>
      <c r="OPC95" s="66"/>
      <c r="OPD95" s="66"/>
      <c r="OPE95" s="66"/>
      <c r="OPF95" s="66"/>
      <c r="OPG95" s="66"/>
      <c r="OPH95" s="66"/>
      <c r="OPI95" s="66"/>
      <c r="OPJ95" s="66"/>
      <c r="OPK95" s="66"/>
      <c r="OPL95" s="66"/>
      <c r="OPM95" s="66"/>
      <c r="OPN95" s="66"/>
      <c r="OPO95" s="66"/>
      <c r="OPP95" s="66"/>
      <c r="OPQ95" s="66"/>
      <c r="OPR95" s="66"/>
      <c r="OPS95" s="66"/>
      <c r="OPT95" s="66"/>
      <c r="OPU95" s="66"/>
      <c r="OPV95" s="66"/>
      <c r="OPW95" s="66"/>
      <c r="OPX95" s="66"/>
      <c r="OPY95" s="66"/>
      <c r="OPZ95" s="66"/>
      <c r="OQA95" s="66"/>
      <c r="OQB95" s="66"/>
      <c r="OQC95" s="66"/>
      <c r="OQD95" s="66"/>
      <c r="OQE95" s="66"/>
      <c r="OQF95" s="66"/>
      <c r="OQG95" s="66"/>
      <c r="OQH95" s="66"/>
      <c r="OQI95" s="66"/>
      <c r="OQJ95" s="66"/>
      <c r="OQK95" s="66"/>
      <c r="OQL95" s="66"/>
      <c r="OQM95" s="66"/>
      <c r="OQN95" s="66"/>
      <c r="OQO95" s="66"/>
      <c r="OQP95" s="66"/>
      <c r="OQQ95" s="66"/>
      <c r="OQR95" s="66"/>
      <c r="OQS95" s="66"/>
      <c r="OQT95" s="66"/>
      <c r="OQU95" s="66"/>
      <c r="OQV95" s="66"/>
      <c r="OQW95" s="66"/>
      <c r="OQX95" s="66"/>
      <c r="OQY95" s="66"/>
      <c r="OQZ95" s="66"/>
      <c r="ORA95" s="66"/>
      <c r="ORB95" s="66"/>
      <c r="ORC95" s="66"/>
      <c r="ORD95" s="66"/>
      <c r="ORE95" s="66"/>
      <c r="ORF95" s="66"/>
      <c r="ORG95" s="66"/>
      <c r="ORH95" s="66"/>
      <c r="ORI95" s="66"/>
      <c r="ORJ95" s="66"/>
      <c r="ORK95" s="66"/>
      <c r="ORL95" s="66"/>
      <c r="ORM95" s="66"/>
      <c r="ORN95" s="66"/>
      <c r="ORO95" s="66"/>
      <c r="ORP95" s="66"/>
      <c r="ORQ95" s="66"/>
      <c r="ORR95" s="66"/>
      <c r="ORS95" s="66"/>
      <c r="ORT95" s="66"/>
      <c r="ORU95" s="66"/>
      <c r="ORV95" s="66"/>
      <c r="ORW95" s="66"/>
      <c r="ORX95" s="66"/>
      <c r="ORY95" s="66"/>
      <c r="ORZ95" s="66"/>
      <c r="OSA95" s="66"/>
      <c r="OSB95" s="66"/>
      <c r="OSC95" s="66"/>
      <c r="OSD95" s="66"/>
      <c r="OSE95" s="66"/>
      <c r="OSF95" s="66"/>
      <c r="OSG95" s="66"/>
      <c r="OSH95" s="66"/>
      <c r="OSI95" s="66"/>
      <c r="OSJ95" s="66"/>
      <c r="OSK95" s="66"/>
      <c r="OSL95" s="66"/>
      <c r="OSM95" s="66"/>
      <c r="OSN95" s="66"/>
      <c r="OSO95" s="66"/>
      <c r="OSP95" s="66"/>
      <c r="OSQ95" s="66"/>
      <c r="OSR95" s="66"/>
      <c r="OSS95" s="66"/>
      <c r="OST95" s="66"/>
      <c r="OSU95" s="66"/>
      <c r="OSV95" s="66"/>
      <c r="OSW95" s="66"/>
      <c r="OSX95" s="66"/>
      <c r="OSY95" s="66"/>
      <c r="OSZ95" s="66"/>
      <c r="OTA95" s="66"/>
      <c r="OTB95" s="66"/>
      <c r="OTC95" s="66"/>
      <c r="OTD95" s="66"/>
      <c r="OTE95" s="66"/>
      <c r="OTF95" s="66"/>
      <c r="OTG95" s="66"/>
      <c r="OTH95" s="66"/>
      <c r="OTI95" s="66"/>
      <c r="OTJ95" s="66"/>
      <c r="OTK95" s="66"/>
      <c r="OTL95" s="66"/>
      <c r="OTM95" s="66"/>
      <c r="OTN95" s="66"/>
      <c r="OTO95" s="66"/>
      <c r="OTP95" s="66"/>
      <c r="OTQ95" s="66"/>
      <c r="OTR95" s="66"/>
      <c r="OTS95" s="66"/>
      <c r="OTT95" s="66"/>
      <c r="OTU95" s="66"/>
      <c r="OTV95" s="66"/>
      <c r="OTW95" s="66"/>
      <c r="OTX95" s="66"/>
      <c r="OTY95" s="66"/>
      <c r="OTZ95" s="66"/>
      <c r="OUA95" s="66"/>
      <c r="OUB95" s="66"/>
      <c r="OUC95" s="66"/>
      <c r="OUD95" s="66"/>
      <c r="OUE95" s="66"/>
      <c r="OUF95" s="66"/>
      <c r="OUG95" s="66"/>
      <c r="OUH95" s="66"/>
      <c r="OUI95" s="66"/>
      <c r="OUJ95" s="66"/>
      <c r="OUK95" s="66"/>
      <c r="OUL95" s="66"/>
      <c r="OUM95" s="66"/>
      <c r="OUN95" s="66"/>
      <c r="OUO95" s="66"/>
      <c r="OUP95" s="66"/>
      <c r="OUQ95" s="66"/>
      <c r="OUR95" s="66"/>
      <c r="OUS95" s="66"/>
      <c r="OUT95" s="66"/>
      <c r="OUU95" s="66"/>
      <c r="OUV95" s="66"/>
      <c r="OUW95" s="66"/>
      <c r="OUX95" s="66"/>
      <c r="OUY95" s="66"/>
      <c r="OUZ95" s="66"/>
      <c r="OVA95" s="66"/>
      <c r="OVB95" s="66"/>
      <c r="OVC95" s="66"/>
      <c r="OVD95" s="66"/>
      <c r="OVE95" s="66"/>
      <c r="OVF95" s="66"/>
      <c r="OVG95" s="66"/>
      <c r="OVH95" s="66"/>
      <c r="OVI95" s="66"/>
      <c r="OVJ95" s="66"/>
      <c r="OVK95" s="66"/>
      <c r="OVL95" s="66"/>
      <c r="OVM95" s="66"/>
      <c r="OVN95" s="66"/>
      <c r="OVO95" s="66"/>
      <c r="OVP95" s="66"/>
      <c r="OVQ95" s="66"/>
      <c r="OVR95" s="66"/>
      <c r="OVS95" s="66"/>
      <c r="OVT95" s="66"/>
      <c r="OVU95" s="66"/>
      <c r="OVV95" s="66"/>
      <c r="OVW95" s="66"/>
      <c r="OVX95" s="66"/>
      <c r="OVY95" s="66"/>
      <c r="OVZ95" s="66"/>
      <c r="OWA95" s="66"/>
      <c r="OWB95" s="66"/>
      <c r="OWC95" s="66"/>
      <c r="OWD95" s="66"/>
      <c r="OWE95" s="66"/>
      <c r="OWF95" s="66"/>
      <c r="OWG95" s="66"/>
      <c r="OWH95" s="66"/>
      <c r="OWI95" s="66"/>
      <c r="OWJ95" s="66"/>
      <c r="OWK95" s="66"/>
      <c r="OWL95" s="66"/>
      <c r="OWM95" s="66"/>
      <c r="OWN95" s="66"/>
      <c r="OWO95" s="66"/>
      <c r="OWP95" s="66"/>
      <c r="OWQ95" s="66"/>
      <c r="OWR95" s="66"/>
      <c r="OWS95" s="66"/>
      <c r="OWT95" s="66"/>
      <c r="OWU95" s="66"/>
      <c r="OWV95" s="66"/>
      <c r="OWW95" s="66"/>
      <c r="OWX95" s="66"/>
      <c r="OWY95" s="66"/>
      <c r="OWZ95" s="66"/>
      <c r="OXA95" s="66"/>
      <c r="OXB95" s="66"/>
      <c r="OXC95" s="66"/>
      <c r="OXD95" s="66"/>
      <c r="OXE95" s="66"/>
      <c r="OXF95" s="66"/>
      <c r="OXG95" s="66"/>
      <c r="OXH95" s="66"/>
      <c r="OXI95" s="66"/>
      <c r="OXJ95" s="66"/>
      <c r="OXK95" s="66"/>
      <c r="OXL95" s="66"/>
      <c r="OXM95" s="66"/>
      <c r="OXN95" s="66"/>
      <c r="OXO95" s="66"/>
      <c r="OXP95" s="66"/>
      <c r="OXQ95" s="66"/>
      <c r="OXR95" s="66"/>
      <c r="OXS95" s="66"/>
      <c r="OXT95" s="66"/>
      <c r="OXU95" s="66"/>
      <c r="OXV95" s="66"/>
      <c r="OXW95" s="66"/>
      <c r="OXX95" s="66"/>
      <c r="OXY95" s="66"/>
      <c r="OXZ95" s="66"/>
      <c r="OYA95" s="66"/>
      <c r="OYB95" s="66"/>
      <c r="OYC95" s="66"/>
      <c r="OYD95" s="66"/>
      <c r="OYE95" s="66"/>
      <c r="OYF95" s="66"/>
      <c r="OYG95" s="66"/>
      <c r="OYH95" s="66"/>
      <c r="OYI95" s="66"/>
      <c r="OYJ95" s="66"/>
      <c r="OYK95" s="66"/>
      <c r="OYL95" s="66"/>
      <c r="OYM95" s="66"/>
      <c r="OYN95" s="66"/>
      <c r="OYO95" s="66"/>
      <c r="OYP95" s="66"/>
      <c r="OYQ95" s="66"/>
      <c r="OYR95" s="66"/>
      <c r="OYS95" s="66"/>
      <c r="OYT95" s="66"/>
      <c r="OYU95" s="66"/>
      <c r="OYV95" s="66"/>
      <c r="OYW95" s="66"/>
      <c r="OYX95" s="66"/>
      <c r="OYY95" s="66"/>
      <c r="OYZ95" s="66"/>
      <c r="OZA95" s="66"/>
      <c r="OZB95" s="66"/>
      <c r="OZC95" s="66"/>
      <c r="OZD95" s="66"/>
      <c r="OZE95" s="66"/>
      <c r="OZF95" s="66"/>
      <c r="OZG95" s="66"/>
      <c r="OZH95" s="66"/>
      <c r="OZI95" s="66"/>
      <c r="OZJ95" s="66"/>
      <c r="OZK95" s="66"/>
      <c r="OZL95" s="66"/>
      <c r="OZM95" s="66"/>
      <c r="OZN95" s="66"/>
      <c r="OZO95" s="66"/>
      <c r="OZP95" s="66"/>
      <c r="OZQ95" s="66"/>
      <c r="OZR95" s="66"/>
      <c r="OZS95" s="66"/>
      <c r="OZT95" s="66"/>
      <c r="OZU95" s="66"/>
      <c r="OZV95" s="66"/>
      <c r="OZW95" s="66"/>
      <c r="OZX95" s="66"/>
      <c r="OZY95" s="66"/>
      <c r="OZZ95" s="66"/>
      <c r="PAA95" s="66"/>
      <c r="PAB95" s="66"/>
      <c r="PAC95" s="66"/>
      <c r="PAD95" s="66"/>
      <c r="PAE95" s="66"/>
      <c r="PAF95" s="66"/>
      <c r="PAG95" s="66"/>
      <c r="PAH95" s="66"/>
      <c r="PAI95" s="66"/>
      <c r="PAJ95" s="66"/>
      <c r="PAK95" s="66"/>
      <c r="PAL95" s="66"/>
      <c r="PAM95" s="66"/>
      <c r="PAN95" s="66"/>
      <c r="PAO95" s="66"/>
      <c r="PAP95" s="66"/>
      <c r="PAQ95" s="66"/>
      <c r="PAR95" s="66"/>
      <c r="PAS95" s="66"/>
      <c r="PAT95" s="66"/>
      <c r="PAU95" s="66"/>
      <c r="PAV95" s="66"/>
      <c r="PAW95" s="66"/>
      <c r="PAX95" s="66"/>
      <c r="PAY95" s="66"/>
      <c r="PAZ95" s="66"/>
      <c r="PBA95" s="66"/>
      <c r="PBB95" s="66"/>
      <c r="PBC95" s="66"/>
      <c r="PBD95" s="66"/>
      <c r="PBE95" s="66"/>
      <c r="PBF95" s="66"/>
      <c r="PBG95" s="66"/>
      <c r="PBH95" s="66"/>
      <c r="PBI95" s="66"/>
      <c r="PBJ95" s="66"/>
      <c r="PBK95" s="66"/>
      <c r="PBL95" s="66"/>
      <c r="PBM95" s="66"/>
      <c r="PBN95" s="66"/>
      <c r="PBO95" s="66"/>
      <c r="PBP95" s="66"/>
      <c r="PBQ95" s="66"/>
      <c r="PBR95" s="66"/>
      <c r="PBS95" s="66"/>
      <c r="PBT95" s="66"/>
      <c r="PBU95" s="66"/>
      <c r="PBV95" s="66"/>
      <c r="PBW95" s="66"/>
      <c r="PBX95" s="66"/>
      <c r="PBY95" s="66"/>
      <c r="PBZ95" s="66"/>
      <c r="PCA95" s="66"/>
      <c r="PCB95" s="66"/>
      <c r="PCC95" s="66"/>
      <c r="PCD95" s="66"/>
      <c r="PCE95" s="66"/>
      <c r="PCF95" s="66"/>
      <c r="PCG95" s="66"/>
      <c r="PCH95" s="66"/>
      <c r="PCI95" s="66"/>
      <c r="PCJ95" s="66"/>
      <c r="PCK95" s="66"/>
      <c r="PCL95" s="66"/>
      <c r="PCM95" s="66"/>
      <c r="PCN95" s="66"/>
      <c r="PCO95" s="66"/>
      <c r="PCP95" s="66"/>
      <c r="PCQ95" s="66"/>
      <c r="PCR95" s="66"/>
      <c r="PCS95" s="66"/>
      <c r="PCT95" s="66"/>
      <c r="PCU95" s="66"/>
      <c r="PCV95" s="66"/>
      <c r="PCW95" s="66"/>
      <c r="PCX95" s="66"/>
      <c r="PCY95" s="66"/>
      <c r="PCZ95" s="66"/>
      <c r="PDA95" s="66"/>
      <c r="PDB95" s="66"/>
      <c r="PDC95" s="66"/>
      <c r="PDD95" s="66"/>
      <c r="PDE95" s="66"/>
      <c r="PDF95" s="66"/>
      <c r="PDG95" s="66"/>
      <c r="PDH95" s="66"/>
      <c r="PDI95" s="66"/>
      <c r="PDJ95" s="66"/>
      <c r="PDK95" s="66"/>
      <c r="PDL95" s="66"/>
      <c r="PDM95" s="66"/>
      <c r="PDN95" s="66"/>
      <c r="PDO95" s="66"/>
      <c r="PDP95" s="66"/>
      <c r="PDQ95" s="66"/>
      <c r="PDR95" s="66"/>
      <c r="PDS95" s="66"/>
      <c r="PDT95" s="66"/>
      <c r="PDU95" s="66"/>
      <c r="PDV95" s="66"/>
      <c r="PDW95" s="66"/>
      <c r="PDX95" s="66"/>
      <c r="PDY95" s="66"/>
      <c r="PDZ95" s="66"/>
      <c r="PEA95" s="66"/>
      <c r="PEB95" s="66"/>
      <c r="PEC95" s="66"/>
      <c r="PED95" s="66"/>
      <c r="PEE95" s="66"/>
      <c r="PEF95" s="66"/>
      <c r="PEG95" s="66"/>
      <c r="PEH95" s="66"/>
      <c r="PEI95" s="66"/>
      <c r="PEJ95" s="66"/>
      <c r="PEK95" s="66"/>
      <c r="PEL95" s="66"/>
      <c r="PEM95" s="66"/>
      <c r="PEN95" s="66"/>
      <c r="PEO95" s="66"/>
      <c r="PEP95" s="66"/>
      <c r="PEQ95" s="66"/>
      <c r="PER95" s="66"/>
      <c r="PES95" s="66"/>
      <c r="PET95" s="66"/>
      <c r="PEU95" s="66"/>
      <c r="PEV95" s="66"/>
      <c r="PEW95" s="66"/>
      <c r="PEX95" s="66"/>
      <c r="PEY95" s="66"/>
      <c r="PEZ95" s="66"/>
      <c r="PFA95" s="66"/>
      <c r="PFB95" s="66"/>
      <c r="PFC95" s="66"/>
      <c r="PFD95" s="66"/>
      <c r="PFE95" s="66"/>
      <c r="PFF95" s="66"/>
      <c r="PFG95" s="66"/>
      <c r="PFH95" s="66"/>
      <c r="PFI95" s="66"/>
      <c r="PFJ95" s="66"/>
      <c r="PFK95" s="66"/>
      <c r="PFL95" s="66"/>
      <c r="PFM95" s="66"/>
      <c r="PFN95" s="66"/>
      <c r="PFO95" s="66"/>
      <c r="PFP95" s="66"/>
      <c r="PFQ95" s="66"/>
      <c r="PFR95" s="66"/>
      <c r="PFS95" s="66"/>
      <c r="PFT95" s="66"/>
      <c r="PFU95" s="66"/>
      <c r="PFV95" s="66"/>
      <c r="PFW95" s="66"/>
      <c r="PFX95" s="66"/>
      <c r="PFY95" s="66"/>
      <c r="PFZ95" s="66"/>
      <c r="PGA95" s="66"/>
      <c r="PGB95" s="66"/>
      <c r="PGC95" s="66"/>
      <c r="PGD95" s="66"/>
      <c r="PGE95" s="66"/>
      <c r="PGF95" s="66"/>
      <c r="PGG95" s="66"/>
      <c r="PGH95" s="66"/>
      <c r="PGI95" s="66"/>
      <c r="PGJ95" s="66"/>
      <c r="PGK95" s="66"/>
      <c r="PGL95" s="66"/>
      <c r="PGM95" s="66"/>
      <c r="PGN95" s="66"/>
      <c r="PGO95" s="66"/>
      <c r="PGP95" s="66"/>
      <c r="PGQ95" s="66"/>
      <c r="PGR95" s="66"/>
      <c r="PGS95" s="66"/>
      <c r="PGT95" s="66"/>
      <c r="PGU95" s="66"/>
      <c r="PGV95" s="66"/>
      <c r="PGW95" s="66"/>
      <c r="PGX95" s="66"/>
      <c r="PGY95" s="66"/>
      <c r="PGZ95" s="66"/>
      <c r="PHA95" s="66"/>
      <c r="PHB95" s="66"/>
      <c r="PHC95" s="66"/>
      <c r="PHD95" s="66"/>
      <c r="PHE95" s="66"/>
      <c r="PHF95" s="66"/>
      <c r="PHG95" s="66"/>
      <c r="PHH95" s="66"/>
      <c r="PHI95" s="66"/>
      <c r="PHJ95" s="66"/>
      <c r="PHK95" s="66"/>
      <c r="PHL95" s="66"/>
      <c r="PHM95" s="66"/>
      <c r="PHN95" s="66"/>
      <c r="PHO95" s="66"/>
      <c r="PHP95" s="66"/>
      <c r="PHQ95" s="66"/>
      <c r="PHR95" s="66"/>
      <c r="PHS95" s="66"/>
      <c r="PHT95" s="66"/>
      <c r="PHU95" s="66"/>
      <c r="PHV95" s="66"/>
      <c r="PHW95" s="66"/>
      <c r="PHX95" s="66"/>
      <c r="PHY95" s="66"/>
      <c r="PHZ95" s="66"/>
      <c r="PIA95" s="66"/>
      <c r="PIB95" s="66"/>
      <c r="PIC95" s="66"/>
      <c r="PID95" s="66"/>
      <c r="PIE95" s="66"/>
      <c r="PIF95" s="66"/>
      <c r="PIG95" s="66"/>
      <c r="PIH95" s="66"/>
      <c r="PII95" s="66"/>
      <c r="PIJ95" s="66"/>
      <c r="PIK95" s="66"/>
      <c r="PIL95" s="66"/>
      <c r="PIM95" s="66"/>
      <c r="PIN95" s="66"/>
      <c r="PIO95" s="66"/>
      <c r="PIP95" s="66"/>
      <c r="PIQ95" s="66"/>
      <c r="PIR95" s="66"/>
      <c r="PIS95" s="66"/>
      <c r="PIT95" s="66"/>
      <c r="PIU95" s="66"/>
      <c r="PIV95" s="66"/>
      <c r="PIW95" s="66"/>
      <c r="PIX95" s="66"/>
      <c r="PIY95" s="66"/>
      <c r="PIZ95" s="66"/>
      <c r="PJA95" s="66"/>
      <c r="PJB95" s="66"/>
      <c r="PJC95" s="66"/>
      <c r="PJD95" s="66"/>
      <c r="PJE95" s="66"/>
      <c r="PJF95" s="66"/>
      <c r="PJG95" s="66"/>
      <c r="PJH95" s="66"/>
      <c r="PJI95" s="66"/>
      <c r="PJJ95" s="66"/>
      <c r="PJK95" s="66"/>
      <c r="PJL95" s="66"/>
      <c r="PJM95" s="66"/>
      <c r="PJN95" s="66"/>
      <c r="PJO95" s="66"/>
      <c r="PJP95" s="66"/>
      <c r="PJQ95" s="66"/>
      <c r="PJR95" s="66"/>
      <c r="PJS95" s="66"/>
      <c r="PJT95" s="66"/>
      <c r="PJU95" s="66"/>
      <c r="PJV95" s="66"/>
      <c r="PJW95" s="66"/>
      <c r="PJX95" s="66"/>
      <c r="PJY95" s="66"/>
      <c r="PJZ95" s="66"/>
      <c r="PKA95" s="66"/>
      <c r="PKB95" s="66"/>
      <c r="PKC95" s="66"/>
      <c r="PKD95" s="66"/>
      <c r="PKE95" s="66"/>
      <c r="PKF95" s="66"/>
      <c r="PKG95" s="66"/>
      <c r="PKH95" s="66"/>
      <c r="PKI95" s="66"/>
      <c r="PKJ95" s="66"/>
      <c r="PKK95" s="66"/>
      <c r="PKL95" s="66"/>
      <c r="PKM95" s="66"/>
      <c r="PKN95" s="66"/>
      <c r="PKO95" s="66"/>
      <c r="PKP95" s="66"/>
      <c r="PKQ95" s="66"/>
      <c r="PKR95" s="66"/>
      <c r="PKS95" s="66"/>
      <c r="PKT95" s="66"/>
      <c r="PKU95" s="66"/>
      <c r="PKV95" s="66"/>
      <c r="PKW95" s="66"/>
      <c r="PKX95" s="66"/>
      <c r="PKY95" s="66"/>
      <c r="PKZ95" s="66"/>
      <c r="PLA95" s="66"/>
      <c r="PLB95" s="66"/>
      <c r="PLC95" s="66"/>
      <c r="PLD95" s="66"/>
      <c r="PLE95" s="66"/>
      <c r="PLF95" s="66"/>
      <c r="PLG95" s="66"/>
      <c r="PLH95" s="66"/>
      <c r="PLI95" s="66"/>
      <c r="PLJ95" s="66"/>
      <c r="PLK95" s="66"/>
      <c r="PLL95" s="66"/>
      <c r="PLM95" s="66"/>
      <c r="PLN95" s="66"/>
      <c r="PLO95" s="66"/>
      <c r="PLP95" s="66"/>
      <c r="PLQ95" s="66"/>
      <c r="PLR95" s="66"/>
      <c r="PLS95" s="66"/>
      <c r="PLT95" s="66"/>
      <c r="PLU95" s="66"/>
      <c r="PLV95" s="66"/>
      <c r="PLW95" s="66"/>
      <c r="PLX95" s="66"/>
      <c r="PLY95" s="66"/>
      <c r="PLZ95" s="66"/>
      <c r="PMA95" s="66"/>
      <c r="PMB95" s="66"/>
      <c r="PMC95" s="66"/>
      <c r="PMD95" s="66"/>
      <c r="PME95" s="66"/>
      <c r="PMF95" s="66"/>
      <c r="PMG95" s="66"/>
      <c r="PMH95" s="66"/>
      <c r="PMI95" s="66"/>
      <c r="PMJ95" s="66"/>
      <c r="PMK95" s="66"/>
      <c r="PML95" s="66"/>
      <c r="PMM95" s="66"/>
      <c r="PMN95" s="66"/>
      <c r="PMO95" s="66"/>
      <c r="PMP95" s="66"/>
      <c r="PMQ95" s="66"/>
      <c r="PMR95" s="66"/>
      <c r="PMS95" s="66"/>
      <c r="PMT95" s="66"/>
      <c r="PMU95" s="66"/>
      <c r="PMV95" s="66"/>
      <c r="PMW95" s="66"/>
      <c r="PMX95" s="66"/>
      <c r="PMY95" s="66"/>
      <c r="PMZ95" s="66"/>
      <c r="PNA95" s="66"/>
      <c r="PNB95" s="66"/>
      <c r="PNC95" s="66"/>
      <c r="PND95" s="66"/>
      <c r="PNE95" s="66"/>
      <c r="PNF95" s="66"/>
      <c r="PNG95" s="66"/>
      <c r="PNH95" s="66"/>
      <c r="PNI95" s="66"/>
      <c r="PNJ95" s="66"/>
      <c r="PNK95" s="66"/>
      <c r="PNL95" s="66"/>
      <c r="PNM95" s="66"/>
      <c r="PNN95" s="66"/>
      <c r="PNO95" s="66"/>
      <c r="PNP95" s="66"/>
      <c r="PNQ95" s="66"/>
      <c r="PNR95" s="66"/>
      <c r="PNS95" s="66"/>
      <c r="PNT95" s="66"/>
      <c r="PNU95" s="66"/>
      <c r="PNV95" s="66"/>
      <c r="PNW95" s="66"/>
      <c r="PNX95" s="66"/>
      <c r="PNY95" s="66"/>
      <c r="PNZ95" s="66"/>
      <c r="POA95" s="66"/>
      <c r="POB95" s="66"/>
      <c r="POC95" s="66"/>
      <c r="POD95" s="66"/>
      <c r="POE95" s="66"/>
      <c r="POF95" s="66"/>
      <c r="POG95" s="66"/>
      <c r="POH95" s="66"/>
      <c r="POI95" s="66"/>
      <c r="POJ95" s="66"/>
      <c r="POK95" s="66"/>
      <c r="POL95" s="66"/>
      <c r="POM95" s="66"/>
      <c r="PON95" s="66"/>
      <c r="POO95" s="66"/>
      <c r="POP95" s="66"/>
      <c r="POQ95" s="66"/>
      <c r="POR95" s="66"/>
      <c r="POS95" s="66"/>
      <c r="POT95" s="66"/>
      <c r="POU95" s="66"/>
      <c r="POV95" s="66"/>
      <c r="POW95" s="66"/>
      <c r="POX95" s="66"/>
      <c r="POY95" s="66"/>
      <c r="POZ95" s="66"/>
      <c r="PPA95" s="66"/>
      <c r="PPB95" s="66"/>
      <c r="PPC95" s="66"/>
      <c r="PPD95" s="66"/>
      <c r="PPE95" s="66"/>
      <c r="PPF95" s="66"/>
      <c r="PPG95" s="66"/>
      <c r="PPH95" s="66"/>
      <c r="PPI95" s="66"/>
      <c r="PPJ95" s="66"/>
      <c r="PPK95" s="66"/>
      <c r="PPL95" s="66"/>
      <c r="PPM95" s="66"/>
      <c r="PPN95" s="66"/>
      <c r="PPO95" s="66"/>
      <c r="PPP95" s="66"/>
      <c r="PPQ95" s="66"/>
      <c r="PPR95" s="66"/>
      <c r="PPS95" s="66"/>
      <c r="PPT95" s="66"/>
      <c r="PPU95" s="66"/>
      <c r="PPV95" s="66"/>
      <c r="PPW95" s="66"/>
      <c r="PPX95" s="66"/>
      <c r="PPY95" s="66"/>
      <c r="PPZ95" s="66"/>
      <c r="PQA95" s="66"/>
      <c r="PQB95" s="66"/>
      <c r="PQC95" s="66"/>
      <c r="PQD95" s="66"/>
      <c r="PQE95" s="66"/>
      <c r="PQF95" s="66"/>
      <c r="PQG95" s="66"/>
      <c r="PQH95" s="66"/>
      <c r="PQI95" s="66"/>
      <c r="PQJ95" s="66"/>
      <c r="PQK95" s="66"/>
      <c r="PQL95" s="66"/>
      <c r="PQM95" s="66"/>
      <c r="PQN95" s="66"/>
      <c r="PQO95" s="66"/>
      <c r="PQP95" s="66"/>
      <c r="PQQ95" s="66"/>
      <c r="PQR95" s="66"/>
      <c r="PQS95" s="66"/>
      <c r="PQT95" s="66"/>
      <c r="PQU95" s="66"/>
      <c r="PQV95" s="66"/>
      <c r="PQW95" s="66"/>
      <c r="PQX95" s="66"/>
      <c r="PQY95" s="66"/>
      <c r="PQZ95" s="66"/>
      <c r="PRA95" s="66"/>
      <c r="PRB95" s="66"/>
      <c r="PRC95" s="66"/>
      <c r="PRD95" s="66"/>
      <c r="PRE95" s="66"/>
      <c r="PRF95" s="66"/>
      <c r="PRG95" s="66"/>
      <c r="PRH95" s="66"/>
      <c r="PRI95" s="66"/>
      <c r="PRJ95" s="66"/>
      <c r="PRK95" s="66"/>
      <c r="PRL95" s="66"/>
      <c r="PRM95" s="66"/>
      <c r="PRN95" s="66"/>
      <c r="PRO95" s="66"/>
      <c r="PRP95" s="66"/>
      <c r="PRQ95" s="66"/>
      <c r="PRR95" s="66"/>
      <c r="PRS95" s="66"/>
      <c r="PRT95" s="66"/>
      <c r="PRU95" s="66"/>
      <c r="PRV95" s="66"/>
      <c r="PRW95" s="66"/>
      <c r="PRX95" s="66"/>
      <c r="PRY95" s="66"/>
      <c r="PRZ95" s="66"/>
      <c r="PSA95" s="66"/>
      <c r="PSB95" s="66"/>
      <c r="PSC95" s="66"/>
      <c r="PSD95" s="66"/>
      <c r="PSE95" s="66"/>
      <c r="PSF95" s="66"/>
      <c r="PSG95" s="66"/>
      <c r="PSH95" s="66"/>
      <c r="PSI95" s="66"/>
      <c r="PSJ95" s="66"/>
      <c r="PSK95" s="66"/>
      <c r="PSL95" s="66"/>
      <c r="PSM95" s="66"/>
      <c r="PSN95" s="66"/>
      <c r="PSO95" s="66"/>
      <c r="PSP95" s="66"/>
      <c r="PSQ95" s="66"/>
      <c r="PSR95" s="66"/>
      <c r="PSS95" s="66"/>
      <c r="PST95" s="66"/>
      <c r="PSU95" s="66"/>
      <c r="PSV95" s="66"/>
      <c r="PSW95" s="66"/>
      <c r="PSX95" s="66"/>
      <c r="PSY95" s="66"/>
      <c r="PSZ95" s="66"/>
      <c r="PTA95" s="66"/>
      <c r="PTB95" s="66"/>
      <c r="PTC95" s="66"/>
      <c r="PTD95" s="66"/>
      <c r="PTE95" s="66"/>
      <c r="PTF95" s="66"/>
      <c r="PTG95" s="66"/>
      <c r="PTH95" s="66"/>
      <c r="PTI95" s="66"/>
      <c r="PTJ95" s="66"/>
      <c r="PTK95" s="66"/>
      <c r="PTL95" s="66"/>
      <c r="PTM95" s="66"/>
      <c r="PTN95" s="66"/>
      <c r="PTO95" s="66"/>
      <c r="PTP95" s="66"/>
      <c r="PTQ95" s="66"/>
      <c r="PTR95" s="66"/>
      <c r="PTS95" s="66"/>
      <c r="PTT95" s="66"/>
      <c r="PTU95" s="66"/>
      <c r="PTV95" s="66"/>
      <c r="PTW95" s="66"/>
      <c r="PTX95" s="66"/>
      <c r="PTY95" s="66"/>
      <c r="PTZ95" s="66"/>
      <c r="PUA95" s="66"/>
      <c r="PUB95" s="66"/>
      <c r="PUC95" s="66"/>
      <c r="PUD95" s="66"/>
      <c r="PUE95" s="66"/>
      <c r="PUF95" s="66"/>
      <c r="PUG95" s="66"/>
      <c r="PUH95" s="66"/>
      <c r="PUI95" s="66"/>
      <c r="PUJ95" s="66"/>
      <c r="PUK95" s="66"/>
      <c r="PUL95" s="66"/>
      <c r="PUM95" s="66"/>
      <c r="PUN95" s="66"/>
      <c r="PUO95" s="66"/>
      <c r="PUP95" s="66"/>
      <c r="PUQ95" s="66"/>
      <c r="PUR95" s="66"/>
      <c r="PUS95" s="66"/>
      <c r="PUT95" s="66"/>
      <c r="PUU95" s="66"/>
      <c r="PUV95" s="66"/>
      <c r="PUW95" s="66"/>
      <c r="PUX95" s="66"/>
      <c r="PUY95" s="66"/>
      <c r="PUZ95" s="66"/>
      <c r="PVA95" s="66"/>
      <c r="PVB95" s="66"/>
      <c r="PVC95" s="66"/>
      <c r="PVD95" s="66"/>
      <c r="PVE95" s="66"/>
      <c r="PVF95" s="66"/>
      <c r="PVG95" s="66"/>
      <c r="PVH95" s="66"/>
      <c r="PVI95" s="66"/>
      <c r="PVJ95" s="66"/>
      <c r="PVK95" s="66"/>
      <c r="PVL95" s="66"/>
      <c r="PVM95" s="66"/>
      <c r="PVN95" s="66"/>
      <c r="PVO95" s="66"/>
      <c r="PVP95" s="66"/>
      <c r="PVQ95" s="66"/>
      <c r="PVR95" s="66"/>
      <c r="PVS95" s="66"/>
      <c r="PVT95" s="66"/>
      <c r="PVU95" s="66"/>
      <c r="PVV95" s="66"/>
      <c r="PVW95" s="66"/>
      <c r="PVX95" s="66"/>
      <c r="PVY95" s="66"/>
      <c r="PVZ95" s="66"/>
      <c r="PWA95" s="66"/>
      <c r="PWB95" s="66"/>
      <c r="PWC95" s="66"/>
      <c r="PWD95" s="66"/>
      <c r="PWE95" s="66"/>
      <c r="PWF95" s="66"/>
      <c r="PWG95" s="66"/>
      <c r="PWH95" s="66"/>
      <c r="PWI95" s="66"/>
      <c r="PWJ95" s="66"/>
      <c r="PWK95" s="66"/>
      <c r="PWL95" s="66"/>
      <c r="PWM95" s="66"/>
      <c r="PWN95" s="66"/>
      <c r="PWO95" s="66"/>
      <c r="PWP95" s="66"/>
      <c r="PWQ95" s="66"/>
      <c r="PWR95" s="66"/>
      <c r="PWS95" s="66"/>
      <c r="PWT95" s="66"/>
      <c r="PWU95" s="66"/>
      <c r="PWV95" s="66"/>
      <c r="PWW95" s="66"/>
      <c r="PWX95" s="66"/>
      <c r="PWY95" s="66"/>
      <c r="PWZ95" s="66"/>
      <c r="PXA95" s="66"/>
      <c r="PXB95" s="66"/>
      <c r="PXC95" s="66"/>
      <c r="PXD95" s="66"/>
      <c r="PXE95" s="66"/>
      <c r="PXF95" s="66"/>
      <c r="PXG95" s="66"/>
      <c r="PXH95" s="66"/>
      <c r="PXI95" s="66"/>
      <c r="PXJ95" s="66"/>
      <c r="PXK95" s="66"/>
      <c r="PXL95" s="66"/>
      <c r="PXM95" s="66"/>
      <c r="PXN95" s="66"/>
      <c r="PXO95" s="66"/>
      <c r="PXP95" s="66"/>
      <c r="PXQ95" s="66"/>
      <c r="PXR95" s="66"/>
      <c r="PXS95" s="66"/>
      <c r="PXT95" s="66"/>
      <c r="PXU95" s="66"/>
      <c r="PXV95" s="66"/>
      <c r="PXW95" s="66"/>
      <c r="PXX95" s="66"/>
      <c r="PXY95" s="66"/>
      <c r="PXZ95" s="66"/>
      <c r="PYA95" s="66"/>
      <c r="PYB95" s="66"/>
      <c r="PYC95" s="66"/>
      <c r="PYD95" s="66"/>
      <c r="PYE95" s="66"/>
      <c r="PYF95" s="66"/>
      <c r="PYG95" s="66"/>
      <c r="PYH95" s="66"/>
      <c r="PYI95" s="66"/>
      <c r="PYJ95" s="66"/>
      <c r="PYK95" s="66"/>
      <c r="PYL95" s="66"/>
      <c r="PYM95" s="66"/>
      <c r="PYN95" s="66"/>
      <c r="PYO95" s="66"/>
      <c r="PYP95" s="66"/>
      <c r="PYQ95" s="66"/>
      <c r="PYR95" s="66"/>
      <c r="PYS95" s="66"/>
      <c r="PYT95" s="66"/>
      <c r="PYU95" s="66"/>
      <c r="PYV95" s="66"/>
      <c r="PYW95" s="66"/>
      <c r="PYX95" s="66"/>
      <c r="PYY95" s="66"/>
      <c r="PYZ95" s="66"/>
      <c r="PZA95" s="66"/>
      <c r="PZB95" s="66"/>
      <c r="PZC95" s="66"/>
      <c r="PZD95" s="66"/>
      <c r="PZE95" s="66"/>
      <c r="PZF95" s="66"/>
      <c r="PZG95" s="66"/>
      <c r="PZH95" s="66"/>
      <c r="PZI95" s="66"/>
      <c r="PZJ95" s="66"/>
      <c r="PZK95" s="66"/>
      <c r="PZL95" s="66"/>
      <c r="PZM95" s="66"/>
      <c r="PZN95" s="66"/>
      <c r="PZO95" s="66"/>
      <c r="PZP95" s="66"/>
      <c r="PZQ95" s="66"/>
      <c r="PZR95" s="66"/>
      <c r="PZS95" s="66"/>
      <c r="PZT95" s="66"/>
      <c r="PZU95" s="66"/>
      <c r="PZV95" s="66"/>
      <c r="PZW95" s="66"/>
      <c r="PZX95" s="66"/>
      <c r="PZY95" s="66"/>
      <c r="PZZ95" s="66"/>
      <c r="QAA95" s="66"/>
      <c r="QAB95" s="66"/>
      <c r="QAC95" s="66"/>
      <c r="QAD95" s="66"/>
      <c r="QAE95" s="66"/>
      <c r="QAF95" s="66"/>
      <c r="QAG95" s="66"/>
      <c r="QAH95" s="66"/>
      <c r="QAI95" s="66"/>
      <c r="QAJ95" s="66"/>
      <c r="QAK95" s="66"/>
      <c r="QAL95" s="66"/>
      <c r="QAM95" s="66"/>
      <c r="QAN95" s="66"/>
      <c r="QAO95" s="66"/>
      <c r="QAP95" s="66"/>
      <c r="QAQ95" s="66"/>
      <c r="QAR95" s="66"/>
      <c r="QAS95" s="66"/>
      <c r="QAT95" s="66"/>
      <c r="QAU95" s="66"/>
      <c r="QAV95" s="66"/>
      <c r="QAW95" s="66"/>
      <c r="QAX95" s="66"/>
      <c r="QAY95" s="66"/>
      <c r="QAZ95" s="66"/>
      <c r="QBA95" s="66"/>
      <c r="QBB95" s="66"/>
      <c r="QBC95" s="66"/>
      <c r="QBD95" s="66"/>
      <c r="QBE95" s="66"/>
      <c r="QBF95" s="66"/>
      <c r="QBG95" s="66"/>
      <c r="QBH95" s="66"/>
      <c r="QBI95" s="66"/>
      <c r="QBJ95" s="66"/>
      <c r="QBK95" s="66"/>
      <c r="QBL95" s="66"/>
      <c r="QBM95" s="66"/>
      <c r="QBN95" s="66"/>
      <c r="QBO95" s="66"/>
      <c r="QBP95" s="66"/>
      <c r="QBQ95" s="66"/>
      <c r="QBR95" s="66"/>
      <c r="QBS95" s="66"/>
      <c r="QBT95" s="66"/>
      <c r="QBU95" s="66"/>
      <c r="QBV95" s="66"/>
      <c r="QBW95" s="66"/>
      <c r="QBX95" s="66"/>
      <c r="QBY95" s="66"/>
      <c r="QBZ95" s="66"/>
      <c r="QCA95" s="66"/>
      <c r="QCB95" s="66"/>
      <c r="QCC95" s="66"/>
      <c r="QCD95" s="66"/>
      <c r="QCE95" s="66"/>
      <c r="QCF95" s="66"/>
      <c r="QCG95" s="66"/>
      <c r="QCH95" s="66"/>
      <c r="QCI95" s="66"/>
      <c r="QCJ95" s="66"/>
      <c r="QCK95" s="66"/>
      <c r="QCL95" s="66"/>
      <c r="QCM95" s="66"/>
      <c r="QCN95" s="66"/>
      <c r="QCO95" s="66"/>
      <c r="QCP95" s="66"/>
      <c r="QCQ95" s="66"/>
      <c r="QCR95" s="66"/>
      <c r="QCS95" s="66"/>
      <c r="QCT95" s="66"/>
      <c r="QCU95" s="66"/>
      <c r="QCV95" s="66"/>
      <c r="QCW95" s="66"/>
      <c r="QCX95" s="66"/>
      <c r="QCY95" s="66"/>
      <c r="QCZ95" s="66"/>
      <c r="QDA95" s="66"/>
      <c r="QDB95" s="66"/>
      <c r="QDC95" s="66"/>
      <c r="QDD95" s="66"/>
      <c r="QDE95" s="66"/>
      <c r="QDF95" s="66"/>
      <c r="QDG95" s="66"/>
      <c r="QDH95" s="66"/>
      <c r="QDI95" s="66"/>
      <c r="QDJ95" s="66"/>
      <c r="QDK95" s="66"/>
      <c r="QDL95" s="66"/>
      <c r="QDM95" s="66"/>
      <c r="QDN95" s="66"/>
      <c r="QDO95" s="66"/>
      <c r="QDP95" s="66"/>
      <c r="QDQ95" s="66"/>
      <c r="QDR95" s="66"/>
      <c r="QDS95" s="66"/>
      <c r="QDT95" s="66"/>
      <c r="QDU95" s="66"/>
      <c r="QDV95" s="66"/>
      <c r="QDW95" s="66"/>
      <c r="QDX95" s="66"/>
      <c r="QDY95" s="66"/>
      <c r="QDZ95" s="66"/>
      <c r="QEA95" s="66"/>
      <c r="QEB95" s="66"/>
      <c r="QEC95" s="66"/>
      <c r="QED95" s="66"/>
      <c r="QEE95" s="66"/>
      <c r="QEF95" s="66"/>
      <c r="QEG95" s="66"/>
      <c r="QEH95" s="66"/>
      <c r="QEI95" s="66"/>
      <c r="QEJ95" s="66"/>
      <c r="QEK95" s="66"/>
      <c r="QEL95" s="66"/>
      <c r="QEM95" s="66"/>
      <c r="QEN95" s="66"/>
      <c r="QEO95" s="66"/>
      <c r="QEP95" s="66"/>
      <c r="QEQ95" s="66"/>
      <c r="QER95" s="66"/>
      <c r="QES95" s="66"/>
      <c r="QET95" s="66"/>
      <c r="QEU95" s="66"/>
      <c r="QEV95" s="66"/>
      <c r="QEW95" s="66"/>
      <c r="QEX95" s="66"/>
      <c r="QEY95" s="66"/>
      <c r="QEZ95" s="66"/>
      <c r="QFA95" s="66"/>
      <c r="QFB95" s="66"/>
      <c r="QFC95" s="66"/>
      <c r="QFD95" s="66"/>
      <c r="QFE95" s="66"/>
      <c r="QFF95" s="66"/>
      <c r="QFG95" s="66"/>
      <c r="QFH95" s="66"/>
      <c r="QFI95" s="66"/>
      <c r="QFJ95" s="66"/>
      <c r="QFK95" s="66"/>
      <c r="QFL95" s="66"/>
      <c r="QFM95" s="66"/>
      <c r="QFN95" s="66"/>
      <c r="QFO95" s="66"/>
      <c r="QFP95" s="66"/>
      <c r="QFQ95" s="66"/>
      <c r="QFR95" s="66"/>
      <c r="QFS95" s="66"/>
      <c r="QFT95" s="66"/>
      <c r="QFU95" s="66"/>
      <c r="QFV95" s="66"/>
      <c r="QFW95" s="66"/>
      <c r="QFX95" s="66"/>
      <c r="QFY95" s="66"/>
      <c r="QFZ95" s="66"/>
      <c r="QGA95" s="66"/>
      <c r="QGB95" s="66"/>
      <c r="QGC95" s="66"/>
      <c r="QGD95" s="66"/>
      <c r="QGE95" s="66"/>
      <c r="QGF95" s="66"/>
      <c r="QGG95" s="66"/>
      <c r="QGH95" s="66"/>
      <c r="QGI95" s="66"/>
      <c r="QGJ95" s="66"/>
      <c r="QGK95" s="66"/>
      <c r="QGL95" s="66"/>
      <c r="QGM95" s="66"/>
      <c r="QGN95" s="66"/>
      <c r="QGO95" s="66"/>
      <c r="QGP95" s="66"/>
      <c r="QGQ95" s="66"/>
      <c r="QGR95" s="66"/>
      <c r="QGS95" s="66"/>
      <c r="QGT95" s="66"/>
      <c r="QGU95" s="66"/>
      <c r="QGV95" s="66"/>
      <c r="QGW95" s="66"/>
      <c r="QGX95" s="66"/>
      <c r="QGY95" s="66"/>
      <c r="QGZ95" s="66"/>
      <c r="QHA95" s="66"/>
      <c r="QHB95" s="66"/>
      <c r="QHC95" s="66"/>
      <c r="QHD95" s="66"/>
      <c r="QHE95" s="66"/>
      <c r="QHF95" s="66"/>
      <c r="QHG95" s="66"/>
      <c r="QHH95" s="66"/>
      <c r="QHI95" s="66"/>
      <c r="QHJ95" s="66"/>
      <c r="QHK95" s="66"/>
      <c r="QHL95" s="66"/>
      <c r="QHM95" s="66"/>
      <c r="QHN95" s="66"/>
      <c r="QHO95" s="66"/>
      <c r="QHP95" s="66"/>
      <c r="QHQ95" s="66"/>
      <c r="QHR95" s="66"/>
      <c r="QHS95" s="66"/>
      <c r="QHT95" s="66"/>
      <c r="QHU95" s="66"/>
      <c r="QHV95" s="66"/>
      <c r="QHW95" s="66"/>
      <c r="QHX95" s="66"/>
      <c r="QHY95" s="66"/>
      <c r="QHZ95" s="66"/>
      <c r="QIA95" s="66"/>
      <c r="QIB95" s="66"/>
      <c r="QIC95" s="66"/>
      <c r="QID95" s="66"/>
      <c r="QIE95" s="66"/>
      <c r="QIF95" s="66"/>
      <c r="QIG95" s="66"/>
      <c r="QIH95" s="66"/>
      <c r="QII95" s="66"/>
      <c r="QIJ95" s="66"/>
      <c r="QIK95" s="66"/>
      <c r="QIL95" s="66"/>
      <c r="QIM95" s="66"/>
      <c r="QIN95" s="66"/>
      <c r="QIO95" s="66"/>
      <c r="QIP95" s="66"/>
      <c r="QIQ95" s="66"/>
      <c r="QIR95" s="66"/>
      <c r="QIS95" s="66"/>
      <c r="QIT95" s="66"/>
      <c r="QIU95" s="66"/>
      <c r="QIV95" s="66"/>
      <c r="QIW95" s="66"/>
      <c r="QIX95" s="66"/>
      <c r="QIY95" s="66"/>
      <c r="QIZ95" s="66"/>
      <c r="QJA95" s="66"/>
      <c r="QJB95" s="66"/>
      <c r="QJC95" s="66"/>
      <c r="QJD95" s="66"/>
      <c r="QJE95" s="66"/>
      <c r="QJF95" s="66"/>
      <c r="QJG95" s="66"/>
      <c r="QJH95" s="66"/>
      <c r="QJI95" s="66"/>
      <c r="QJJ95" s="66"/>
      <c r="QJK95" s="66"/>
      <c r="QJL95" s="66"/>
      <c r="QJM95" s="66"/>
      <c r="QJN95" s="66"/>
      <c r="QJO95" s="66"/>
      <c r="QJP95" s="66"/>
      <c r="QJQ95" s="66"/>
      <c r="QJR95" s="66"/>
      <c r="QJS95" s="66"/>
      <c r="QJT95" s="66"/>
      <c r="QJU95" s="66"/>
      <c r="QJV95" s="66"/>
      <c r="QJW95" s="66"/>
      <c r="QJX95" s="66"/>
      <c r="QJY95" s="66"/>
      <c r="QJZ95" s="66"/>
      <c r="QKA95" s="66"/>
      <c r="QKB95" s="66"/>
      <c r="QKC95" s="66"/>
      <c r="QKD95" s="66"/>
      <c r="QKE95" s="66"/>
      <c r="QKF95" s="66"/>
      <c r="QKG95" s="66"/>
      <c r="QKH95" s="66"/>
      <c r="QKI95" s="66"/>
      <c r="QKJ95" s="66"/>
      <c r="QKK95" s="66"/>
      <c r="QKL95" s="66"/>
      <c r="QKM95" s="66"/>
      <c r="QKN95" s="66"/>
      <c r="QKO95" s="66"/>
      <c r="QKP95" s="66"/>
      <c r="QKQ95" s="66"/>
      <c r="QKR95" s="66"/>
      <c r="QKS95" s="66"/>
      <c r="QKT95" s="66"/>
      <c r="QKU95" s="66"/>
      <c r="QKV95" s="66"/>
      <c r="QKW95" s="66"/>
      <c r="QKX95" s="66"/>
      <c r="QKY95" s="66"/>
      <c r="QKZ95" s="66"/>
      <c r="QLA95" s="66"/>
      <c r="QLB95" s="66"/>
      <c r="QLC95" s="66"/>
      <c r="QLD95" s="66"/>
      <c r="QLE95" s="66"/>
      <c r="QLF95" s="66"/>
      <c r="QLG95" s="66"/>
      <c r="QLH95" s="66"/>
      <c r="QLI95" s="66"/>
      <c r="QLJ95" s="66"/>
      <c r="QLK95" s="66"/>
      <c r="QLL95" s="66"/>
      <c r="QLM95" s="66"/>
      <c r="QLN95" s="66"/>
      <c r="QLO95" s="66"/>
      <c r="QLP95" s="66"/>
      <c r="QLQ95" s="66"/>
      <c r="QLR95" s="66"/>
      <c r="QLS95" s="66"/>
      <c r="QLT95" s="66"/>
      <c r="QLU95" s="66"/>
      <c r="QLV95" s="66"/>
      <c r="QLW95" s="66"/>
      <c r="QLX95" s="66"/>
      <c r="QLY95" s="66"/>
      <c r="QLZ95" s="66"/>
      <c r="QMA95" s="66"/>
      <c r="QMB95" s="66"/>
      <c r="QMC95" s="66"/>
      <c r="QMD95" s="66"/>
      <c r="QME95" s="66"/>
      <c r="QMF95" s="66"/>
      <c r="QMG95" s="66"/>
      <c r="QMH95" s="66"/>
      <c r="QMI95" s="66"/>
      <c r="QMJ95" s="66"/>
      <c r="QMK95" s="66"/>
      <c r="QML95" s="66"/>
      <c r="QMM95" s="66"/>
      <c r="QMN95" s="66"/>
      <c r="QMO95" s="66"/>
      <c r="QMP95" s="66"/>
      <c r="QMQ95" s="66"/>
      <c r="QMR95" s="66"/>
      <c r="QMS95" s="66"/>
      <c r="QMT95" s="66"/>
      <c r="QMU95" s="66"/>
      <c r="QMV95" s="66"/>
      <c r="QMW95" s="66"/>
      <c r="QMX95" s="66"/>
      <c r="QMY95" s="66"/>
      <c r="QMZ95" s="66"/>
      <c r="QNA95" s="66"/>
      <c r="QNB95" s="66"/>
      <c r="QNC95" s="66"/>
      <c r="QND95" s="66"/>
      <c r="QNE95" s="66"/>
      <c r="QNF95" s="66"/>
      <c r="QNG95" s="66"/>
      <c r="QNH95" s="66"/>
      <c r="QNI95" s="66"/>
      <c r="QNJ95" s="66"/>
      <c r="QNK95" s="66"/>
      <c r="QNL95" s="66"/>
      <c r="QNM95" s="66"/>
      <c r="QNN95" s="66"/>
      <c r="QNO95" s="66"/>
      <c r="QNP95" s="66"/>
      <c r="QNQ95" s="66"/>
      <c r="QNR95" s="66"/>
      <c r="QNS95" s="66"/>
      <c r="QNT95" s="66"/>
      <c r="QNU95" s="66"/>
      <c r="QNV95" s="66"/>
      <c r="QNW95" s="66"/>
      <c r="QNX95" s="66"/>
      <c r="QNY95" s="66"/>
      <c r="QNZ95" s="66"/>
      <c r="QOA95" s="66"/>
      <c r="QOB95" s="66"/>
      <c r="QOC95" s="66"/>
      <c r="QOD95" s="66"/>
      <c r="QOE95" s="66"/>
      <c r="QOF95" s="66"/>
      <c r="QOG95" s="66"/>
      <c r="QOH95" s="66"/>
      <c r="QOI95" s="66"/>
      <c r="QOJ95" s="66"/>
      <c r="QOK95" s="66"/>
      <c r="QOL95" s="66"/>
      <c r="QOM95" s="66"/>
      <c r="QON95" s="66"/>
      <c r="QOO95" s="66"/>
      <c r="QOP95" s="66"/>
      <c r="QOQ95" s="66"/>
      <c r="QOR95" s="66"/>
      <c r="QOS95" s="66"/>
      <c r="QOT95" s="66"/>
      <c r="QOU95" s="66"/>
      <c r="QOV95" s="66"/>
      <c r="QOW95" s="66"/>
      <c r="QOX95" s="66"/>
      <c r="QOY95" s="66"/>
      <c r="QOZ95" s="66"/>
      <c r="QPA95" s="66"/>
      <c r="QPB95" s="66"/>
      <c r="QPC95" s="66"/>
      <c r="QPD95" s="66"/>
      <c r="QPE95" s="66"/>
      <c r="QPF95" s="66"/>
      <c r="QPG95" s="66"/>
      <c r="QPH95" s="66"/>
      <c r="QPI95" s="66"/>
      <c r="QPJ95" s="66"/>
      <c r="QPK95" s="66"/>
      <c r="QPL95" s="66"/>
      <c r="QPM95" s="66"/>
      <c r="QPN95" s="66"/>
      <c r="QPO95" s="66"/>
      <c r="QPP95" s="66"/>
      <c r="QPQ95" s="66"/>
      <c r="QPR95" s="66"/>
      <c r="QPS95" s="66"/>
      <c r="QPT95" s="66"/>
      <c r="QPU95" s="66"/>
      <c r="QPV95" s="66"/>
      <c r="QPW95" s="66"/>
      <c r="QPX95" s="66"/>
      <c r="QPY95" s="66"/>
      <c r="QPZ95" s="66"/>
      <c r="QQA95" s="66"/>
      <c r="QQB95" s="66"/>
      <c r="QQC95" s="66"/>
      <c r="QQD95" s="66"/>
      <c r="QQE95" s="66"/>
      <c r="QQF95" s="66"/>
      <c r="QQG95" s="66"/>
      <c r="QQH95" s="66"/>
      <c r="QQI95" s="66"/>
      <c r="QQJ95" s="66"/>
      <c r="QQK95" s="66"/>
      <c r="QQL95" s="66"/>
      <c r="QQM95" s="66"/>
      <c r="QQN95" s="66"/>
      <c r="QQO95" s="66"/>
      <c r="QQP95" s="66"/>
      <c r="QQQ95" s="66"/>
      <c r="QQR95" s="66"/>
      <c r="QQS95" s="66"/>
      <c r="QQT95" s="66"/>
      <c r="QQU95" s="66"/>
      <c r="QQV95" s="66"/>
      <c r="QQW95" s="66"/>
      <c r="QQX95" s="66"/>
      <c r="QQY95" s="66"/>
      <c r="QQZ95" s="66"/>
      <c r="QRA95" s="66"/>
      <c r="QRB95" s="66"/>
      <c r="QRC95" s="66"/>
      <c r="QRD95" s="66"/>
      <c r="QRE95" s="66"/>
      <c r="QRF95" s="66"/>
      <c r="QRG95" s="66"/>
      <c r="QRH95" s="66"/>
      <c r="QRI95" s="66"/>
      <c r="QRJ95" s="66"/>
      <c r="QRK95" s="66"/>
      <c r="QRL95" s="66"/>
      <c r="QRM95" s="66"/>
      <c r="QRN95" s="66"/>
      <c r="QRO95" s="66"/>
      <c r="QRP95" s="66"/>
      <c r="QRQ95" s="66"/>
      <c r="QRR95" s="66"/>
      <c r="QRS95" s="66"/>
      <c r="QRT95" s="66"/>
      <c r="QRU95" s="66"/>
      <c r="QRV95" s="66"/>
      <c r="QRW95" s="66"/>
      <c r="QRX95" s="66"/>
      <c r="QRY95" s="66"/>
      <c r="QRZ95" s="66"/>
      <c r="QSA95" s="66"/>
      <c r="QSB95" s="66"/>
      <c r="QSC95" s="66"/>
      <c r="QSD95" s="66"/>
      <c r="QSE95" s="66"/>
      <c r="QSF95" s="66"/>
      <c r="QSG95" s="66"/>
      <c r="QSH95" s="66"/>
      <c r="QSI95" s="66"/>
      <c r="QSJ95" s="66"/>
      <c r="QSK95" s="66"/>
      <c r="QSL95" s="66"/>
      <c r="QSM95" s="66"/>
      <c r="QSN95" s="66"/>
      <c r="QSO95" s="66"/>
      <c r="QSP95" s="66"/>
      <c r="QSQ95" s="66"/>
      <c r="QSR95" s="66"/>
      <c r="QSS95" s="66"/>
      <c r="QST95" s="66"/>
      <c r="QSU95" s="66"/>
      <c r="QSV95" s="66"/>
      <c r="QSW95" s="66"/>
      <c r="QSX95" s="66"/>
      <c r="QSY95" s="66"/>
      <c r="QSZ95" s="66"/>
      <c r="QTA95" s="66"/>
      <c r="QTB95" s="66"/>
      <c r="QTC95" s="66"/>
      <c r="QTD95" s="66"/>
      <c r="QTE95" s="66"/>
      <c r="QTF95" s="66"/>
      <c r="QTG95" s="66"/>
      <c r="QTH95" s="66"/>
      <c r="QTI95" s="66"/>
      <c r="QTJ95" s="66"/>
      <c r="QTK95" s="66"/>
      <c r="QTL95" s="66"/>
      <c r="QTM95" s="66"/>
      <c r="QTN95" s="66"/>
      <c r="QTO95" s="66"/>
      <c r="QTP95" s="66"/>
      <c r="QTQ95" s="66"/>
      <c r="QTR95" s="66"/>
      <c r="QTS95" s="66"/>
      <c r="QTT95" s="66"/>
      <c r="QTU95" s="66"/>
      <c r="QTV95" s="66"/>
      <c r="QTW95" s="66"/>
      <c r="QTX95" s="66"/>
      <c r="QTY95" s="66"/>
      <c r="QTZ95" s="66"/>
      <c r="QUA95" s="66"/>
      <c r="QUB95" s="66"/>
      <c r="QUC95" s="66"/>
      <c r="QUD95" s="66"/>
      <c r="QUE95" s="66"/>
      <c r="QUF95" s="66"/>
      <c r="QUG95" s="66"/>
      <c r="QUH95" s="66"/>
      <c r="QUI95" s="66"/>
      <c r="QUJ95" s="66"/>
      <c r="QUK95" s="66"/>
      <c r="QUL95" s="66"/>
      <c r="QUM95" s="66"/>
      <c r="QUN95" s="66"/>
      <c r="QUO95" s="66"/>
      <c r="QUP95" s="66"/>
      <c r="QUQ95" s="66"/>
      <c r="QUR95" s="66"/>
      <c r="QUS95" s="66"/>
      <c r="QUT95" s="66"/>
      <c r="QUU95" s="66"/>
      <c r="QUV95" s="66"/>
      <c r="QUW95" s="66"/>
      <c r="QUX95" s="66"/>
      <c r="QUY95" s="66"/>
      <c r="QUZ95" s="66"/>
      <c r="QVA95" s="66"/>
      <c r="QVB95" s="66"/>
      <c r="QVC95" s="66"/>
      <c r="QVD95" s="66"/>
      <c r="QVE95" s="66"/>
      <c r="QVF95" s="66"/>
      <c r="QVG95" s="66"/>
      <c r="QVH95" s="66"/>
      <c r="QVI95" s="66"/>
      <c r="QVJ95" s="66"/>
      <c r="QVK95" s="66"/>
      <c r="QVL95" s="66"/>
      <c r="QVM95" s="66"/>
      <c r="QVN95" s="66"/>
      <c r="QVO95" s="66"/>
      <c r="QVP95" s="66"/>
      <c r="QVQ95" s="66"/>
      <c r="QVR95" s="66"/>
      <c r="QVS95" s="66"/>
      <c r="QVT95" s="66"/>
      <c r="QVU95" s="66"/>
      <c r="QVV95" s="66"/>
      <c r="QVW95" s="66"/>
      <c r="QVX95" s="66"/>
      <c r="QVY95" s="66"/>
      <c r="QVZ95" s="66"/>
      <c r="QWA95" s="66"/>
      <c r="QWB95" s="66"/>
      <c r="QWC95" s="66"/>
      <c r="QWD95" s="66"/>
      <c r="QWE95" s="66"/>
      <c r="QWF95" s="66"/>
      <c r="QWG95" s="66"/>
      <c r="QWH95" s="66"/>
      <c r="QWI95" s="66"/>
      <c r="QWJ95" s="66"/>
      <c r="QWK95" s="66"/>
      <c r="QWL95" s="66"/>
      <c r="QWM95" s="66"/>
      <c r="QWN95" s="66"/>
      <c r="QWO95" s="66"/>
      <c r="QWP95" s="66"/>
      <c r="QWQ95" s="66"/>
      <c r="QWR95" s="66"/>
      <c r="QWS95" s="66"/>
      <c r="QWT95" s="66"/>
      <c r="QWU95" s="66"/>
      <c r="QWV95" s="66"/>
      <c r="QWW95" s="66"/>
      <c r="QWX95" s="66"/>
      <c r="QWY95" s="66"/>
      <c r="QWZ95" s="66"/>
      <c r="QXA95" s="66"/>
      <c r="QXB95" s="66"/>
      <c r="QXC95" s="66"/>
      <c r="QXD95" s="66"/>
      <c r="QXE95" s="66"/>
      <c r="QXF95" s="66"/>
      <c r="QXG95" s="66"/>
      <c r="QXH95" s="66"/>
      <c r="QXI95" s="66"/>
      <c r="QXJ95" s="66"/>
      <c r="QXK95" s="66"/>
      <c r="QXL95" s="66"/>
      <c r="QXM95" s="66"/>
      <c r="QXN95" s="66"/>
      <c r="QXO95" s="66"/>
      <c r="QXP95" s="66"/>
      <c r="QXQ95" s="66"/>
      <c r="QXR95" s="66"/>
      <c r="QXS95" s="66"/>
      <c r="QXT95" s="66"/>
      <c r="QXU95" s="66"/>
      <c r="QXV95" s="66"/>
      <c r="QXW95" s="66"/>
      <c r="QXX95" s="66"/>
      <c r="QXY95" s="66"/>
      <c r="QXZ95" s="66"/>
      <c r="QYA95" s="66"/>
      <c r="QYB95" s="66"/>
      <c r="QYC95" s="66"/>
      <c r="QYD95" s="66"/>
      <c r="QYE95" s="66"/>
      <c r="QYF95" s="66"/>
      <c r="QYG95" s="66"/>
      <c r="QYH95" s="66"/>
      <c r="QYI95" s="66"/>
      <c r="QYJ95" s="66"/>
      <c r="QYK95" s="66"/>
      <c r="QYL95" s="66"/>
      <c r="QYM95" s="66"/>
      <c r="QYN95" s="66"/>
      <c r="QYO95" s="66"/>
      <c r="QYP95" s="66"/>
      <c r="QYQ95" s="66"/>
      <c r="QYR95" s="66"/>
      <c r="QYS95" s="66"/>
      <c r="QYT95" s="66"/>
      <c r="QYU95" s="66"/>
      <c r="QYV95" s="66"/>
      <c r="QYW95" s="66"/>
      <c r="QYX95" s="66"/>
      <c r="QYY95" s="66"/>
      <c r="QYZ95" s="66"/>
      <c r="QZA95" s="66"/>
      <c r="QZB95" s="66"/>
      <c r="QZC95" s="66"/>
      <c r="QZD95" s="66"/>
      <c r="QZE95" s="66"/>
      <c r="QZF95" s="66"/>
      <c r="QZG95" s="66"/>
      <c r="QZH95" s="66"/>
      <c r="QZI95" s="66"/>
      <c r="QZJ95" s="66"/>
      <c r="QZK95" s="66"/>
      <c r="QZL95" s="66"/>
      <c r="QZM95" s="66"/>
      <c r="QZN95" s="66"/>
      <c r="QZO95" s="66"/>
      <c r="QZP95" s="66"/>
      <c r="QZQ95" s="66"/>
      <c r="QZR95" s="66"/>
      <c r="QZS95" s="66"/>
      <c r="QZT95" s="66"/>
      <c r="QZU95" s="66"/>
      <c r="QZV95" s="66"/>
      <c r="QZW95" s="66"/>
      <c r="QZX95" s="66"/>
      <c r="QZY95" s="66"/>
      <c r="QZZ95" s="66"/>
      <c r="RAA95" s="66"/>
      <c r="RAB95" s="66"/>
      <c r="RAC95" s="66"/>
      <c r="RAD95" s="66"/>
      <c r="RAE95" s="66"/>
      <c r="RAF95" s="66"/>
      <c r="RAG95" s="66"/>
      <c r="RAH95" s="66"/>
      <c r="RAI95" s="66"/>
      <c r="RAJ95" s="66"/>
      <c r="RAK95" s="66"/>
      <c r="RAL95" s="66"/>
      <c r="RAM95" s="66"/>
      <c r="RAN95" s="66"/>
      <c r="RAO95" s="66"/>
      <c r="RAP95" s="66"/>
      <c r="RAQ95" s="66"/>
      <c r="RAR95" s="66"/>
      <c r="RAS95" s="66"/>
      <c r="RAT95" s="66"/>
      <c r="RAU95" s="66"/>
      <c r="RAV95" s="66"/>
      <c r="RAW95" s="66"/>
      <c r="RAX95" s="66"/>
      <c r="RAY95" s="66"/>
      <c r="RAZ95" s="66"/>
      <c r="RBA95" s="66"/>
      <c r="RBB95" s="66"/>
      <c r="RBC95" s="66"/>
      <c r="RBD95" s="66"/>
      <c r="RBE95" s="66"/>
      <c r="RBF95" s="66"/>
      <c r="RBG95" s="66"/>
      <c r="RBH95" s="66"/>
      <c r="RBI95" s="66"/>
      <c r="RBJ95" s="66"/>
      <c r="RBK95" s="66"/>
      <c r="RBL95" s="66"/>
      <c r="RBM95" s="66"/>
      <c r="RBN95" s="66"/>
      <c r="RBO95" s="66"/>
      <c r="RBP95" s="66"/>
      <c r="RBQ95" s="66"/>
      <c r="RBR95" s="66"/>
      <c r="RBS95" s="66"/>
      <c r="RBT95" s="66"/>
      <c r="RBU95" s="66"/>
      <c r="RBV95" s="66"/>
      <c r="RBW95" s="66"/>
      <c r="RBX95" s="66"/>
      <c r="RBY95" s="66"/>
      <c r="RBZ95" s="66"/>
      <c r="RCA95" s="66"/>
      <c r="RCB95" s="66"/>
      <c r="RCC95" s="66"/>
      <c r="RCD95" s="66"/>
      <c r="RCE95" s="66"/>
      <c r="RCF95" s="66"/>
      <c r="RCG95" s="66"/>
      <c r="RCH95" s="66"/>
      <c r="RCI95" s="66"/>
      <c r="RCJ95" s="66"/>
      <c r="RCK95" s="66"/>
      <c r="RCL95" s="66"/>
      <c r="RCM95" s="66"/>
      <c r="RCN95" s="66"/>
      <c r="RCO95" s="66"/>
      <c r="RCP95" s="66"/>
      <c r="RCQ95" s="66"/>
      <c r="RCR95" s="66"/>
      <c r="RCS95" s="66"/>
      <c r="RCT95" s="66"/>
      <c r="RCU95" s="66"/>
      <c r="RCV95" s="66"/>
      <c r="RCW95" s="66"/>
      <c r="RCX95" s="66"/>
      <c r="RCY95" s="66"/>
      <c r="RCZ95" s="66"/>
      <c r="RDA95" s="66"/>
      <c r="RDB95" s="66"/>
      <c r="RDC95" s="66"/>
      <c r="RDD95" s="66"/>
      <c r="RDE95" s="66"/>
      <c r="RDF95" s="66"/>
      <c r="RDG95" s="66"/>
      <c r="RDH95" s="66"/>
      <c r="RDI95" s="66"/>
      <c r="RDJ95" s="66"/>
      <c r="RDK95" s="66"/>
      <c r="RDL95" s="66"/>
      <c r="RDM95" s="66"/>
      <c r="RDN95" s="66"/>
      <c r="RDO95" s="66"/>
      <c r="RDP95" s="66"/>
      <c r="RDQ95" s="66"/>
      <c r="RDR95" s="66"/>
      <c r="RDS95" s="66"/>
      <c r="RDT95" s="66"/>
      <c r="RDU95" s="66"/>
      <c r="RDV95" s="66"/>
      <c r="RDW95" s="66"/>
      <c r="RDX95" s="66"/>
      <c r="RDY95" s="66"/>
      <c r="RDZ95" s="66"/>
      <c r="REA95" s="66"/>
      <c r="REB95" s="66"/>
      <c r="REC95" s="66"/>
      <c r="RED95" s="66"/>
      <c r="REE95" s="66"/>
      <c r="REF95" s="66"/>
      <c r="REG95" s="66"/>
      <c r="REH95" s="66"/>
      <c r="REI95" s="66"/>
      <c r="REJ95" s="66"/>
      <c r="REK95" s="66"/>
      <c r="REL95" s="66"/>
      <c r="REM95" s="66"/>
      <c r="REN95" s="66"/>
      <c r="REO95" s="66"/>
      <c r="REP95" s="66"/>
      <c r="REQ95" s="66"/>
      <c r="RER95" s="66"/>
      <c r="RES95" s="66"/>
      <c r="RET95" s="66"/>
      <c r="REU95" s="66"/>
      <c r="REV95" s="66"/>
      <c r="REW95" s="66"/>
      <c r="REX95" s="66"/>
      <c r="REY95" s="66"/>
      <c r="REZ95" s="66"/>
      <c r="RFA95" s="66"/>
      <c r="RFB95" s="66"/>
      <c r="RFC95" s="66"/>
      <c r="RFD95" s="66"/>
      <c r="RFE95" s="66"/>
      <c r="RFF95" s="66"/>
      <c r="RFG95" s="66"/>
      <c r="RFH95" s="66"/>
      <c r="RFI95" s="66"/>
      <c r="RFJ95" s="66"/>
      <c r="RFK95" s="66"/>
      <c r="RFL95" s="66"/>
      <c r="RFM95" s="66"/>
      <c r="RFN95" s="66"/>
      <c r="RFO95" s="66"/>
      <c r="RFP95" s="66"/>
      <c r="RFQ95" s="66"/>
      <c r="RFR95" s="66"/>
      <c r="RFS95" s="66"/>
      <c r="RFT95" s="66"/>
      <c r="RFU95" s="66"/>
      <c r="RFV95" s="66"/>
      <c r="RFW95" s="66"/>
      <c r="RFX95" s="66"/>
      <c r="RFY95" s="66"/>
      <c r="RFZ95" s="66"/>
      <c r="RGA95" s="66"/>
      <c r="RGB95" s="66"/>
      <c r="RGC95" s="66"/>
      <c r="RGD95" s="66"/>
      <c r="RGE95" s="66"/>
      <c r="RGF95" s="66"/>
      <c r="RGG95" s="66"/>
      <c r="RGH95" s="66"/>
      <c r="RGI95" s="66"/>
      <c r="RGJ95" s="66"/>
      <c r="RGK95" s="66"/>
      <c r="RGL95" s="66"/>
      <c r="RGM95" s="66"/>
      <c r="RGN95" s="66"/>
      <c r="RGO95" s="66"/>
      <c r="RGP95" s="66"/>
      <c r="RGQ95" s="66"/>
      <c r="RGR95" s="66"/>
      <c r="RGS95" s="66"/>
      <c r="RGT95" s="66"/>
      <c r="RGU95" s="66"/>
      <c r="RGV95" s="66"/>
      <c r="RGW95" s="66"/>
      <c r="RGX95" s="66"/>
      <c r="RGY95" s="66"/>
      <c r="RGZ95" s="66"/>
      <c r="RHA95" s="66"/>
      <c r="RHB95" s="66"/>
      <c r="RHC95" s="66"/>
      <c r="RHD95" s="66"/>
      <c r="RHE95" s="66"/>
      <c r="RHF95" s="66"/>
      <c r="RHG95" s="66"/>
      <c r="RHH95" s="66"/>
      <c r="RHI95" s="66"/>
      <c r="RHJ95" s="66"/>
      <c r="RHK95" s="66"/>
      <c r="RHL95" s="66"/>
      <c r="RHM95" s="66"/>
      <c r="RHN95" s="66"/>
      <c r="RHO95" s="66"/>
      <c r="RHP95" s="66"/>
      <c r="RHQ95" s="66"/>
      <c r="RHR95" s="66"/>
      <c r="RHS95" s="66"/>
      <c r="RHT95" s="66"/>
      <c r="RHU95" s="66"/>
      <c r="RHV95" s="66"/>
      <c r="RHW95" s="66"/>
      <c r="RHX95" s="66"/>
      <c r="RHY95" s="66"/>
      <c r="RHZ95" s="66"/>
      <c r="RIA95" s="66"/>
      <c r="RIB95" s="66"/>
      <c r="RIC95" s="66"/>
      <c r="RID95" s="66"/>
      <c r="RIE95" s="66"/>
      <c r="RIF95" s="66"/>
      <c r="RIG95" s="66"/>
      <c r="RIH95" s="66"/>
      <c r="RII95" s="66"/>
      <c r="RIJ95" s="66"/>
      <c r="RIK95" s="66"/>
      <c r="RIL95" s="66"/>
      <c r="RIM95" s="66"/>
      <c r="RIN95" s="66"/>
      <c r="RIO95" s="66"/>
      <c r="RIP95" s="66"/>
      <c r="RIQ95" s="66"/>
      <c r="RIR95" s="66"/>
      <c r="RIS95" s="66"/>
      <c r="RIT95" s="66"/>
      <c r="RIU95" s="66"/>
      <c r="RIV95" s="66"/>
      <c r="RIW95" s="66"/>
      <c r="RIX95" s="66"/>
      <c r="RIY95" s="66"/>
      <c r="RIZ95" s="66"/>
      <c r="RJA95" s="66"/>
      <c r="RJB95" s="66"/>
      <c r="RJC95" s="66"/>
      <c r="RJD95" s="66"/>
      <c r="RJE95" s="66"/>
      <c r="RJF95" s="66"/>
      <c r="RJG95" s="66"/>
      <c r="RJH95" s="66"/>
      <c r="RJI95" s="66"/>
      <c r="RJJ95" s="66"/>
      <c r="RJK95" s="66"/>
      <c r="RJL95" s="66"/>
      <c r="RJM95" s="66"/>
      <c r="RJN95" s="66"/>
      <c r="RJO95" s="66"/>
      <c r="RJP95" s="66"/>
      <c r="RJQ95" s="66"/>
      <c r="RJR95" s="66"/>
      <c r="RJS95" s="66"/>
      <c r="RJT95" s="66"/>
      <c r="RJU95" s="66"/>
      <c r="RJV95" s="66"/>
      <c r="RJW95" s="66"/>
      <c r="RJX95" s="66"/>
      <c r="RJY95" s="66"/>
      <c r="RJZ95" s="66"/>
      <c r="RKA95" s="66"/>
      <c r="RKB95" s="66"/>
      <c r="RKC95" s="66"/>
      <c r="RKD95" s="66"/>
      <c r="RKE95" s="66"/>
      <c r="RKF95" s="66"/>
      <c r="RKG95" s="66"/>
      <c r="RKH95" s="66"/>
      <c r="RKI95" s="66"/>
      <c r="RKJ95" s="66"/>
      <c r="RKK95" s="66"/>
      <c r="RKL95" s="66"/>
      <c r="RKM95" s="66"/>
      <c r="RKN95" s="66"/>
      <c r="RKO95" s="66"/>
      <c r="RKP95" s="66"/>
      <c r="RKQ95" s="66"/>
      <c r="RKR95" s="66"/>
      <c r="RKS95" s="66"/>
      <c r="RKT95" s="66"/>
      <c r="RKU95" s="66"/>
      <c r="RKV95" s="66"/>
      <c r="RKW95" s="66"/>
      <c r="RKX95" s="66"/>
      <c r="RKY95" s="66"/>
      <c r="RKZ95" s="66"/>
      <c r="RLA95" s="66"/>
      <c r="RLB95" s="66"/>
      <c r="RLC95" s="66"/>
      <c r="RLD95" s="66"/>
      <c r="RLE95" s="66"/>
      <c r="RLF95" s="66"/>
      <c r="RLG95" s="66"/>
      <c r="RLH95" s="66"/>
      <c r="RLI95" s="66"/>
      <c r="RLJ95" s="66"/>
      <c r="RLK95" s="66"/>
      <c r="RLL95" s="66"/>
      <c r="RLM95" s="66"/>
      <c r="RLN95" s="66"/>
      <c r="RLO95" s="66"/>
      <c r="RLP95" s="66"/>
      <c r="RLQ95" s="66"/>
      <c r="RLR95" s="66"/>
      <c r="RLS95" s="66"/>
      <c r="RLT95" s="66"/>
      <c r="RLU95" s="66"/>
      <c r="RLV95" s="66"/>
      <c r="RLW95" s="66"/>
      <c r="RLX95" s="66"/>
      <c r="RLY95" s="66"/>
      <c r="RLZ95" s="66"/>
      <c r="RMA95" s="66"/>
      <c r="RMB95" s="66"/>
      <c r="RMC95" s="66"/>
      <c r="RMD95" s="66"/>
      <c r="RME95" s="66"/>
      <c r="RMF95" s="66"/>
      <c r="RMG95" s="66"/>
      <c r="RMH95" s="66"/>
      <c r="RMI95" s="66"/>
      <c r="RMJ95" s="66"/>
      <c r="RMK95" s="66"/>
      <c r="RML95" s="66"/>
      <c r="RMM95" s="66"/>
      <c r="RMN95" s="66"/>
      <c r="RMO95" s="66"/>
      <c r="RMP95" s="66"/>
      <c r="RMQ95" s="66"/>
      <c r="RMR95" s="66"/>
      <c r="RMS95" s="66"/>
      <c r="RMT95" s="66"/>
      <c r="RMU95" s="66"/>
      <c r="RMV95" s="66"/>
      <c r="RMW95" s="66"/>
      <c r="RMX95" s="66"/>
      <c r="RMY95" s="66"/>
      <c r="RMZ95" s="66"/>
      <c r="RNA95" s="66"/>
      <c r="RNB95" s="66"/>
      <c r="RNC95" s="66"/>
      <c r="RND95" s="66"/>
      <c r="RNE95" s="66"/>
      <c r="RNF95" s="66"/>
      <c r="RNG95" s="66"/>
      <c r="RNH95" s="66"/>
      <c r="RNI95" s="66"/>
      <c r="RNJ95" s="66"/>
      <c r="RNK95" s="66"/>
      <c r="RNL95" s="66"/>
      <c r="RNM95" s="66"/>
      <c r="RNN95" s="66"/>
      <c r="RNO95" s="66"/>
      <c r="RNP95" s="66"/>
      <c r="RNQ95" s="66"/>
      <c r="RNR95" s="66"/>
      <c r="RNS95" s="66"/>
      <c r="RNT95" s="66"/>
      <c r="RNU95" s="66"/>
      <c r="RNV95" s="66"/>
      <c r="RNW95" s="66"/>
      <c r="RNX95" s="66"/>
      <c r="RNY95" s="66"/>
      <c r="RNZ95" s="66"/>
      <c r="ROA95" s="66"/>
      <c r="ROB95" s="66"/>
      <c r="ROC95" s="66"/>
      <c r="ROD95" s="66"/>
      <c r="ROE95" s="66"/>
      <c r="ROF95" s="66"/>
      <c r="ROG95" s="66"/>
      <c r="ROH95" s="66"/>
      <c r="ROI95" s="66"/>
      <c r="ROJ95" s="66"/>
      <c r="ROK95" s="66"/>
      <c r="ROL95" s="66"/>
      <c r="ROM95" s="66"/>
      <c r="RON95" s="66"/>
      <c r="ROO95" s="66"/>
      <c r="ROP95" s="66"/>
      <c r="ROQ95" s="66"/>
      <c r="ROR95" s="66"/>
      <c r="ROS95" s="66"/>
      <c r="ROT95" s="66"/>
      <c r="ROU95" s="66"/>
      <c r="ROV95" s="66"/>
      <c r="ROW95" s="66"/>
      <c r="ROX95" s="66"/>
      <c r="ROY95" s="66"/>
      <c r="ROZ95" s="66"/>
      <c r="RPA95" s="66"/>
      <c r="RPB95" s="66"/>
      <c r="RPC95" s="66"/>
      <c r="RPD95" s="66"/>
      <c r="RPE95" s="66"/>
      <c r="RPF95" s="66"/>
      <c r="RPG95" s="66"/>
      <c r="RPH95" s="66"/>
      <c r="RPI95" s="66"/>
      <c r="RPJ95" s="66"/>
      <c r="RPK95" s="66"/>
      <c r="RPL95" s="66"/>
      <c r="RPM95" s="66"/>
      <c r="RPN95" s="66"/>
      <c r="RPO95" s="66"/>
      <c r="RPP95" s="66"/>
      <c r="RPQ95" s="66"/>
      <c r="RPR95" s="66"/>
      <c r="RPS95" s="66"/>
      <c r="RPT95" s="66"/>
      <c r="RPU95" s="66"/>
      <c r="RPV95" s="66"/>
      <c r="RPW95" s="66"/>
      <c r="RPX95" s="66"/>
      <c r="RPY95" s="66"/>
      <c r="RPZ95" s="66"/>
      <c r="RQA95" s="66"/>
      <c r="RQB95" s="66"/>
      <c r="RQC95" s="66"/>
      <c r="RQD95" s="66"/>
      <c r="RQE95" s="66"/>
      <c r="RQF95" s="66"/>
      <c r="RQG95" s="66"/>
      <c r="RQH95" s="66"/>
      <c r="RQI95" s="66"/>
      <c r="RQJ95" s="66"/>
      <c r="RQK95" s="66"/>
      <c r="RQL95" s="66"/>
      <c r="RQM95" s="66"/>
      <c r="RQN95" s="66"/>
      <c r="RQO95" s="66"/>
      <c r="RQP95" s="66"/>
      <c r="RQQ95" s="66"/>
      <c r="RQR95" s="66"/>
      <c r="RQS95" s="66"/>
      <c r="RQT95" s="66"/>
      <c r="RQU95" s="66"/>
      <c r="RQV95" s="66"/>
      <c r="RQW95" s="66"/>
      <c r="RQX95" s="66"/>
      <c r="RQY95" s="66"/>
      <c r="RQZ95" s="66"/>
      <c r="RRA95" s="66"/>
      <c r="RRB95" s="66"/>
      <c r="RRC95" s="66"/>
      <c r="RRD95" s="66"/>
      <c r="RRE95" s="66"/>
      <c r="RRF95" s="66"/>
      <c r="RRG95" s="66"/>
      <c r="RRH95" s="66"/>
      <c r="RRI95" s="66"/>
      <c r="RRJ95" s="66"/>
      <c r="RRK95" s="66"/>
      <c r="RRL95" s="66"/>
      <c r="RRM95" s="66"/>
      <c r="RRN95" s="66"/>
      <c r="RRO95" s="66"/>
      <c r="RRP95" s="66"/>
      <c r="RRQ95" s="66"/>
      <c r="RRR95" s="66"/>
      <c r="RRS95" s="66"/>
      <c r="RRT95" s="66"/>
      <c r="RRU95" s="66"/>
      <c r="RRV95" s="66"/>
      <c r="RRW95" s="66"/>
      <c r="RRX95" s="66"/>
      <c r="RRY95" s="66"/>
      <c r="RRZ95" s="66"/>
      <c r="RSA95" s="66"/>
      <c r="RSB95" s="66"/>
      <c r="RSC95" s="66"/>
      <c r="RSD95" s="66"/>
      <c r="RSE95" s="66"/>
      <c r="RSF95" s="66"/>
      <c r="RSG95" s="66"/>
      <c r="RSH95" s="66"/>
      <c r="RSI95" s="66"/>
      <c r="RSJ95" s="66"/>
      <c r="RSK95" s="66"/>
      <c r="RSL95" s="66"/>
      <c r="RSM95" s="66"/>
      <c r="RSN95" s="66"/>
      <c r="RSO95" s="66"/>
      <c r="RSP95" s="66"/>
      <c r="RSQ95" s="66"/>
      <c r="RSR95" s="66"/>
      <c r="RSS95" s="66"/>
      <c r="RST95" s="66"/>
      <c r="RSU95" s="66"/>
      <c r="RSV95" s="66"/>
      <c r="RSW95" s="66"/>
      <c r="RSX95" s="66"/>
      <c r="RSY95" s="66"/>
      <c r="RSZ95" s="66"/>
      <c r="RTA95" s="66"/>
      <c r="RTB95" s="66"/>
      <c r="RTC95" s="66"/>
      <c r="RTD95" s="66"/>
      <c r="RTE95" s="66"/>
      <c r="RTF95" s="66"/>
      <c r="RTG95" s="66"/>
      <c r="RTH95" s="66"/>
      <c r="RTI95" s="66"/>
      <c r="RTJ95" s="66"/>
      <c r="RTK95" s="66"/>
      <c r="RTL95" s="66"/>
      <c r="RTM95" s="66"/>
      <c r="RTN95" s="66"/>
      <c r="RTO95" s="66"/>
      <c r="RTP95" s="66"/>
      <c r="RTQ95" s="66"/>
      <c r="RTR95" s="66"/>
      <c r="RTS95" s="66"/>
      <c r="RTT95" s="66"/>
      <c r="RTU95" s="66"/>
      <c r="RTV95" s="66"/>
      <c r="RTW95" s="66"/>
      <c r="RTX95" s="66"/>
      <c r="RTY95" s="66"/>
      <c r="RTZ95" s="66"/>
      <c r="RUA95" s="66"/>
      <c r="RUB95" s="66"/>
      <c r="RUC95" s="66"/>
      <c r="RUD95" s="66"/>
      <c r="RUE95" s="66"/>
      <c r="RUF95" s="66"/>
      <c r="RUG95" s="66"/>
      <c r="RUH95" s="66"/>
      <c r="RUI95" s="66"/>
      <c r="RUJ95" s="66"/>
      <c r="RUK95" s="66"/>
      <c r="RUL95" s="66"/>
      <c r="RUM95" s="66"/>
      <c r="RUN95" s="66"/>
      <c r="RUO95" s="66"/>
      <c r="RUP95" s="66"/>
      <c r="RUQ95" s="66"/>
      <c r="RUR95" s="66"/>
      <c r="RUS95" s="66"/>
      <c r="RUT95" s="66"/>
      <c r="RUU95" s="66"/>
      <c r="RUV95" s="66"/>
      <c r="RUW95" s="66"/>
      <c r="RUX95" s="66"/>
      <c r="RUY95" s="66"/>
      <c r="RUZ95" s="66"/>
      <c r="RVA95" s="66"/>
      <c r="RVB95" s="66"/>
      <c r="RVC95" s="66"/>
      <c r="RVD95" s="66"/>
      <c r="RVE95" s="66"/>
      <c r="RVF95" s="66"/>
      <c r="RVG95" s="66"/>
      <c r="RVH95" s="66"/>
      <c r="RVI95" s="66"/>
      <c r="RVJ95" s="66"/>
      <c r="RVK95" s="66"/>
      <c r="RVL95" s="66"/>
      <c r="RVM95" s="66"/>
      <c r="RVN95" s="66"/>
      <c r="RVO95" s="66"/>
      <c r="RVP95" s="66"/>
      <c r="RVQ95" s="66"/>
      <c r="RVR95" s="66"/>
      <c r="RVS95" s="66"/>
      <c r="RVT95" s="66"/>
      <c r="RVU95" s="66"/>
      <c r="RVV95" s="66"/>
      <c r="RVW95" s="66"/>
      <c r="RVX95" s="66"/>
      <c r="RVY95" s="66"/>
      <c r="RVZ95" s="66"/>
      <c r="RWA95" s="66"/>
      <c r="RWB95" s="66"/>
      <c r="RWC95" s="66"/>
      <c r="RWD95" s="66"/>
      <c r="RWE95" s="66"/>
      <c r="RWF95" s="66"/>
      <c r="RWG95" s="66"/>
      <c r="RWH95" s="66"/>
      <c r="RWI95" s="66"/>
      <c r="RWJ95" s="66"/>
      <c r="RWK95" s="66"/>
      <c r="RWL95" s="66"/>
      <c r="RWM95" s="66"/>
      <c r="RWN95" s="66"/>
      <c r="RWO95" s="66"/>
      <c r="RWP95" s="66"/>
      <c r="RWQ95" s="66"/>
      <c r="RWR95" s="66"/>
      <c r="RWS95" s="66"/>
      <c r="RWT95" s="66"/>
      <c r="RWU95" s="66"/>
      <c r="RWV95" s="66"/>
      <c r="RWW95" s="66"/>
      <c r="RWX95" s="66"/>
      <c r="RWY95" s="66"/>
      <c r="RWZ95" s="66"/>
      <c r="RXA95" s="66"/>
      <c r="RXB95" s="66"/>
      <c r="RXC95" s="66"/>
      <c r="RXD95" s="66"/>
      <c r="RXE95" s="66"/>
      <c r="RXF95" s="66"/>
      <c r="RXG95" s="66"/>
      <c r="RXH95" s="66"/>
      <c r="RXI95" s="66"/>
      <c r="RXJ95" s="66"/>
      <c r="RXK95" s="66"/>
      <c r="RXL95" s="66"/>
      <c r="RXM95" s="66"/>
      <c r="RXN95" s="66"/>
      <c r="RXO95" s="66"/>
      <c r="RXP95" s="66"/>
      <c r="RXQ95" s="66"/>
      <c r="RXR95" s="66"/>
      <c r="RXS95" s="66"/>
      <c r="RXT95" s="66"/>
      <c r="RXU95" s="66"/>
      <c r="RXV95" s="66"/>
      <c r="RXW95" s="66"/>
      <c r="RXX95" s="66"/>
      <c r="RXY95" s="66"/>
      <c r="RXZ95" s="66"/>
      <c r="RYA95" s="66"/>
      <c r="RYB95" s="66"/>
      <c r="RYC95" s="66"/>
      <c r="RYD95" s="66"/>
      <c r="RYE95" s="66"/>
      <c r="RYF95" s="66"/>
      <c r="RYG95" s="66"/>
      <c r="RYH95" s="66"/>
      <c r="RYI95" s="66"/>
      <c r="RYJ95" s="66"/>
      <c r="RYK95" s="66"/>
      <c r="RYL95" s="66"/>
      <c r="RYM95" s="66"/>
      <c r="RYN95" s="66"/>
      <c r="RYO95" s="66"/>
      <c r="RYP95" s="66"/>
      <c r="RYQ95" s="66"/>
      <c r="RYR95" s="66"/>
      <c r="RYS95" s="66"/>
      <c r="RYT95" s="66"/>
      <c r="RYU95" s="66"/>
      <c r="RYV95" s="66"/>
      <c r="RYW95" s="66"/>
      <c r="RYX95" s="66"/>
      <c r="RYY95" s="66"/>
      <c r="RYZ95" s="66"/>
      <c r="RZA95" s="66"/>
      <c r="RZB95" s="66"/>
      <c r="RZC95" s="66"/>
      <c r="RZD95" s="66"/>
      <c r="RZE95" s="66"/>
      <c r="RZF95" s="66"/>
      <c r="RZG95" s="66"/>
      <c r="RZH95" s="66"/>
      <c r="RZI95" s="66"/>
      <c r="RZJ95" s="66"/>
      <c r="RZK95" s="66"/>
      <c r="RZL95" s="66"/>
      <c r="RZM95" s="66"/>
      <c r="RZN95" s="66"/>
      <c r="RZO95" s="66"/>
      <c r="RZP95" s="66"/>
      <c r="RZQ95" s="66"/>
      <c r="RZR95" s="66"/>
      <c r="RZS95" s="66"/>
      <c r="RZT95" s="66"/>
      <c r="RZU95" s="66"/>
      <c r="RZV95" s="66"/>
      <c r="RZW95" s="66"/>
      <c r="RZX95" s="66"/>
      <c r="RZY95" s="66"/>
      <c r="RZZ95" s="66"/>
      <c r="SAA95" s="66"/>
      <c r="SAB95" s="66"/>
      <c r="SAC95" s="66"/>
      <c r="SAD95" s="66"/>
      <c r="SAE95" s="66"/>
      <c r="SAF95" s="66"/>
      <c r="SAG95" s="66"/>
      <c r="SAH95" s="66"/>
      <c r="SAI95" s="66"/>
      <c r="SAJ95" s="66"/>
      <c r="SAK95" s="66"/>
      <c r="SAL95" s="66"/>
      <c r="SAM95" s="66"/>
      <c r="SAN95" s="66"/>
      <c r="SAO95" s="66"/>
      <c r="SAP95" s="66"/>
      <c r="SAQ95" s="66"/>
      <c r="SAR95" s="66"/>
      <c r="SAS95" s="66"/>
      <c r="SAT95" s="66"/>
      <c r="SAU95" s="66"/>
      <c r="SAV95" s="66"/>
      <c r="SAW95" s="66"/>
      <c r="SAX95" s="66"/>
      <c r="SAY95" s="66"/>
      <c r="SAZ95" s="66"/>
      <c r="SBA95" s="66"/>
      <c r="SBB95" s="66"/>
      <c r="SBC95" s="66"/>
      <c r="SBD95" s="66"/>
      <c r="SBE95" s="66"/>
      <c r="SBF95" s="66"/>
      <c r="SBG95" s="66"/>
      <c r="SBH95" s="66"/>
      <c r="SBI95" s="66"/>
      <c r="SBJ95" s="66"/>
      <c r="SBK95" s="66"/>
      <c r="SBL95" s="66"/>
      <c r="SBM95" s="66"/>
      <c r="SBN95" s="66"/>
      <c r="SBO95" s="66"/>
      <c r="SBP95" s="66"/>
      <c r="SBQ95" s="66"/>
      <c r="SBR95" s="66"/>
      <c r="SBS95" s="66"/>
      <c r="SBT95" s="66"/>
      <c r="SBU95" s="66"/>
      <c r="SBV95" s="66"/>
      <c r="SBW95" s="66"/>
      <c r="SBX95" s="66"/>
      <c r="SBY95" s="66"/>
      <c r="SBZ95" s="66"/>
      <c r="SCA95" s="66"/>
      <c r="SCB95" s="66"/>
      <c r="SCC95" s="66"/>
      <c r="SCD95" s="66"/>
      <c r="SCE95" s="66"/>
      <c r="SCF95" s="66"/>
      <c r="SCG95" s="66"/>
      <c r="SCH95" s="66"/>
      <c r="SCI95" s="66"/>
      <c r="SCJ95" s="66"/>
      <c r="SCK95" s="66"/>
      <c r="SCL95" s="66"/>
      <c r="SCM95" s="66"/>
      <c r="SCN95" s="66"/>
      <c r="SCO95" s="66"/>
      <c r="SCP95" s="66"/>
      <c r="SCQ95" s="66"/>
      <c r="SCR95" s="66"/>
      <c r="SCS95" s="66"/>
      <c r="SCT95" s="66"/>
      <c r="SCU95" s="66"/>
      <c r="SCV95" s="66"/>
      <c r="SCW95" s="66"/>
      <c r="SCX95" s="66"/>
      <c r="SCY95" s="66"/>
      <c r="SCZ95" s="66"/>
      <c r="SDA95" s="66"/>
      <c r="SDB95" s="66"/>
      <c r="SDC95" s="66"/>
      <c r="SDD95" s="66"/>
      <c r="SDE95" s="66"/>
      <c r="SDF95" s="66"/>
      <c r="SDG95" s="66"/>
      <c r="SDH95" s="66"/>
      <c r="SDI95" s="66"/>
      <c r="SDJ95" s="66"/>
      <c r="SDK95" s="66"/>
      <c r="SDL95" s="66"/>
      <c r="SDM95" s="66"/>
      <c r="SDN95" s="66"/>
      <c r="SDO95" s="66"/>
      <c r="SDP95" s="66"/>
      <c r="SDQ95" s="66"/>
      <c r="SDR95" s="66"/>
      <c r="SDS95" s="66"/>
      <c r="SDT95" s="66"/>
      <c r="SDU95" s="66"/>
      <c r="SDV95" s="66"/>
      <c r="SDW95" s="66"/>
      <c r="SDX95" s="66"/>
      <c r="SDY95" s="66"/>
      <c r="SDZ95" s="66"/>
      <c r="SEA95" s="66"/>
      <c r="SEB95" s="66"/>
      <c r="SEC95" s="66"/>
      <c r="SED95" s="66"/>
      <c r="SEE95" s="66"/>
      <c r="SEF95" s="66"/>
      <c r="SEG95" s="66"/>
      <c r="SEH95" s="66"/>
      <c r="SEI95" s="66"/>
      <c r="SEJ95" s="66"/>
      <c r="SEK95" s="66"/>
      <c r="SEL95" s="66"/>
      <c r="SEM95" s="66"/>
      <c r="SEN95" s="66"/>
      <c r="SEO95" s="66"/>
      <c r="SEP95" s="66"/>
      <c r="SEQ95" s="66"/>
      <c r="SER95" s="66"/>
      <c r="SES95" s="66"/>
      <c r="SET95" s="66"/>
      <c r="SEU95" s="66"/>
      <c r="SEV95" s="66"/>
      <c r="SEW95" s="66"/>
      <c r="SEX95" s="66"/>
      <c r="SEY95" s="66"/>
      <c r="SEZ95" s="66"/>
      <c r="SFA95" s="66"/>
      <c r="SFB95" s="66"/>
      <c r="SFC95" s="66"/>
      <c r="SFD95" s="66"/>
      <c r="SFE95" s="66"/>
      <c r="SFF95" s="66"/>
      <c r="SFG95" s="66"/>
      <c r="SFH95" s="66"/>
      <c r="SFI95" s="66"/>
      <c r="SFJ95" s="66"/>
      <c r="SFK95" s="66"/>
      <c r="SFL95" s="66"/>
      <c r="SFM95" s="66"/>
      <c r="SFN95" s="66"/>
      <c r="SFO95" s="66"/>
      <c r="SFP95" s="66"/>
      <c r="SFQ95" s="66"/>
      <c r="SFR95" s="66"/>
      <c r="SFS95" s="66"/>
      <c r="SFT95" s="66"/>
      <c r="SFU95" s="66"/>
      <c r="SFV95" s="66"/>
      <c r="SFW95" s="66"/>
      <c r="SFX95" s="66"/>
      <c r="SFY95" s="66"/>
      <c r="SFZ95" s="66"/>
      <c r="SGA95" s="66"/>
      <c r="SGB95" s="66"/>
      <c r="SGC95" s="66"/>
      <c r="SGD95" s="66"/>
      <c r="SGE95" s="66"/>
      <c r="SGF95" s="66"/>
      <c r="SGG95" s="66"/>
      <c r="SGH95" s="66"/>
      <c r="SGI95" s="66"/>
      <c r="SGJ95" s="66"/>
      <c r="SGK95" s="66"/>
      <c r="SGL95" s="66"/>
      <c r="SGM95" s="66"/>
      <c r="SGN95" s="66"/>
      <c r="SGO95" s="66"/>
      <c r="SGP95" s="66"/>
      <c r="SGQ95" s="66"/>
      <c r="SGR95" s="66"/>
      <c r="SGS95" s="66"/>
      <c r="SGT95" s="66"/>
      <c r="SGU95" s="66"/>
      <c r="SGV95" s="66"/>
      <c r="SGW95" s="66"/>
      <c r="SGX95" s="66"/>
      <c r="SGY95" s="66"/>
      <c r="SGZ95" s="66"/>
      <c r="SHA95" s="66"/>
      <c r="SHB95" s="66"/>
      <c r="SHC95" s="66"/>
      <c r="SHD95" s="66"/>
      <c r="SHE95" s="66"/>
      <c r="SHF95" s="66"/>
      <c r="SHG95" s="66"/>
      <c r="SHH95" s="66"/>
      <c r="SHI95" s="66"/>
      <c r="SHJ95" s="66"/>
      <c r="SHK95" s="66"/>
      <c r="SHL95" s="66"/>
      <c r="SHM95" s="66"/>
      <c r="SHN95" s="66"/>
      <c r="SHO95" s="66"/>
      <c r="SHP95" s="66"/>
      <c r="SHQ95" s="66"/>
      <c r="SHR95" s="66"/>
      <c r="SHS95" s="66"/>
      <c r="SHT95" s="66"/>
      <c r="SHU95" s="66"/>
      <c r="SHV95" s="66"/>
      <c r="SHW95" s="66"/>
      <c r="SHX95" s="66"/>
      <c r="SHY95" s="66"/>
      <c r="SHZ95" s="66"/>
      <c r="SIA95" s="66"/>
      <c r="SIB95" s="66"/>
      <c r="SIC95" s="66"/>
      <c r="SID95" s="66"/>
      <c r="SIE95" s="66"/>
      <c r="SIF95" s="66"/>
      <c r="SIG95" s="66"/>
      <c r="SIH95" s="66"/>
      <c r="SII95" s="66"/>
      <c r="SIJ95" s="66"/>
      <c r="SIK95" s="66"/>
      <c r="SIL95" s="66"/>
      <c r="SIM95" s="66"/>
      <c r="SIN95" s="66"/>
      <c r="SIO95" s="66"/>
      <c r="SIP95" s="66"/>
      <c r="SIQ95" s="66"/>
      <c r="SIR95" s="66"/>
      <c r="SIS95" s="66"/>
      <c r="SIT95" s="66"/>
      <c r="SIU95" s="66"/>
      <c r="SIV95" s="66"/>
      <c r="SIW95" s="66"/>
      <c r="SIX95" s="66"/>
      <c r="SIY95" s="66"/>
      <c r="SIZ95" s="66"/>
      <c r="SJA95" s="66"/>
      <c r="SJB95" s="66"/>
      <c r="SJC95" s="66"/>
      <c r="SJD95" s="66"/>
      <c r="SJE95" s="66"/>
      <c r="SJF95" s="66"/>
      <c r="SJG95" s="66"/>
      <c r="SJH95" s="66"/>
      <c r="SJI95" s="66"/>
      <c r="SJJ95" s="66"/>
      <c r="SJK95" s="66"/>
      <c r="SJL95" s="66"/>
      <c r="SJM95" s="66"/>
      <c r="SJN95" s="66"/>
      <c r="SJO95" s="66"/>
      <c r="SJP95" s="66"/>
      <c r="SJQ95" s="66"/>
      <c r="SJR95" s="66"/>
      <c r="SJS95" s="66"/>
      <c r="SJT95" s="66"/>
      <c r="SJU95" s="66"/>
      <c r="SJV95" s="66"/>
      <c r="SJW95" s="66"/>
      <c r="SJX95" s="66"/>
      <c r="SJY95" s="66"/>
      <c r="SJZ95" s="66"/>
      <c r="SKA95" s="66"/>
      <c r="SKB95" s="66"/>
      <c r="SKC95" s="66"/>
      <c r="SKD95" s="66"/>
      <c r="SKE95" s="66"/>
      <c r="SKF95" s="66"/>
      <c r="SKG95" s="66"/>
      <c r="SKH95" s="66"/>
      <c r="SKI95" s="66"/>
      <c r="SKJ95" s="66"/>
      <c r="SKK95" s="66"/>
      <c r="SKL95" s="66"/>
      <c r="SKM95" s="66"/>
      <c r="SKN95" s="66"/>
      <c r="SKO95" s="66"/>
      <c r="SKP95" s="66"/>
      <c r="SKQ95" s="66"/>
      <c r="SKR95" s="66"/>
      <c r="SKS95" s="66"/>
      <c r="SKT95" s="66"/>
      <c r="SKU95" s="66"/>
      <c r="SKV95" s="66"/>
      <c r="SKW95" s="66"/>
      <c r="SKX95" s="66"/>
      <c r="SKY95" s="66"/>
      <c r="SKZ95" s="66"/>
      <c r="SLA95" s="66"/>
      <c r="SLB95" s="66"/>
      <c r="SLC95" s="66"/>
      <c r="SLD95" s="66"/>
      <c r="SLE95" s="66"/>
      <c r="SLF95" s="66"/>
      <c r="SLG95" s="66"/>
      <c r="SLH95" s="66"/>
      <c r="SLI95" s="66"/>
      <c r="SLJ95" s="66"/>
      <c r="SLK95" s="66"/>
      <c r="SLL95" s="66"/>
      <c r="SLM95" s="66"/>
      <c r="SLN95" s="66"/>
      <c r="SLO95" s="66"/>
      <c r="SLP95" s="66"/>
      <c r="SLQ95" s="66"/>
      <c r="SLR95" s="66"/>
      <c r="SLS95" s="66"/>
      <c r="SLT95" s="66"/>
      <c r="SLU95" s="66"/>
      <c r="SLV95" s="66"/>
      <c r="SLW95" s="66"/>
      <c r="SLX95" s="66"/>
      <c r="SLY95" s="66"/>
      <c r="SLZ95" s="66"/>
      <c r="SMA95" s="66"/>
      <c r="SMB95" s="66"/>
      <c r="SMC95" s="66"/>
      <c r="SMD95" s="66"/>
      <c r="SME95" s="66"/>
      <c r="SMF95" s="66"/>
      <c r="SMG95" s="66"/>
      <c r="SMH95" s="66"/>
      <c r="SMI95" s="66"/>
      <c r="SMJ95" s="66"/>
      <c r="SMK95" s="66"/>
      <c r="SML95" s="66"/>
      <c r="SMM95" s="66"/>
      <c r="SMN95" s="66"/>
      <c r="SMO95" s="66"/>
      <c r="SMP95" s="66"/>
      <c r="SMQ95" s="66"/>
      <c r="SMR95" s="66"/>
      <c r="SMS95" s="66"/>
      <c r="SMT95" s="66"/>
      <c r="SMU95" s="66"/>
      <c r="SMV95" s="66"/>
      <c r="SMW95" s="66"/>
      <c r="SMX95" s="66"/>
      <c r="SMY95" s="66"/>
      <c r="SMZ95" s="66"/>
      <c r="SNA95" s="66"/>
      <c r="SNB95" s="66"/>
      <c r="SNC95" s="66"/>
      <c r="SND95" s="66"/>
      <c r="SNE95" s="66"/>
      <c r="SNF95" s="66"/>
      <c r="SNG95" s="66"/>
      <c r="SNH95" s="66"/>
      <c r="SNI95" s="66"/>
      <c r="SNJ95" s="66"/>
      <c r="SNK95" s="66"/>
      <c r="SNL95" s="66"/>
      <c r="SNM95" s="66"/>
      <c r="SNN95" s="66"/>
      <c r="SNO95" s="66"/>
      <c r="SNP95" s="66"/>
      <c r="SNQ95" s="66"/>
      <c r="SNR95" s="66"/>
      <c r="SNS95" s="66"/>
      <c r="SNT95" s="66"/>
      <c r="SNU95" s="66"/>
      <c r="SNV95" s="66"/>
      <c r="SNW95" s="66"/>
      <c r="SNX95" s="66"/>
      <c r="SNY95" s="66"/>
      <c r="SNZ95" s="66"/>
      <c r="SOA95" s="66"/>
      <c r="SOB95" s="66"/>
      <c r="SOC95" s="66"/>
      <c r="SOD95" s="66"/>
      <c r="SOE95" s="66"/>
      <c r="SOF95" s="66"/>
      <c r="SOG95" s="66"/>
      <c r="SOH95" s="66"/>
      <c r="SOI95" s="66"/>
      <c r="SOJ95" s="66"/>
      <c r="SOK95" s="66"/>
      <c r="SOL95" s="66"/>
      <c r="SOM95" s="66"/>
      <c r="SON95" s="66"/>
      <c r="SOO95" s="66"/>
      <c r="SOP95" s="66"/>
      <c r="SOQ95" s="66"/>
      <c r="SOR95" s="66"/>
      <c r="SOS95" s="66"/>
      <c r="SOT95" s="66"/>
      <c r="SOU95" s="66"/>
      <c r="SOV95" s="66"/>
      <c r="SOW95" s="66"/>
      <c r="SOX95" s="66"/>
      <c r="SOY95" s="66"/>
      <c r="SOZ95" s="66"/>
      <c r="SPA95" s="66"/>
      <c r="SPB95" s="66"/>
      <c r="SPC95" s="66"/>
      <c r="SPD95" s="66"/>
      <c r="SPE95" s="66"/>
      <c r="SPF95" s="66"/>
      <c r="SPG95" s="66"/>
      <c r="SPH95" s="66"/>
      <c r="SPI95" s="66"/>
      <c r="SPJ95" s="66"/>
      <c r="SPK95" s="66"/>
      <c r="SPL95" s="66"/>
      <c r="SPM95" s="66"/>
      <c r="SPN95" s="66"/>
      <c r="SPO95" s="66"/>
      <c r="SPP95" s="66"/>
      <c r="SPQ95" s="66"/>
      <c r="SPR95" s="66"/>
      <c r="SPS95" s="66"/>
      <c r="SPT95" s="66"/>
      <c r="SPU95" s="66"/>
      <c r="SPV95" s="66"/>
      <c r="SPW95" s="66"/>
      <c r="SPX95" s="66"/>
      <c r="SPY95" s="66"/>
      <c r="SPZ95" s="66"/>
      <c r="SQA95" s="66"/>
      <c r="SQB95" s="66"/>
      <c r="SQC95" s="66"/>
      <c r="SQD95" s="66"/>
      <c r="SQE95" s="66"/>
      <c r="SQF95" s="66"/>
      <c r="SQG95" s="66"/>
      <c r="SQH95" s="66"/>
      <c r="SQI95" s="66"/>
      <c r="SQJ95" s="66"/>
      <c r="SQK95" s="66"/>
      <c r="SQL95" s="66"/>
      <c r="SQM95" s="66"/>
      <c r="SQN95" s="66"/>
      <c r="SQO95" s="66"/>
      <c r="SQP95" s="66"/>
      <c r="SQQ95" s="66"/>
      <c r="SQR95" s="66"/>
      <c r="SQS95" s="66"/>
      <c r="SQT95" s="66"/>
      <c r="SQU95" s="66"/>
      <c r="SQV95" s="66"/>
      <c r="SQW95" s="66"/>
      <c r="SQX95" s="66"/>
      <c r="SQY95" s="66"/>
      <c r="SQZ95" s="66"/>
      <c r="SRA95" s="66"/>
      <c r="SRB95" s="66"/>
      <c r="SRC95" s="66"/>
      <c r="SRD95" s="66"/>
      <c r="SRE95" s="66"/>
      <c r="SRF95" s="66"/>
      <c r="SRG95" s="66"/>
      <c r="SRH95" s="66"/>
      <c r="SRI95" s="66"/>
      <c r="SRJ95" s="66"/>
      <c r="SRK95" s="66"/>
      <c r="SRL95" s="66"/>
      <c r="SRM95" s="66"/>
      <c r="SRN95" s="66"/>
      <c r="SRO95" s="66"/>
      <c r="SRP95" s="66"/>
      <c r="SRQ95" s="66"/>
      <c r="SRR95" s="66"/>
      <c r="SRS95" s="66"/>
      <c r="SRT95" s="66"/>
      <c r="SRU95" s="66"/>
      <c r="SRV95" s="66"/>
      <c r="SRW95" s="66"/>
      <c r="SRX95" s="66"/>
      <c r="SRY95" s="66"/>
      <c r="SRZ95" s="66"/>
      <c r="SSA95" s="66"/>
      <c r="SSB95" s="66"/>
      <c r="SSC95" s="66"/>
      <c r="SSD95" s="66"/>
      <c r="SSE95" s="66"/>
      <c r="SSF95" s="66"/>
      <c r="SSG95" s="66"/>
      <c r="SSH95" s="66"/>
      <c r="SSI95" s="66"/>
      <c r="SSJ95" s="66"/>
      <c r="SSK95" s="66"/>
      <c r="SSL95" s="66"/>
      <c r="SSM95" s="66"/>
      <c r="SSN95" s="66"/>
      <c r="SSO95" s="66"/>
      <c r="SSP95" s="66"/>
      <c r="SSQ95" s="66"/>
      <c r="SSR95" s="66"/>
      <c r="SSS95" s="66"/>
      <c r="SST95" s="66"/>
      <c r="SSU95" s="66"/>
      <c r="SSV95" s="66"/>
      <c r="SSW95" s="66"/>
      <c r="SSX95" s="66"/>
      <c r="SSY95" s="66"/>
      <c r="SSZ95" s="66"/>
      <c r="STA95" s="66"/>
      <c r="STB95" s="66"/>
      <c r="STC95" s="66"/>
      <c r="STD95" s="66"/>
      <c r="STE95" s="66"/>
      <c r="STF95" s="66"/>
      <c r="STG95" s="66"/>
      <c r="STH95" s="66"/>
      <c r="STI95" s="66"/>
      <c r="STJ95" s="66"/>
      <c r="STK95" s="66"/>
      <c r="STL95" s="66"/>
      <c r="STM95" s="66"/>
      <c r="STN95" s="66"/>
      <c r="STO95" s="66"/>
      <c r="STP95" s="66"/>
      <c r="STQ95" s="66"/>
      <c r="STR95" s="66"/>
      <c r="STS95" s="66"/>
      <c r="STT95" s="66"/>
      <c r="STU95" s="66"/>
      <c r="STV95" s="66"/>
      <c r="STW95" s="66"/>
      <c r="STX95" s="66"/>
      <c r="STY95" s="66"/>
      <c r="STZ95" s="66"/>
      <c r="SUA95" s="66"/>
      <c r="SUB95" s="66"/>
      <c r="SUC95" s="66"/>
      <c r="SUD95" s="66"/>
      <c r="SUE95" s="66"/>
      <c r="SUF95" s="66"/>
      <c r="SUG95" s="66"/>
      <c r="SUH95" s="66"/>
      <c r="SUI95" s="66"/>
      <c r="SUJ95" s="66"/>
      <c r="SUK95" s="66"/>
      <c r="SUL95" s="66"/>
      <c r="SUM95" s="66"/>
      <c r="SUN95" s="66"/>
      <c r="SUO95" s="66"/>
      <c r="SUP95" s="66"/>
      <c r="SUQ95" s="66"/>
      <c r="SUR95" s="66"/>
      <c r="SUS95" s="66"/>
      <c r="SUT95" s="66"/>
      <c r="SUU95" s="66"/>
      <c r="SUV95" s="66"/>
      <c r="SUW95" s="66"/>
      <c r="SUX95" s="66"/>
      <c r="SUY95" s="66"/>
      <c r="SUZ95" s="66"/>
      <c r="SVA95" s="66"/>
      <c r="SVB95" s="66"/>
      <c r="SVC95" s="66"/>
      <c r="SVD95" s="66"/>
      <c r="SVE95" s="66"/>
      <c r="SVF95" s="66"/>
      <c r="SVG95" s="66"/>
      <c r="SVH95" s="66"/>
      <c r="SVI95" s="66"/>
      <c r="SVJ95" s="66"/>
      <c r="SVK95" s="66"/>
      <c r="SVL95" s="66"/>
      <c r="SVM95" s="66"/>
      <c r="SVN95" s="66"/>
      <c r="SVO95" s="66"/>
      <c r="SVP95" s="66"/>
      <c r="SVQ95" s="66"/>
      <c r="SVR95" s="66"/>
      <c r="SVS95" s="66"/>
      <c r="SVT95" s="66"/>
      <c r="SVU95" s="66"/>
      <c r="SVV95" s="66"/>
      <c r="SVW95" s="66"/>
      <c r="SVX95" s="66"/>
      <c r="SVY95" s="66"/>
      <c r="SVZ95" s="66"/>
      <c r="SWA95" s="66"/>
      <c r="SWB95" s="66"/>
      <c r="SWC95" s="66"/>
      <c r="SWD95" s="66"/>
      <c r="SWE95" s="66"/>
      <c r="SWF95" s="66"/>
      <c r="SWG95" s="66"/>
      <c r="SWH95" s="66"/>
      <c r="SWI95" s="66"/>
      <c r="SWJ95" s="66"/>
      <c r="SWK95" s="66"/>
      <c r="SWL95" s="66"/>
      <c r="SWM95" s="66"/>
      <c r="SWN95" s="66"/>
      <c r="SWO95" s="66"/>
      <c r="SWP95" s="66"/>
      <c r="SWQ95" s="66"/>
      <c r="SWR95" s="66"/>
      <c r="SWS95" s="66"/>
      <c r="SWT95" s="66"/>
      <c r="SWU95" s="66"/>
      <c r="SWV95" s="66"/>
      <c r="SWW95" s="66"/>
      <c r="SWX95" s="66"/>
      <c r="SWY95" s="66"/>
      <c r="SWZ95" s="66"/>
      <c r="SXA95" s="66"/>
      <c r="SXB95" s="66"/>
      <c r="SXC95" s="66"/>
      <c r="SXD95" s="66"/>
      <c r="SXE95" s="66"/>
      <c r="SXF95" s="66"/>
      <c r="SXG95" s="66"/>
      <c r="SXH95" s="66"/>
      <c r="SXI95" s="66"/>
      <c r="SXJ95" s="66"/>
      <c r="SXK95" s="66"/>
      <c r="SXL95" s="66"/>
      <c r="SXM95" s="66"/>
      <c r="SXN95" s="66"/>
      <c r="SXO95" s="66"/>
      <c r="SXP95" s="66"/>
      <c r="SXQ95" s="66"/>
      <c r="SXR95" s="66"/>
      <c r="SXS95" s="66"/>
      <c r="SXT95" s="66"/>
      <c r="SXU95" s="66"/>
      <c r="SXV95" s="66"/>
      <c r="SXW95" s="66"/>
      <c r="SXX95" s="66"/>
      <c r="SXY95" s="66"/>
      <c r="SXZ95" s="66"/>
      <c r="SYA95" s="66"/>
      <c r="SYB95" s="66"/>
      <c r="SYC95" s="66"/>
      <c r="SYD95" s="66"/>
      <c r="SYE95" s="66"/>
      <c r="SYF95" s="66"/>
      <c r="SYG95" s="66"/>
      <c r="SYH95" s="66"/>
      <c r="SYI95" s="66"/>
      <c r="SYJ95" s="66"/>
      <c r="SYK95" s="66"/>
      <c r="SYL95" s="66"/>
      <c r="SYM95" s="66"/>
      <c r="SYN95" s="66"/>
      <c r="SYO95" s="66"/>
      <c r="SYP95" s="66"/>
      <c r="SYQ95" s="66"/>
      <c r="SYR95" s="66"/>
      <c r="SYS95" s="66"/>
      <c r="SYT95" s="66"/>
      <c r="SYU95" s="66"/>
      <c r="SYV95" s="66"/>
      <c r="SYW95" s="66"/>
      <c r="SYX95" s="66"/>
      <c r="SYY95" s="66"/>
      <c r="SYZ95" s="66"/>
      <c r="SZA95" s="66"/>
      <c r="SZB95" s="66"/>
      <c r="SZC95" s="66"/>
      <c r="SZD95" s="66"/>
      <c r="SZE95" s="66"/>
      <c r="SZF95" s="66"/>
      <c r="SZG95" s="66"/>
      <c r="SZH95" s="66"/>
      <c r="SZI95" s="66"/>
      <c r="SZJ95" s="66"/>
      <c r="SZK95" s="66"/>
      <c r="SZL95" s="66"/>
      <c r="SZM95" s="66"/>
      <c r="SZN95" s="66"/>
      <c r="SZO95" s="66"/>
      <c r="SZP95" s="66"/>
      <c r="SZQ95" s="66"/>
      <c r="SZR95" s="66"/>
      <c r="SZS95" s="66"/>
      <c r="SZT95" s="66"/>
      <c r="SZU95" s="66"/>
      <c r="SZV95" s="66"/>
      <c r="SZW95" s="66"/>
      <c r="SZX95" s="66"/>
      <c r="SZY95" s="66"/>
      <c r="SZZ95" s="66"/>
      <c r="TAA95" s="66"/>
      <c r="TAB95" s="66"/>
      <c r="TAC95" s="66"/>
      <c r="TAD95" s="66"/>
      <c r="TAE95" s="66"/>
      <c r="TAF95" s="66"/>
      <c r="TAG95" s="66"/>
      <c r="TAH95" s="66"/>
      <c r="TAI95" s="66"/>
      <c r="TAJ95" s="66"/>
      <c r="TAK95" s="66"/>
      <c r="TAL95" s="66"/>
      <c r="TAM95" s="66"/>
      <c r="TAN95" s="66"/>
      <c r="TAO95" s="66"/>
      <c r="TAP95" s="66"/>
      <c r="TAQ95" s="66"/>
      <c r="TAR95" s="66"/>
      <c r="TAS95" s="66"/>
      <c r="TAT95" s="66"/>
      <c r="TAU95" s="66"/>
      <c r="TAV95" s="66"/>
      <c r="TAW95" s="66"/>
      <c r="TAX95" s="66"/>
      <c r="TAY95" s="66"/>
      <c r="TAZ95" s="66"/>
      <c r="TBA95" s="66"/>
      <c r="TBB95" s="66"/>
      <c r="TBC95" s="66"/>
      <c r="TBD95" s="66"/>
      <c r="TBE95" s="66"/>
      <c r="TBF95" s="66"/>
      <c r="TBG95" s="66"/>
      <c r="TBH95" s="66"/>
      <c r="TBI95" s="66"/>
      <c r="TBJ95" s="66"/>
      <c r="TBK95" s="66"/>
      <c r="TBL95" s="66"/>
      <c r="TBM95" s="66"/>
      <c r="TBN95" s="66"/>
      <c r="TBO95" s="66"/>
      <c r="TBP95" s="66"/>
      <c r="TBQ95" s="66"/>
      <c r="TBR95" s="66"/>
      <c r="TBS95" s="66"/>
      <c r="TBT95" s="66"/>
      <c r="TBU95" s="66"/>
      <c r="TBV95" s="66"/>
      <c r="TBW95" s="66"/>
      <c r="TBX95" s="66"/>
      <c r="TBY95" s="66"/>
      <c r="TBZ95" s="66"/>
      <c r="TCA95" s="66"/>
      <c r="TCB95" s="66"/>
      <c r="TCC95" s="66"/>
      <c r="TCD95" s="66"/>
      <c r="TCE95" s="66"/>
      <c r="TCF95" s="66"/>
      <c r="TCG95" s="66"/>
      <c r="TCH95" s="66"/>
      <c r="TCI95" s="66"/>
      <c r="TCJ95" s="66"/>
      <c r="TCK95" s="66"/>
      <c r="TCL95" s="66"/>
      <c r="TCM95" s="66"/>
      <c r="TCN95" s="66"/>
      <c r="TCO95" s="66"/>
      <c r="TCP95" s="66"/>
      <c r="TCQ95" s="66"/>
      <c r="TCR95" s="66"/>
      <c r="TCS95" s="66"/>
      <c r="TCT95" s="66"/>
      <c r="TCU95" s="66"/>
      <c r="TCV95" s="66"/>
      <c r="TCW95" s="66"/>
      <c r="TCX95" s="66"/>
      <c r="TCY95" s="66"/>
      <c r="TCZ95" s="66"/>
      <c r="TDA95" s="66"/>
      <c r="TDB95" s="66"/>
      <c r="TDC95" s="66"/>
      <c r="TDD95" s="66"/>
      <c r="TDE95" s="66"/>
      <c r="TDF95" s="66"/>
      <c r="TDG95" s="66"/>
      <c r="TDH95" s="66"/>
      <c r="TDI95" s="66"/>
      <c r="TDJ95" s="66"/>
      <c r="TDK95" s="66"/>
      <c r="TDL95" s="66"/>
      <c r="TDM95" s="66"/>
      <c r="TDN95" s="66"/>
      <c r="TDO95" s="66"/>
      <c r="TDP95" s="66"/>
      <c r="TDQ95" s="66"/>
      <c r="TDR95" s="66"/>
      <c r="TDS95" s="66"/>
      <c r="TDT95" s="66"/>
      <c r="TDU95" s="66"/>
      <c r="TDV95" s="66"/>
      <c r="TDW95" s="66"/>
      <c r="TDX95" s="66"/>
      <c r="TDY95" s="66"/>
      <c r="TDZ95" s="66"/>
      <c r="TEA95" s="66"/>
      <c r="TEB95" s="66"/>
      <c r="TEC95" s="66"/>
      <c r="TED95" s="66"/>
      <c r="TEE95" s="66"/>
      <c r="TEF95" s="66"/>
      <c r="TEG95" s="66"/>
      <c r="TEH95" s="66"/>
      <c r="TEI95" s="66"/>
      <c r="TEJ95" s="66"/>
      <c r="TEK95" s="66"/>
      <c r="TEL95" s="66"/>
      <c r="TEM95" s="66"/>
      <c r="TEN95" s="66"/>
      <c r="TEO95" s="66"/>
      <c r="TEP95" s="66"/>
      <c r="TEQ95" s="66"/>
      <c r="TER95" s="66"/>
      <c r="TES95" s="66"/>
      <c r="TET95" s="66"/>
      <c r="TEU95" s="66"/>
      <c r="TEV95" s="66"/>
      <c r="TEW95" s="66"/>
      <c r="TEX95" s="66"/>
      <c r="TEY95" s="66"/>
      <c r="TEZ95" s="66"/>
      <c r="TFA95" s="66"/>
      <c r="TFB95" s="66"/>
      <c r="TFC95" s="66"/>
      <c r="TFD95" s="66"/>
      <c r="TFE95" s="66"/>
      <c r="TFF95" s="66"/>
      <c r="TFG95" s="66"/>
      <c r="TFH95" s="66"/>
      <c r="TFI95" s="66"/>
      <c r="TFJ95" s="66"/>
      <c r="TFK95" s="66"/>
      <c r="TFL95" s="66"/>
      <c r="TFM95" s="66"/>
      <c r="TFN95" s="66"/>
      <c r="TFO95" s="66"/>
      <c r="TFP95" s="66"/>
      <c r="TFQ95" s="66"/>
      <c r="TFR95" s="66"/>
      <c r="TFS95" s="66"/>
      <c r="TFT95" s="66"/>
      <c r="TFU95" s="66"/>
      <c r="TFV95" s="66"/>
      <c r="TFW95" s="66"/>
      <c r="TFX95" s="66"/>
      <c r="TFY95" s="66"/>
      <c r="TFZ95" s="66"/>
      <c r="TGA95" s="66"/>
      <c r="TGB95" s="66"/>
      <c r="TGC95" s="66"/>
      <c r="TGD95" s="66"/>
      <c r="TGE95" s="66"/>
      <c r="TGF95" s="66"/>
      <c r="TGG95" s="66"/>
      <c r="TGH95" s="66"/>
      <c r="TGI95" s="66"/>
      <c r="TGJ95" s="66"/>
      <c r="TGK95" s="66"/>
      <c r="TGL95" s="66"/>
      <c r="TGM95" s="66"/>
      <c r="TGN95" s="66"/>
      <c r="TGO95" s="66"/>
      <c r="TGP95" s="66"/>
      <c r="TGQ95" s="66"/>
      <c r="TGR95" s="66"/>
      <c r="TGS95" s="66"/>
      <c r="TGT95" s="66"/>
      <c r="TGU95" s="66"/>
      <c r="TGV95" s="66"/>
      <c r="TGW95" s="66"/>
      <c r="TGX95" s="66"/>
      <c r="TGY95" s="66"/>
      <c r="TGZ95" s="66"/>
      <c r="THA95" s="66"/>
      <c r="THB95" s="66"/>
      <c r="THC95" s="66"/>
      <c r="THD95" s="66"/>
      <c r="THE95" s="66"/>
      <c r="THF95" s="66"/>
      <c r="THG95" s="66"/>
      <c r="THH95" s="66"/>
      <c r="THI95" s="66"/>
      <c r="THJ95" s="66"/>
      <c r="THK95" s="66"/>
      <c r="THL95" s="66"/>
      <c r="THM95" s="66"/>
      <c r="THN95" s="66"/>
      <c r="THO95" s="66"/>
      <c r="THP95" s="66"/>
      <c r="THQ95" s="66"/>
      <c r="THR95" s="66"/>
      <c r="THS95" s="66"/>
      <c r="THT95" s="66"/>
      <c r="THU95" s="66"/>
      <c r="THV95" s="66"/>
      <c r="THW95" s="66"/>
      <c r="THX95" s="66"/>
      <c r="THY95" s="66"/>
      <c r="THZ95" s="66"/>
      <c r="TIA95" s="66"/>
      <c r="TIB95" s="66"/>
      <c r="TIC95" s="66"/>
      <c r="TID95" s="66"/>
      <c r="TIE95" s="66"/>
      <c r="TIF95" s="66"/>
      <c r="TIG95" s="66"/>
      <c r="TIH95" s="66"/>
      <c r="TII95" s="66"/>
      <c r="TIJ95" s="66"/>
      <c r="TIK95" s="66"/>
      <c r="TIL95" s="66"/>
      <c r="TIM95" s="66"/>
      <c r="TIN95" s="66"/>
      <c r="TIO95" s="66"/>
      <c r="TIP95" s="66"/>
      <c r="TIQ95" s="66"/>
      <c r="TIR95" s="66"/>
      <c r="TIS95" s="66"/>
      <c r="TIT95" s="66"/>
      <c r="TIU95" s="66"/>
      <c r="TIV95" s="66"/>
      <c r="TIW95" s="66"/>
      <c r="TIX95" s="66"/>
      <c r="TIY95" s="66"/>
      <c r="TIZ95" s="66"/>
      <c r="TJA95" s="66"/>
      <c r="TJB95" s="66"/>
      <c r="TJC95" s="66"/>
      <c r="TJD95" s="66"/>
      <c r="TJE95" s="66"/>
      <c r="TJF95" s="66"/>
      <c r="TJG95" s="66"/>
      <c r="TJH95" s="66"/>
      <c r="TJI95" s="66"/>
      <c r="TJJ95" s="66"/>
      <c r="TJK95" s="66"/>
      <c r="TJL95" s="66"/>
      <c r="TJM95" s="66"/>
      <c r="TJN95" s="66"/>
      <c r="TJO95" s="66"/>
      <c r="TJP95" s="66"/>
      <c r="TJQ95" s="66"/>
      <c r="TJR95" s="66"/>
      <c r="TJS95" s="66"/>
      <c r="TJT95" s="66"/>
      <c r="TJU95" s="66"/>
      <c r="TJV95" s="66"/>
      <c r="TJW95" s="66"/>
      <c r="TJX95" s="66"/>
      <c r="TJY95" s="66"/>
      <c r="TJZ95" s="66"/>
      <c r="TKA95" s="66"/>
      <c r="TKB95" s="66"/>
      <c r="TKC95" s="66"/>
      <c r="TKD95" s="66"/>
      <c r="TKE95" s="66"/>
      <c r="TKF95" s="66"/>
      <c r="TKG95" s="66"/>
      <c r="TKH95" s="66"/>
      <c r="TKI95" s="66"/>
      <c r="TKJ95" s="66"/>
      <c r="TKK95" s="66"/>
      <c r="TKL95" s="66"/>
      <c r="TKM95" s="66"/>
      <c r="TKN95" s="66"/>
      <c r="TKO95" s="66"/>
      <c r="TKP95" s="66"/>
      <c r="TKQ95" s="66"/>
      <c r="TKR95" s="66"/>
      <c r="TKS95" s="66"/>
      <c r="TKT95" s="66"/>
      <c r="TKU95" s="66"/>
      <c r="TKV95" s="66"/>
      <c r="TKW95" s="66"/>
      <c r="TKX95" s="66"/>
      <c r="TKY95" s="66"/>
      <c r="TKZ95" s="66"/>
      <c r="TLA95" s="66"/>
      <c r="TLB95" s="66"/>
      <c r="TLC95" s="66"/>
      <c r="TLD95" s="66"/>
      <c r="TLE95" s="66"/>
      <c r="TLF95" s="66"/>
      <c r="TLG95" s="66"/>
      <c r="TLH95" s="66"/>
      <c r="TLI95" s="66"/>
      <c r="TLJ95" s="66"/>
      <c r="TLK95" s="66"/>
      <c r="TLL95" s="66"/>
      <c r="TLM95" s="66"/>
      <c r="TLN95" s="66"/>
      <c r="TLO95" s="66"/>
      <c r="TLP95" s="66"/>
      <c r="TLQ95" s="66"/>
      <c r="TLR95" s="66"/>
      <c r="TLS95" s="66"/>
      <c r="TLT95" s="66"/>
      <c r="TLU95" s="66"/>
      <c r="TLV95" s="66"/>
      <c r="TLW95" s="66"/>
      <c r="TLX95" s="66"/>
      <c r="TLY95" s="66"/>
      <c r="TLZ95" s="66"/>
      <c r="TMA95" s="66"/>
      <c r="TMB95" s="66"/>
      <c r="TMC95" s="66"/>
      <c r="TMD95" s="66"/>
      <c r="TME95" s="66"/>
      <c r="TMF95" s="66"/>
      <c r="TMG95" s="66"/>
      <c r="TMH95" s="66"/>
      <c r="TMI95" s="66"/>
      <c r="TMJ95" s="66"/>
      <c r="TMK95" s="66"/>
      <c r="TML95" s="66"/>
      <c r="TMM95" s="66"/>
      <c r="TMN95" s="66"/>
      <c r="TMO95" s="66"/>
      <c r="TMP95" s="66"/>
      <c r="TMQ95" s="66"/>
      <c r="TMR95" s="66"/>
      <c r="TMS95" s="66"/>
      <c r="TMT95" s="66"/>
      <c r="TMU95" s="66"/>
      <c r="TMV95" s="66"/>
      <c r="TMW95" s="66"/>
      <c r="TMX95" s="66"/>
      <c r="TMY95" s="66"/>
      <c r="TMZ95" s="66"/>
      <c r="TNA95" s="66"/>
      <c r="TNB95" s="66"/>
      <c r="TNC95" s="66"/>
      <c r="TND95" s="66"/>
      <c r="TNE95" s="66"/>
      <c r="TNF95" s="66"/>
      <c r="TNG95" s="66"/>
      <c r="TNH95" s="66"/>
      <c r="TNI95" s="66"/>
      <c r="TNJ95" s="66"/>
      <c r="TNK95" s="66"/>
      <c r="TNL95" s="66"/>
      <c r="TNM95" s="66"/>
      <c r="TNN95" s="66"/>
      <c r="TNO95" s="66"/>
      <c r="TNP95" s="66"/>
      <c r="TNQ95" s="66"/>
      <c r="TNR95" s="66"/>
      <c r="TNS95" s="66"/>
      <c r="TNT95" s="66"/>
      <c r="TNU95" s="66"/>
      <c r="TNV95" s="66"/>
      <c r="TNW95" s="66"/>
      <c r="TNX95" s="66"/>
      <c r="TNY95" s="66"/>
      <c r="TNZ95" s="66"/>
      <c r="TOA95" s="66"/>
      <c r="TOB95" s="66"/>
      <c r="TOC95" s="66"/>
      <c r="TOD95" s="66"/>
      <c r="TOE95" s="66"/>
      <c r="TOF95" s="66"/>
      <c r="TOG95" s="66"/>
      <c r="TOH95" s="66"/>
      <c r="TOI95" s="66"/>
      <c r="TOJ95" s="66"/>
      <c r="TOK95" s="66"/>
      <c r="TOL95" s="66"/>
      <c r="TOM95" s="66"/>
      <c r="TON95" s="66"/>
      <c r="TOO95" s="66"/>
      <c r="TOP95" s="66"/>
      <c r="TOQ95" s="66"/>
      <c r="TOR95" s="66"/>
      <c r="TOS95" s="66"/>
      <c r="TOT95" s="66"/>
      <c r="TOU95" s="66"/>
      <c r="TOV95" s="66"/>
      <c r="TOW95" s="66"/>
      <c r="TOX95" s="66"/>
      <c r="TOY95" s="66"/>
      <c r="TOZ95" s="66"/>
      <c r="TPA95" s="66"/>
      <c r="TPB95" s="66"/>
      <c r="TPC95" s="66"/>
      <c r="TPD95" s="66"/>
      <c r="TPE95" s="66"/>
      <c r="TPF95" s="66"/>
      <c r="TPG95" s="66"/>
      <c r="TPH95" s="66"/>
      <c r="TPI95" s="66"/>
      <c r="TPJ95" s="66"/>
      <c r="TPK95" s="66"/>
      <c r="TPL95" s="66"/>
      <c r="TPM95" s="66"/>
      <c r="TPN95" s="66"/>
      <c r="TPO95" s="66"/>
      <c r="TPP95" s="66"/>
      <c r="TPQ95" s="66"/>
      <c r="TPR95" s="66"/>
      <c r="TPS95" s="66"/>
      <c r="TPT95" s="66"/>
      <c r="TPU95" s="66"/>
      <c r="TPV95" s="66"/>
      <c r="TPW95" s="66"/>
      <c r="TPX95" s="66"/>
      <c r="TPY95" s="66"/>
      <c r="TPZ95" s="66"/>
      <c r="TQA95" s="66"/>
      <c r="TQB95" s="66"/>
      <c r="TQC95" s="66"/>
      <c r="TQD95" s="66"/>
      <c r="TQE95" s="66"/>
      <c r="TQF95" s="66"/>
      <c r="TQG95" s="66"/>
      <c r="TQH95" s="66"/>
      <c r="TQI95" s="66"/>
      <c r="TQJ95" s="66"/>
      <c r="TQK95" s="66"/>
      <c r="TQL95" s="66"/>
      <c r="TQM95" s="66"/>
      <c r="TQN95" s="66"/>
      <c r="TQO95" s="66"/>
      <c r="TQP95" s="66"/>
      <c r="TQQ95" s="66"/>
      <c r="TQR95" s="66"/>
      <c r="TQS95" s="66"/>
      <c r="TQT95" s="66"/>
      <c r="TQU95" s="66"/>
      <c r="TQV95" s="66"/>
      <c r="TQW95" s="66"/>
      <c r="TQX95" s="66"/>
      <c r="TQY95" s="66"/>
      <c r="TQZ95" s="66"/>
      <c r="TRA95" s="66"/>
      <c r="TRB95" s="66"/>
      <c r="TRC95" s="66"/>
      <c r="TRD95" s="66"/>
      <c r="TRE95" s="66"/>
      <c r="TRF95" s="66"/>
      <c r="TRG95" s="66"/>
      <c r="TRH95" s="66"/>
      <c r="TRI95" s="66"/>
      <c r="TRJ95" s="66"/>
      <c r="TRK95" s="66"/>
      <c r="TRL95" s="66"/>
      <c r="TRM95" s="66"/>
      <c r="TRN95" s="66"/>
      <c r="TRO95" s="66"/>
      <c r="TRP95" s="66"/>
      <c r="TRQ95" s="66"/>
      <c r="TRR95" s="66"/>
      <c r="TRS95" s="66"/>
      <c r="TRT95" s="66"/>
      <c r="TRU95" s="66"/>
      <c r="TRV95" s="66"/>
      <c r="TRW95" s="66"/>
      <c r="TRX95" s="66"/>
      <c r="TRY95" s="66"/>
      <c r="TRZ95" s="66"/>
      <c r="TSA95" s="66"/>
      <c r="TSB95" s="66"/>
      <c r="TSC95" s="66"/>
      <c r="TSD95" s="66"/>
      <c r="TSE95" s="66"/>
      <c r="TSF95" s="66"/>
      <c r="TSG95" s="66"/>
      <c r="TSH95" s="66"/>
      <c r="TSI95" s="66"/>
      <c r="TSJ95" s="66"/>
      <c r="TSK95" s="66"/>
      <c r="TSL95" s="66"/>
      <c r="TSM95" s="66"/>
      <c r="TSN95" s="66"/>
      <c r="TSO95" s="66"/>
      <c r="TSP95" s="66"/>
      <c r="TSQ95" s="66"/>
      <c r="TSR95" s="66"/>
      <c r="TSS95" s="66"/>
      <c r="TST95" s="66"/>
      <c r="TSU95" s="66"/>
      <c r="TSV95" s="66"/>
      <c r="TSW95" s="66"/>
      <c r="TSX95" s="66"/>
      <c r="TSY95" s="66"/>
      <c r="TSZ95" s="66"/>
      <c r="TTA95" s="66"/>
      <c r="TTB95" s="66"/>
      <c r="TTC95" s="66"/>
      <c r="TTD95" s="66"/>
      <c r="TTE95" s="66"/>
      <c r="TTF95" s="66"/>
      <c r="TTG95" s="66"/>
      <c r="TTH95" s="66"/>
      <c r="TTI95" s="66"/>
      <c r="TTJ95" s="66"/>
      <c r="TTK95" s="66"/>
      <c r="TTL95" s="66"/>
      <c r="TTM95" s="66"/>
      <c r="TTN95" s="66"/>
      <c r="TTO95" s="66"/>
      <c r="TTP95" s="66"/>
      <c r="TTQ95" s="66"/>
      <c r="TTR95" s="66"/>
      <c r="TTS95" s="66"/>
      <c r="TTT95" s="66"/>
      <c r="TTU95" s="66"/>
      <c r="TTV95" s="66"/>
      <c r="TTW95" s="66"/>
      <c r="TTX95" s="66"/>
      <c r="TTY95" s="66"/>
      <c r="TTZ95" s="66"/>
      <c r="TUA95" s="66"/>
      <c r="TUB95" s="66"/>
      <c r="TUC95" s="66"/>
      <c r="TUD95" s="66"/>
      <c r="TUE95" s="66"/>
      <c r="TUF95" s="66"/>
      <c r="TUG95" s="66"/>
      <c r="TUH95" s="66"/>
      <c r="TUI95" s="66"/>
      <c r="TUJ95" s="66"/>
      <c r="TUK95" s="66"/>
      <c r="TUL95" s="66"/>
      <c r="TUM95" s="66"/>
      <c r="TUN95" s="66"/>
      <c r="TUO95" s="66"/>
      <c r="TUP95" s="66"/>
      <c r="TUQ95" s="66"/>
      <c r="TUR95" s="66"/>
      <c r="TUS95" s="66"/>
      <c r="TUT95" s="66"/>
      <c r="TUU95" s="66"/>
      <c r="TUV95" s="66"/>
      <c r="TUW95" s="66"/>
      <c r="TUX95" s="66"/>
      <c r="TUY95" s="66"/>
      <c r="TUZ95" s="66"/>
      <c r="TVA95" s="66"/>
      <c r="TVB95" s="66"/>
      <c r="TVC95" s="66"/>
      <c r="TVD95" s="66"/>
      <c r="TVE95" s="66"/>
      <c r="TVF95" s="66"/>
      <c r="TVG95" s="66"/>
      <c r="TVH95" s="66"/>
      <c r="TVI95" s="66"/>
      <c r="TVJ95" s="66"/>
      <c r="TVK95" s="66"/>
      <c r="TVL95" s="66"/>
      <c r="TVM95" s="66"/>
      <c r="TVN95" s="66"/>
      <c r="TVO95" s="66"/>
      <c r="TVP95" s="66"/>
      <c r="TVQ95" s="66"/>
      <c r="TVR95" s="66"/>
      <c r="TVS95" s="66"/>
      <c r="TVT95" s="66"/>
      <c r="TVU95" s="66"/>
      <c r="TVV95" s="66"/>
      <c r="TVW95" s="66"/>
      <c r="TVX95" s="66"/>
      <c r="TVY95" s="66"/>
      <c r="TVZ95" s="66"/>
      <c r="TWA95" s="66"/>
      <c r="TWB95" s="66"/>
      <c r="TWC95" s="66"/>
      <c r="TWD95" s="66"/>
      <c r="TWE95" s="66"/>
      <c r="TWF95" s="66"/>
      <c r="TWG95" s="66"/>
      <c r="TWH95" s="66"/>
      <c r="TWI95" s="66"/>
      <c r="TWJ95" s="66"/>
      <c r="TWK95" s="66"/>
      <c r="TWL95" s="66"/>
      <c r="TWM95" s="66"/>
      <c r="TWN95" s="66"/>
      <c r="TWO95" s="66"/>
      <c r="TWP95" s="66"/>
      <c r="TWQ95" s="66"/>
      <c r="TWR95" s="66"/>
      <c r="TWS95" s="66"/>
      <c r="TWT95" s="66"/>
      <c r="TWU95" s="66"/>
      <c r="TWV95" s="66"/>
      <c r="TWW95" s="66"/>
      <c r="TWX95" s="66"/>
      <c r="TWY95" s="66"/>
      <c r="TWZ95" s="66"/>
      <c r="TXA95" s="66"/>
      <c r="TXB95" s="66"/>
      <c r="TXC95" s="66"/>
      <c r="TXD95" s="66"/>
      <c r="TXE95" s="66"/>
      <c r="TXF95" s="66"/>
      <c r="TXG95" s="66"/>
      <c r="TXH95" s="66"/>
      <c r="TXI95" s="66"/>
      <c r="TXJ95" s="66"/>
      <c r="TXK95" s="66"/>
      <c r="TXL95" s="66"/>
      <c r="TXM95" s="66"/>
      <c r="TXN95" s="66"/>
      <c r="TXO95" s="66"/>
      <c r="TXP95" s="66"/>
      <c r="TXQ95" s="66"/>
      <c r="TXR95" s="66"/>
      <c r="TXS95" s="66"/>
      <c r="TXT95" s="66"/>
      <c r="TXU95" s="66"/>
      <c r="TXV95" s="66"/>
      <c r="TXW95" s="66"/>
      <c r="TXX95" s="66"/>
      <c r="TXY95" s="66"/>
      <c r="TXZ95" s="66"/>
      <c r="TYA95" s="66"/>
      <c r="TYB95" s="66"/>
      <c r="TYC95" s="66"/>
      <c r="TYD95" s="66"/>
      <c r="TYE95" s="66"/>
      <c r="TYF95" s="66"/>
      <c r="TYG95" s="66"/>
      <c r="TYH95" s="66"/>
      <c r="TYI95" s="66"/>
      <c r="TYJ95" s="66"/>
      <c r="TYK95" s="66"/>
      <c r="TYL95" s="66"/>
      <c r="TYM95" s="66"/>
      <c r="TYN95" s="66"/>
      <c r="TYO95" s="66"/>
      <c r="TYP95" s="66"/>
      <c r="TYQ95" s="66"/>
      <c r="TYR95" s="66"/>
      <c r="TYS95" s="66"/>
      <c r="TYT95" s="66"/>
      <c r="TYU95" s="66"/>
      <c r="TYV95" s="66"/>
      <c r="TYW95" s="66"/>
      <c r="TYX95" s="66"/>
      <c r="TYY95" s="66"/>
      <c r="TYZ95" s="66"/>
      <c r="TZA95" s="66"/>
      <c r="TZB95" s="66"/>
      <c r="TZC95" s="66"/>
      <c r="TZD95" s="66"/>
      <c r="TZE95" s="66"/>
      <c r="TZF95" s="66"/>
      <c r="TZG95" s="66"/>
      <c r="TZH95" s="66"/>
      <c r="TZI95" s="66"/>
      <c r="TZJ95" s="66"/>
      <c r="TZK95" s="66"/>
      <c r="TZL95" s="66"/>
      <c r="TZM95" s="66"/>
      <c r="TZN95" s="66"/>
      <c r="TZO95" s="66"/>
      <c r="TZP95" s="66"/>
      <c r="TZQ95" s="66"/>
      <c r="TZR95" s="66"/>
      <c r="TZS95" s="66"/>
      <c r="TZT95" s="66"/>
      <c r="TZU95" s="66"/>
      <c r="TZV95" s="66"/>
      <c r="TZW95" s="66"/>
      <c r="TZX95" s="66"/>
      <c r="TZY95" s="66"/>
      <c r="TZZ95" s="66"/>
      <c r="UAA95" s="66"/>
      <c r="UAB95" s="66"/>
      <c r="UAC95" s="66"/>
      <c r="UAD95" s="66"/>
      <c r="UAE95" s="66"/>
      <c r="UAF95" s="66"/>
      <c r="UAG95" s="66"/>
      <c r="UAH95" s="66"/>
      <c r="UAI95" s="66"/>
      <c r="UAJ95" s="66"/>
      <c r="UAK95" s="66"/>
      <c r="UAL95" s="66"/>
      <c r="UAM95" s="66"/>
      <c r="UAN95" s="66"/>
      <c r="UAO95" s="66"/>
      <c r="UAP95" s="66"/>
      <c r="UAQ95" s="66"/>
      <c r="UAR95" s="66"/>
      <c r="UAS95" s="66"/>
      <c r="UAT95" s="66"/>
      <c r="UAU95" s="66"/>
      <c r="UAV95" s="66"/>
      <c r="UAW95" s="66"/>
      <c r="UAX95" s="66"/>
      <c r="UAY95" s="66"/>
      <c r="UAZ95" s="66"/>
      <c r="UBA95" s="66"/>
      <c r="UBB95" s="66"/>
      <c r="UBC95" s="66"/>
      <c r="UBD95" s="66"/>
      <c r="UBE95" s="66"/>
      <c r="UBF95" s="66"/>
      <c r="UBG95" s="66"/>
      <c r="UBH95" s="66"/>
      <c r="UBI95" s="66"/>
      <c r="UBJ95" s="66"/>
      <c r="UBK95" s="66"/>
      <c r="UBL95" s="66"/>
      <c r="UBM95" s="66"/>
      <c r="UBN95" s="66"/>
      <c r="UBO95" s="66"/>
      <c r="UBP95" s="66"/>
      <c r="UBQ95" s="66"/>
      <c r="UBR95" s="66"/>
      <c r="UBS95" s="66"/>
      <c r="UBT95" s="66"/>
      <c r="UBU95" s="66"/>
      <c r="UBV95" s="66"/>
      <c r="UBW95" s="66"/>
      <c r="UBX95" s="66"/>
      <c r="UBY95" s="66"/>
      <c r="UBZ95" s="66"/>
      <c r="UCA95" s="66"/>
      <c r="UCB95" s="66"/>
      <c r="UCC95" s="66"/>
      <c r="UCD95" s="66"/>
      <c r="UCE95" s="66"/>
      <c r="UCF95" s="66"/>
      <c r="UCG95" s="66"/>
      <c r="UCH95" s="66"/>
      <c r="UCI95" s="66"/>
      <c r="UCJ95" s="66"/>
      <c r="UCK95" s="66"/>
      <c r="UCL95" s="66"/>
      <c r="UCM95" s="66"/>
      <c r="UCN95" s="66"/>
      <c r="UCO95" s="66"/>
      <c r="UCP95" s="66"/>
      <c r="UCQ95" s="66"/>
      <c r="UCR95" s="66"/>
      <c r="UCS95" s="66"/>
      <c r="UCT95" s="66"/>
      <c r="UCU95" s="66"/>
      <c r="UCV95" s="66"/>
      <c r="UCW95" s="66"/>
      <c r="UCX95" s="66"/>
      <c r="UCY95" s="66"/>
      <c r="UCZ95" s="66"/>
      <c r="UDA95" s="66"/>
      <c r="UDB95" s="66"/>
      <c r="UDC95" s="66"/>
      <c r="UDD95" s="66"/>
      <c r="UDE95" s="66"/>
      <c r="UDF95" s="66"/>
      <c r="UDG95" s="66"/>
      <c r="UDH95" s="66"/>
      <c r="UDI95" s="66"/>
      <c r="UDJ95" s="66"/>
      <c r="UDK95" s="66"/>
      <c r="UDL95" s="66"/>
      <c r="UDM95" s="66"/>
      <c r="UDN95" s="66"/>
      <c r="UDO95" s="66"/>
      <c r="UDP95" s="66"/>
      <c r="UDQ95" s="66"/>
      <c r="UDR95" s="66"/>
      <c r="UDS95" s="66"/>
      <c r="UDT95" s="66"/>
      <c r="UDU95" s="66"/>
      <c r="UDV95" s="66"/>
      <c r="UDW95" s="66"/>
      <c r="UDX95" s="66"/>
      <c r="UDY95" s="66"/>
      <c r="UDZ95" s="66"/>
      <c r="UEA95" s="66"/>
      <c r="UEB95" s="66"/>
      <c r="UEC95" s="66"/>
      <c r="UED95" s="66"/>
      <c r="UEE95" s="66"/>
      <c r="UEF95" s="66"/>
      <c r="UEG95" s="66"/>
      <c r="UEH95" s="66"/>
      <c r="UEI95" s="66"/>
      <c r="UEJ95" s="66"/>
      <c r="UEK95" s="66"/>
      <c r="UEL95" s="66"/>
      <c r="UEM95" s="66"/>
      <c r="UEN95" s="66"/>
      <c r="UEO95" s="66"/>
      <c r="UEP95" s="66"/>
      <c r="UEQ95" s="66"/>
      <c r="UER95" s="66"/>
      <c r="UES95" s="66"/>
      <c r="UET95" s="66"/>
      <c r="UEU95" s="66"/>
      <c r="UEV95" s="66"/>
      <c r="UEW95" s="66"/>
      <c r="UEX95" s="66"/>
      <c r="UEY95" s="66"/>
      <c r="UEZ95" s="66"/>
      <c r="UFA95" s="66"/>
      <c r="UFB95" s="66"/>
      <c r="UFC95" s="66"/>
      <c r="UFD95" s="66"/>
      <c r="UFE95" s="66"/>
      <c r="UFF95" s="66"/>
      <c r="UFG95" s="66"/>
      <c r="UFH95" s="66"/>
      <c r="UFI95" s="66"/>
      <c r="UFJ95" s="66"/>
      <c r="UFK95" s="66"/>
      <c r="UFL95" s="66"/>
      <c r="UFM95" s="66"/>
      <c r="UFN95" s="66"/>
      <c r="UFO95" s="66"/>
      <c r="UFP95" s="66"/>
      <c r="UFQ95" s="66"/>
      <c r="UFR95" s="66"/>
      <c r="UFS95" s="66"/>
      <c r="UFT95" s="66"/>
      <c r="UFU95" s="66"/>
      <c r="UFV95" s="66"/>
      <c r="UFW95" s="66"/>
      <c r="UFX95" s="66"/>
      <c r="UFY95" s="66"/>
      <c r="UFZ95" s="66"/>
      <c r="UGA95" s="66"/>
      <c r="UGB95" s="66"/>
      <c r="UGC95" s="66"/>
      <c r="UGD95" s="66"/>
      <c r="UGE95" s="66"/>
      <c r="UGF95" s="66"/>
      <c r="UGG95" s="66"/>
      <c r="UGH95" s="66"/>
      <c r="UGI95" s="66"/>
      <c r="UGJ95" s="66"/>
      <c r="UGK95" s="66"/>
      <c r="UGL95" s="66"/>
      <c r="UGM95" s="66"/>
      <c r="UGN95" s="66"/>
      <c r="UGO95" s="66"/>
      <c r="UGP95" s="66"/>
      <c r="UGQ95" s="66"/>
      <c r="UGR95" s="66"/>
      <c r="UGS95" s="66"/>
      <c r="UGT95" s="66"/>
      <c r="UGU95" s="66"/>
      <c r="UGV95" s="66"/>
      <c r="UGW95" s="66"/>
      <c r="UGX95" s="66"/>
      <c r="UGY95" s="66"/>
      <c r="UGZ95" s="66"/>
      <c r="UHA95" s="66"/>
      <c r="UHB95" s="66"/>
      <c r="UHC95" s="66"/>
      <c r="UHD95" s="66"/>
      <c r="UHE95" s="66"/>
      <c r="UHF95" s="66"/>
      <c r="UHG95" s="66"/>
      <c r="UHH95" s="66"/>
      <c r="UHI95" s="66"/>
      <c r="UHJ95" s="66"/>
      <c r="UHK95" s="66"/>
      <c r="UHL95" s="66"/>
      <c r="UHM95" s="66"/>
      <c r="UHN95" s="66"/>
      <c r="UHO95" s="66"/>
      <c r="UHP95" s="66"/>
      <c r="UHQ95" s="66"/>
      <c r="UHR95" s="66"/>
      <c r="UHS95" s="66"/>
      <c r="UHT95" s="66"/>
      <c r="UHU95" s="66"/>
      <c r="UHV95" s="66"/>
      <c r="UHW95" s="66"/>
      <c r="UHX95" s="66"/>
      <c r="UHY95" s="66"/>
      <c r="UHZ95" s="66"/>
      <c r="UIA95" s="66"/>
      <c r="UIB95" s="66"/>
      <c r="UIC95" s="66"/>
      <c r="UID95" s="66"/>
      <c r="UIE95" s="66"/>
      <c r="UIF95" s="66"/>
      <c r="UIG95" s="66"/>
      <c r="UIH95" s="66"/>
      <c r="UII95" s="66"/>
      <c r="UIJ95" s="66"/>
      <c r="UIK95" s="66"/>
      <c r="UIL95" s="66"/>
      <c r="UIM95" s="66"/>
      <c r="UIN95" s="66"/>
      <c r="UIO95" s="66"/>
      <c r="UIP95" s="66"/>
      <c r="UIQ95" s="66"/>
      <c r="UIR95" s="66"/>
      <c r="UIS95" s="66"/>
      <c r="UIT95" s="66"/>
      <c r="UIU95" s="66"/>
      <c r="UIV95" s="66"/>
      <c r="UIW95" s="66"/>
      <c r="UIX95" s="66"/>
      <c r="UIY95" s="66"/>
      <c r="UIZ95" s="66"/>
      <c r="UJA95" s="66"/>
      <c r="UJB95" s="66"/>
      <c r="UJC95" s="66"/>
      <c r="UJD95" s="66"/>
      <c r="UJE95" s="66"/>
      <c r="UJF95" s="66"/>
      <c r="UJG95" s="66"/>
      <c r="UJH95" s="66"/>
      <c r="UJI95" s="66"/>
      <c r="UJJ95" s="66"/>
      <c r="UJK95" s="66"/>
      <c r="UJL95" s="66"/>
      <c r="UJM95" s="66"/>
      <c r="UJN95" s="66"/>
      <c r="UJO95" s="66"/>
      <c r="UJP95" s="66"/>
      <c r="UJQ95" s="66"/>
      <c r="UJR95" s="66"/>
      <c r="UJS95" s="66"/>
      <c r="UJT95" s="66"/>
      <c r="UJU95" s="66"/>
      <c r="UJV95" s="66"/>
      <c r="UJW95" s="66"/>
      <c r="UJX95" s="66"/>
      <c r="UJY95" s="66"/>
      <c r="UJZ95" s="66"/>
      <c r="UKA95" s="66"/>
      <c r="UKB95" s="66"/>
      <c r="UKC95" s="66"/>
      <c r="UKD95" s="66"/>
      <c r="UKE95" s="66"/>
      <c r="UKF95" s="66"/>
      <c r="UKG95" s="66"/>
      <c r="UKH95" s="66"/>
      <c r="UKI95" s="66"/>
      <c r="UKJ95" s="66"/>
      <c r="UKK95" s="66"/>
      <c r="UKL95" s="66"/>
      <c r="UKM95" s="66"/>
      <c r="UKN95" s="66"/>
      <c r="UKO95" s="66"/>
      <c r="UKP95" s="66"/>
      <c r="UKQ95" s="66"/>
      <c r="UKR95" s="66"/>
      <c r="UKS95" s="66"/>
      <c r="UKT95" s="66"/>
      <c r="UKU95" s="66"/>
      <c r="UKV95" s="66"/>
      <c r="UKW95" s="66"/>
      <c r="UKX95" s="66"/>
      <c r="UKY95" s="66"/>
      <c r="UKZ95" s="66"/>
      <c r="ULA95" s="66"/>
      <c r="ULB95" s="66"/>
      <c r="ULC95" s="66"/>
      <c r="ULD95" s="66"/>
      <c r="ULE95" s="66"/>
      <c r="ULF95" s="66"/>
      <c r="ULG95" s="66"/>
      <c r="ULH95" s="66"/>
      <c r="ULI95" s="66"/>
      <c r="ULJ95" s="66"/>
      <c r="ULK95" s="66"/>
      <c r="ULL95" s="66"/>
      <c r="ULM95" s="66"/>
      <c r="ULN95" s="66"/>
      <c r="ULO95" s="66"/>
      <c r="ULP95" s="66"/>
      <c r="ULQ95" s="66"/>
      <c r="ULR95" s="66"/>
      <c r="ULS95" s="66"/>
      <c r="ULT95" s="66"/>
      <c r="ULU95" s="66"/>
      <c r="ULV95" s="66"/>
      <c r="ULW95" s="66"/>
      <c r="ULX95" s="66"/>
      <c r="ULY95" s="66"/>
      <c r="ULZ95" s="66"/>
      <c r="UMA95" s="66"/>
      <c r="UMB95" s="66"/>
      <c r="UMC95" s="66"/>
      <c r="UMD95" s="66"/>
      <c r="UME95" s="66"/>
      <c r="UMF95" s="66"/>
      <c r="UMG95" s="66"/>
      <c r="UMH95" s="66"/>
      <c r="UMI95" s="66"/>
      <c r="UMJ95" s="66"/>
      <c r="UMK95" s="66"/>
      <c r="UML95" s="66"/>
      <c r="UMM95" s="66"/>
      <c r="UMN95" s="66"/>
      <c r="UMO95" s="66"/>
      <c r="UMP95" s="66"/>
      <c r="UMQ95" s="66"/>
      <c r="UMR95" s="66"/>
      <c r="UMS95" s="66"/>
      <c r="UMT95" s="66"/>
      <c r="UMU95" s="66"/>
      <c r="UMV95" s="66"/>
      <c r="UMW95" s="66"/>
      <c r="UMX95" s="66"/>
      <c r="UMY95" s="66"/>
      <c r="UMZ95" s="66"/>
      <c r="UNA95" s="66"/>
      <c r="UNB95" s="66"/>
      <c r="UNC95" s="66"/>
      <c r="UND95" s="66"/>
      <c r="UNE95" s="66"/>
      <c r="UNF95" s="66"/>
      <c r="UNG95" s="66"/>
      <c r="UNH95" s="66"/>
      <c r="UNI95" s="66"/>
      <c r="UNJ95" s="66"/>
      <c r="UNK95" s="66"/>
      <c r="UNL95" s="66"/>
      <c r="UNM95" s="66"/>
      <c r="UNN95" s="66"/>
      <c r="UNO95" s="66"/>
      <c r="UNP95" s="66"/>
      <c r="UNQ95" s="66"/>
      <c r="UNR95" s="66"/>
      <c r="UNS95" s="66"/>
      <c r="UNT95" s="66"/>
      <c r="UNU95" s="66"/>
      <c r="UNV95" s="66"/>
      <c r="UNW95" s="66"/>
      <c r="UNX95" s="66"/>
      <c r="UNY95" s="66"/>
      <c r="UNZ95" s="66"/>
      <c r="UOA95" s="66"/>
      <c r="UOB95" s="66"/>
      <c r="UOC95" s="66"/>
      <c r="UOD95" s="66"/>
      <c r="UOE95" s="66"/>
      <c r="UOF95" s="66"/>
      <c r="UOG95" s="66"/>
      <c r="UOH95" s="66"/>
      <c r="UOI95" s="66"/>
      <c r="UOJ95" s="66"/>
      <c r="UOK95" s="66"/>
      <c r="UOL95" s="66"/>
      <c r="UOM95" s="66"/>
      <c r="UON95" s="66"/>
      <c r="UOO95" s="66"/>
      <c r="UOP95" s="66"/>
      <c r="UOQ95" s="66"/>
      <c r="UOR95" s="66"/>
      <c r="UOS95" s="66"/>
      <c r="UOT95" s="66"/>
      <c r="UOU95" s="66"/>
      <c r="UOV95" s="66"/>
      <c r="UOW95" s="66"/>
      <c r="UOX95" s="66"/>
      <c r="UOY95" s="66"/>
      <c r="UOZ95" s="66"/>
      <c r="UPA95" s="66"/>
      <c r="UPB95" s="66"/>
      <c r="UPC95" s="66"/>
      <c r="UPD95" s="66"/>
      <c r="UPE95" s="66"/>
      <c r="UPF95" s="66"/>
      <c r="UPG95" s="66"/>
      <c r="UPH95" s="66"/>
      <c r="UPI95" s="66"/>
      <c r="UPJ95" s="66"/>
      <c r="UPK95" s="66"/>
      <c r="UPL95" s="66"/>
      <c r="UPM95" s="66"/>
      <c r="UPN95" s="66"/>
      <c r="UPO95" s="66"/>
      <c r="UPP95" s="66"/>
      <c r="UPQ95" s="66"/>
      <c r="UPR95" s="66"/>
      <c r="UPS95" s="66"/>
      <c r="UPT95" s="66"/>
      <c r="UPU95" s="66"/>
      <c r="UPV95" s="66"/>
      <c r="UPW95" s="66"/>
      <c r="UPX95" s="66"/>
      <c r="UPY95" s="66"/>
      <c r="UPZ95" s="66"/>
      <c r="UQA95" s="66"/>
      <c r="UQB95" s="66"/>
      <c r="UQC95" s="66"/>
      <c r="UQD95" s="66"/>
      <c r="UQE95" s="66"/>
      <c r="UQF95" s="66"/>
      <c r="UQG95" s="66"/>
      <c r="UQH95" s="66"/>
      <c r="UQI95" s="66"/>
      <c r="UQJ95" s="66"/>
      <c r="UQK95" s="66"/>
      <c r="UQL95" s="66"/>
      <c r="UQM95" s="66"/>
      <c r="UQN95" s="66"/>
      <c r="UQO95" s="66"/>
      <c r="UQP95" s="66"/>
      <c r="UQQ95" s="66"/>
      <c r="UQR95" s="66"/>
      <c r="UQS95" s="66"/>
      <c r="UQT95" s="66"/>
      <c r="UQU95" s="66"/>
      <c r="UQV95" s="66"/>
      <c r="UQW95" s="66"/>
      <c r="UQX95" s="66"/>
      <c r="UQY95" s="66"/>
      <c r="UQZ95" s="66"/>
      <c r="URA95" s="66"/>
      <c r="URB95" s="66"/>
      <c r="URC95" s="66"/>
      <c r="URD95" s="66"/>
      <c r="URE95" s="66"/>
      <c r="URF95" s="66"/>
      <c r="URG95" s="66"/>
      <c r="URH95" s="66"/>
      <c r="URI95" s="66"/>
      <c r="URJ95" s="66"/>
      <c r="URK95" s="66"/>
      <c r="URL95" s="66"/>
      <c r="URM95" s="66"/>
      <c r="URN95" s="66"/>
      <c r="URO95" s="66"/>
      <c r="URP95" s="66"/>
      <c r="URQ95" s="66"/>
      <c r="URR95" s="66"/>
      <c r="URS95" s="66"/>
      <c r="URT95" s="66"/>
      <c r="URU95" s="66"/>
      <c r="URV95" s="66"/>
      <c r="URW95" s="66"/>
      <c r="URX95" s="66"/>
      <c r="URY95" s="66"/>
      <c r="URZ95" s="66"/>
      <c r="USA95" s="66"/>
      <c r="USB95" s="66"/>
      <c r="USC95" s="66"/>
      <c r="USD95" s="66"/>
      <c r="USE95" s="66"/>
      <c r="USF95" s="66"/>
      <c r="USG95" s="66"/>
      <c r="USH95" s="66"/>
      <c r="USI95" s="66"/>
      <c r="USJ95" s="66"/>
      <c r="USK95" s="66"/>
      <c r="USL95" s="66"/>
      <c r="USM95" s="66"/>
      <c r="USN95" s="66"/>
      <c r="USO95" s="66"/>
      <c r="USP95" s="66"/>
      <c r="USQ95" s="66"/>
      <c r="USR95" s="66"/>
      <c r="USS95" s="66"/>
      <c r="UST95" s="66"/>
      <c r="USU95" s="66"/>
      <c r="USV95" s="66"/>
      <c r="USW95" s="66"/>
      <c r="USX95" s="66"/>
      <c r="USY95" s="66"/>
      <c r="USZ95" s="66"/>
      <c r="UTA95" s="66"/>
      <c r="UTB95" s="66"/>
      <c r="UTC95" s="66"/>
      <c r="UTD95" s="66"/>
      <c r="UTE95" s="66"/>
      <c r="UTF95" s="66"/>
      <c r="UTG95" s="66"/>
      <c r="UTH95" s="66"/>
      <c r="UTI95" s="66"/>
      <c r="UTJ95" s="66"/>
      <c r="UTK95" s="66"/>
      <c r="UTL95" s="66"/>
      <c r="UTM95" s="66"/>
      <c r="UTN95" s="66"/>
      <c r="UTO95" s="66"/>
      <c r="UTP95" s="66"/>
      <c r="UTQ95" s="66"/>
      <c r="UTR95" s="66"/>
      <c r="UTS95" s="66"/>
      <c r="UTT95" s="66"/>
      <c r="UTU95" s="66"/>
      <c r="UTV95" s="66"/>
      <c r="UTW95" s="66"/>
      <c r="UTX95" s="66"/>
      <c r="UTY95" s="66"/>
      <c r="UTZ95" s="66"/>
      <c r="UUA95" s="66"/>
      <c r="UUB95" s="66"/>
      <c r="UUC95" s="66"/>
      <c r="UUD95" s="66"/>
      <c r="UUE95" s="66"/>
      <c r="UUF95" s="66"/>
      <c r="UUG95" s="66"/>
      <c r="UUH95" s="66"/>
      <c r="UUI95" s="66"/>
      <c r="UUJ95" s="66"/>
      <c r="UUK95" s="66"/>
      <c r="UUL95" s="66"/>
      <c r="UUM95" s="66"/>
      <c r="UUN95" s="66"/>
      <c r="UUO95" s="66"/>
      <c r="UUP95" s="66"/>
      <c r="UUQ95" s="66"/>
      <c r="UUR95" s="66"/>
      <c r="UUS95" s="66"/>
      <c r="UUT95" s="66"/>
      <c r="UUU95" s="66"/>
      <c r="UUV95" s="66"/>
      <c r="UUW95" s="66"/>
      <c r="UUX95" s="66"/>
      <c r="UUY95" s="66"/>
      <c r="UUZ95" s="66"/>
      <c r="UVA95" s="66"/>
      <c r="UVB95" s="66"/>
      <c r="UVC95" s="66"/>
      <c r="UVD95" s="66"/>
      <c r="UVE95" s="66"/>
      <c r="UVF95" s="66"/>
      <c r="UVG95" s="66"/>
      <c r="UVH95" s="66"/>
      <c r="UVI95" s="66"/>
      <c r="UVJ95" s="66"/>
      <c r="UVK95" s="66"/>
      <c r="UVL95" s="66"/>
      <c r="UVM95" s="66"/>
      <c r="UVN95" s="66"/>
      <c r="UVO95" s="66"/>
      <c r="UVP95" s="66"/>
      <c r="UVQ95" s="66"/>
      <c r="UVR95" s="66"/>
      <c r="UVS95" s="66"/>
      <c r="UVT95" s="66"/>
      <c r="UVU95" s="66"/>
      <c r="UVV95" s="66"/>
      <c r="UVW95" s="66"/>
      <c r="UVX95" s="66"/>
      <c r="UVY95" s="66"/>
      <c r="UVZ95" s="66"/>
      <c r="UWA95" s="66"/>
      <c r="UWB95" s="66"/>
      <c r="UWC95" s="66"/>
      <c r="UWD95" s="66"/>
      <c r="UWE95" s="66"/>
      <c r="UWF95" s="66"/>
      <c r="UWG95" s="66"/>
      <c r="UWH95" s="66"/>
      <c r="UWI95" s="66"/>
      <c r="UWJ95" s="66"/>
      <c r="UWK95" s="66"/>
      <c r="UWL95" s="66"/>
      <c r="UWM95" s="66"/>
      <c r="UWN95" s="66"/>
      <c r="UWO95" s="66"/>
      <c r="UWP95" s="66"/>
      <c r="UWQ95" s="66"/>
      <c r="UWR95" s="66"/>
      <c r="UWS95" s="66"/>
      <c r="UWT95" s="66"/>
      <c r="UWU95" s="66"/>
      <c r="UWV95" s="66"/>
      <c r="UWW95" s="66"/>
      <c r="UWX95" s="66"/>
      <c r="UWY95" s="66"/>
      <c r="UWZ95" s="66"/>
      <c r="UXA95" s="66"/>
      <c r="UXB95" s="66"/>
      <c r="UXC95" s="66"/>
      <c r="UXD95" s="66"/>
      <c r="UXE95" s="66"/>
      <c r="UXF95" s="66"/>
      <c r="UXG95" s="66"/>
      <c r="UXH95" s="66"/>
      <c r="UXI95" s="66"/>
      <c r="UXJ95" s="66"/>
      <c r="UXK95" s="66"/>
      <c r="UXL95" s="66"/>
      <c r="UXM95" s="66"/>
      <c r="UXN95" s="66"/>
      <c r="UXO95" s="66"/>
      <c r="UXP95" s="66"/>
      <c r="UXQ95" s="66"/>
      <c r="UXR95" s="66"/>
      <c r="UXS95" s="66"/>
      <c r="UXT95" s="66"/>
      <c r="UXU95" s="66"/>
      <c r="UXV95" s="66"/>
      <c r="UXW95" s="66"/>
      <c r="UXX95" s="66"/>
      <c r="UXY95" s="66"/>
      <c r="UXZ95" s="66"/>
      <c r="UYA95" s="66"/>
      <c r="UYB95" s="66"/>
      <c r="UYC95" s="66"/>
      <c r="UYD95" s="66"/>
      <c r="UYE95" s="66"/>
      <c r="UYF95" s="66"/>
      <c r="UYG95" s="66"/>
      <c r="UYH95" s="66"/>
      <c r="UYI95" s="66"/>
      <c r="UYJ95" s="66"/>
      <c r="UYK95" s="66"/>
      <c r="UYL95" s="66"/>
      <c r="UYM95" s="66"/>
      <c r="UYN95" s="66"/>
      <c r="UYO95" s="66"/>
      <c r="UYP95" s="66"/>
      <c r="UYQ95" s="66"/>
      <c r="UYR95" s="66"/>
      <c r="UYS95" s="66"/>
      <c r="UYT95" s="66"/>
      <c r="UYU95" s="66"/>
      <c r="UYV95" s="66"/>
      <c r="UYW95" s="66"/>
      <c r="UYX95" s="66"/>
      <c r="UYY95" s="66"/>
      <c r="UYZ95" s="66"/>
      <c r="UZA95" s="66"/>
      <c r="UZB95" s="66"/>
      <c r="UZC95" s="66"/>
      <c r="UZD95" s="66"/>
      <c r="UZE95" s="66"/>
      <c r="UZF95" s="66"/>
      <c r="UZG95" s="66"/>
      <c r="UZH95" s="66"/>
      <c r="UZI95" s="66"/>
      <c r="UZJ95" s="66"/>
      <c r="UZK95" s="66"/>
      <c r="UZL95" s="66"/>
      <c r="UZM95" s="66"/>
      <c r="UZN95" s="66"/>
      <c r="UZO95" s="66"/>
      <c r="UZP95" s="66"/>
      <c r="UZQ95" s="66"/>
      <c r="UZR95" s="66"/>
      <c r="UZS95" s="66"/>
      <c r="UZT95" s="66"/>
      <c r="UZU95" s="66"/>
      <c r="UZV95" s="66"/>
      <c r="UZW95" s="66"/>
      <c r="UZX95" s="66"/>
      <c r="UZY95" s="66"/>
      <c r="UZZ95" s="66"/>
      <c r="VAA95" s="66"/>
      <c r="VAB95" s="66"/>
      <c r="VAC95" s="66"/>
      <c r="VAD95" s="66"/>
      <c r="VAE95" s="66"/>
      <c r="VAF95" s="66"/>
      <c r="VAG95" s="66"/>
      <c r="VAH95" s="66"/>
      <c r="VAI95" s="66"/>
      <c r="VAJ95" s="66"/>
      <c r="VAK95" s="66"/>
      <c r="VAL95" s="66"/>
      <c r="VAM95" s="66"/>
      <c r="VAN95" s="66"/>
      <c r="VAO95" s="66"/>
      <c r="VAP95" s="66"/>
      <c r="VAQ95" s="66"/>
      <c r="VAR95" s="66"/>
      <c r="VAS95" s="66"/>
      <c r="VAT95" s="66"/>
      <c r="VAU95" s="66"/>
      <c r="VAV95" s="66"/>
      <c r="VAW95" s="66"/>
      <c r="VAX95" s="66"/>
      <c r="VAY95" s="66"/>
      <c r="VAZ95" s="66"/>
      <c r="VBA95" s="66"/>
      <c r="VBB95" s="66"/>
      <c r="VBC95" s="66"/>
      <c r="VBD95" s="66"/>
      <c r="VBE95" s="66"/>
      <c r="VBF95" s="66"/>
      <c r="VBG95" s="66"/>
      <c r="VBH95" s="66"/>
      <c r="VBI95" s="66"/>
      <c r="VBJ95" s="66"/>
      <c r="VBK95" s="66"/>
      <c r="VBL95" s="66"/>
      <c r="VBM95" s="66"/>
      <c r="VBN95" s="66"/>
      <c r="VBO95" s="66"/>
      <c r="VBP95" s="66"/>
      <c r="VBQ95" s="66"/>
      <c r="VBR95" s="66"/>
      <c r="VBS95" s="66"/>
      <c r="VBT95" s="66"/>
      <c r="VBU95" s="66"/>
      <c r="VBV95" s="66"/>
      <c r="VBW95" s="66"/>
      <c r="VBX95" s="66"/>
      <c r="VBY95" s="66"/>
      <c r="VBZ95" s="66"/>
      <c r="VCA95" s="66"/>
      <c r="VCB95" s="66"/>
      <c r="VCC95" s="66"/>
      <c r="VCD95" s="66"/>
      <c r="VCE95" s="66"/>
      <c r="VCF95" s="66"/>
      <c r="VCG95" s="66"/>
      <c r="VCH95" s="66"/>
      <c r="VCI95" s="66"/>
      <c r="VCJ95" s="66"/>
      <c r="VCK95" s="66"/>
      <c r="VCL95" s="66"/>
      <c r="VCM95" s="66"/>
      <c r="VCN95" s="66"/>
      <c r="VCO95" s="66"/>
      <c r="VCP95" s="66"/>
      <c r="VCQ95" s="66"/>
      <c r="VCR95" s="66"/>
      <c r="VCS95" s="66"/>
      <c r="VCT95" s="66"/>
      <c r="VCU95" s="66"/>
      <c r="VCV95" s="66"/>
      <c r="VCW95" s="66"/>
      <c r="VCX95" s="66"/>
      <c r="VCY95" s="66"/>
      <c r="VCZ95" s="66"/>
      <c r="VDA95" s="66"/>
      <c r="VDB95" s="66"/>
      <c r="VDC95" s="66"/>
      <c r="VDD95" s="66"/>
      <c r="VDE95" s="66"/>
      <c r="VDF95" s="66"/>
      <c r="VDG95" s="66"/>
      <c r="VDH95" s="66"/>
      <c r="VDI95" s="66"/>
      <c r="VDJ95" s="66"/>
      <c r="VDK95" s="66"/>
      <c r="VDL95" s="66"/>
      <c r="VDM95" s="66"/>
      <c r="VDN95" s="66"/>
      <c r="VDO95" s="66"/>
      <c r="VDP95" s="66"/>
      <c r="VDQ95" s="66"/>
      <c r="VDR95" s="66"/>
      <c r="VDS95" s="66"/>
      <c r="VDT95" s="66"/>
      <c r="VDU95" s="66"/>
      <c r="VDV95" s="66"/>
      <c r="VDW95" s="66"/>
      <c r="VDX95" s="66"/>
      <c r="VDY95" s="66"/>
      <c r="VDZ95" s="66"/>
      <c r="VEA95" s="66"/>
      <c r="VEB95" s="66"/>
      <c r="VEC95" s="66"/>
      <c r="VED95" s="66"/>
      <c r="VEE95" s="66"/>
      <c r="VEF95" s="66"/>
      <c r="VEG95" s="66"/>
      <c r="VEH95" s="66"/>
      <c r="VEI95" s="66"/>
      <c r="VEJ95" s="66"/>
      <c r="VEK95" s="66"/>
      <c r="VEL95" s="66"/>
      <c r="VEM95" s="66"/>
      <c r="VEN95" s="66"/>
      <c r="VEO95" s="66"/>
      <c r="VEP95" s="66"/>
      <c r="VEQ95" s="66"/>
      <c r="VER95" s="66"/>
      <c r="VES95" s="66"/>
      <c r="VET95" s="66"/>
      <c r="VEU95" s="66"/>
      <c r="VEV95" s="66"/>
      <c r="VEW95" s="66"/>
      <c r="VEX95" s="66"/>
      <c r="VEY95" s="66"/>
      <c r="VEZ95" s="66"/>
      <c r="VFA95" s="66"/>
      <c r="VFB95" s="66"/>
      <c r="VFC95" s="66"/>
      <c r="VFD95" s="66"/>
      <c r="VFE95" s="66"/>
      <c r="VFF95" s="66"/>
      <c r="VFG95" s="66"/>
      <c r="VFH95" s="66"/>
      <c r="VFI95" s="66"/>
      <c r="VFJ95" s="66"/>
      <c r="VFK95" s="66"/>
      <c r="VFL95" s="66"/>
      <c r="VFM95" s="66"/>
      <c r="VFN95" s="66"/>
      <c r="VFO95" s="66"/>
      <c r="VFP95" s="66"/>
      <c r="VFQ95" s="66"/>
      <c r="VFR95" s="66"/>
      <c r="VFS95" s="66"/>
      <c r="VFT95" s="66"/>
      <c r="VFU95" s="66"/>
      <c r="VFV95" s="66"/>
      <c r="VFW95" s="66"/>
      <c r="VFX95" s="66"/>
      <c r="VFY95" s="66"/>
      <c r="VFZ95" s="66"/>
      <c r="VGA95" s="66"/>
      <c r="VGB95" s="66"/>
      <c r="VGC95" s="66"/>
      <c r="VGD95" s="66"/>
      <c r="VGE95" s="66"/>
      <c r="VGF95" s="66"/>
      <c r="VGG95" s="66"/>
      <c r="VGH95" s="66"/>
      <c r="VGI95" s="66"/>
      <c r="VGJ95" s="66"/>
      <c r="VGK95" s="66"/>
      <c r="VGL95" s="66"/>
      <c r="VGM95" s="66"/>
      <c r="VGN95" s="66"/>
      <c r="VGO95" s="66"/>
      <c r="VGP95" s="66"/>
      <c r="VGQ95" s="66"/>
      <c r="VGR95" s="66"/>
      <c r="VGS95" s="66"/>
      <c r="VGT95" s="66"/>
      <c r="VGU95" s="66"/>
      <c r="VGV95" s="66"/>
      <c r="VGW95" s="66"/>
      <c r="VGX95" s="66"/>
      <c r="VGY95" s="66"/>
      <c r="VGZ95" s="66"/>
      <c r="VHA95" s="66"/>
      <c r="VHB95" s="66"/>
      <c r="VHC95" s="66"/>
      <c r="VHD95" s="66"/>
      <c r="VHE95" s="66"/>
      <c r="VHF95" s="66"/>
      <c r="VHG95" s="66"/>
      <c r="VHH95" s="66"/>
      <c r="VHI95" s="66"/>
      <c r="VHJ95" s="66"/>
      <c r="VHK95" s="66"/>
      <c r="VHL95" s="66"/>
      <c r="VHM95" s="66"/>
      <c r="VHN95" s="66"/>
      <c r="VHO95" s="66"/>
      <c r="VHP95" s="66"/>
      <c r="VHQ95" s="66"/>
      <c r="VHR95" s="66"/>
      <c r="VHS95" s="66"/>
      <c r="VHT95" s="66"/>
      <c r="VHU95" s="66"/>
      <c r="VHV95" s="66"/>
      <c r="VHW95" s="66"/>
      <c r="VHX95" s="66"/>
      <c r="VHY95" s="66"/>
      <c r="VHZ95" s="66"/>
      <c r="VIA95" s="66"/>
      <c r="VIB95" s="66"/>
      <c r="VIC95" s="66"/>
      <c r="VID95" s="66"/>
      <c r="VIE95" s="66"/>
      <c r="VIF95" s="66"/>
      <c r="VIG95" s="66"/>
      <c r="VIH95" s="66"/>
      <c r="VII95" s="66"/>
      <c r="VIJ95" s="66"/>
      <c r="VIK95" s="66"/>
      <c r="VIL95" s="66"/>
      <c r="VIM95" s="66"/>
      <c r="VIN95" s="66"/>
      <c r="VIO95" s="66"/>
      <c r="VIP95" s="66"/>
      <c r="VIQ95" s="66"/>
      <c r="VIR95" s="66"/>
      <c r="VIS95" s="66"/>
      <c r="VIT95" s="66"/>
      <c r="VIU95" s="66"/>
      <c r="VIV95" s="66"/>
      <c r="VIW95" s="66"/>
      <c r="VIX95" s="66"/>
      <c r="VIY95" s="66"/>
      <c r="VIZ95" s="66"/>
      <c r="VJA95" s="66"/>
      <c r="VJB95" s="66"/>
      <c r="VJC95" s="66"/>
      <c r="VJD95" s="66"/>
      <c r="VJE95" s="66"/>
      <c r="VJF95" s="66"/>
      <c r="VJG95" s="66"/>
      <c r="VJH95" s="66"/>
      <c r="VJI95" s="66"/>
      <c r="VJJ95" s="66"/>
      <c r="VJK95" s="66"/>
      <c r="VJL95" s="66"/>
      <c r="VJM95" s="66"/>
      <c r="VJN95" s="66"/>
      <c r="VJO95" s="66"/>
      <c r="VJP95" s="66"/>
      <c r="VJQ95" s="66"/>
      <c r="VJR95" s="66"/>
      <c r="VJS95" s="66"/>
      <c r="VJT95" s="66"/>
      <c r="VJU95" s="66"/>
      <c r="VJV95" s="66"/>
      <c r="VJW95" s="66"/>
      <c r="VJX95" s="66"/>
      <c r="VJY95" s="66"/>
      <c r="VJZ95" s="66"/>
      <c r="VKA95" s="66"/>
      <c r="VKB95" s="66"/>
      <c r="VKC95" s="66"/>
      <c r="VKD95" s="66"/>
      <c r="VKE95" s="66"/>
      <c r="VKF95" s="66"/>
      <c r="VKG95" s="66"/>
      <c r="VKH95" s="66"/>
      <c r="VKI95" s="66"/>
      <c r="VKJ95" s="66"/>
      <c r="VKK95" s="66"/>
      <c r="VKL95" s="66"/>
      <c r="VKM95" s="66"/>
      <c r="VKN95" s="66"/>
      <c r="VKO95" s="66"/>
      <c r="VKP95" s="66"/>
      <c r="VKQ95" s="66"/>
      <c r="VKR95" s="66"/>
      <c r="VKS95" s="66"/>
      <c r="VKT95" s="66"/>
      <c r="VKU95" s="66"/>
      <c r="VKV95" s="66"/>
      <c r="VKW95" s="66"/>
      <c r="VKX95" s="66"/>
      <c r="VKY95" s="66"/>
      <c r="VKZ95" s="66"/>
      <c r="VLA95" s="66"/>
      <c r="VLB95" s="66"/>
      <c r="VLC95" s="66"/>
      <c r="VLD95" s="66"/>
      <c r="VLE95" s="66"/>
      <c r="VLF95" s="66"/>
      <c r="VLG95" s="66"/>
      <c r="VLH95" s="66"/>
      <c r="VLI95" s="66"/>
      <c r="VLJ95" s="66"/>
      <c r="VLK95" s="66"/>
      <c r="VLL95" s="66"/>
      <c r="VLM95" s="66"/>
      <c r="VLN95" s="66"/>
      <c r="VLO95" s="66"/>
      <c r="VLP95" s="66"/>
      <c r="VLQ95" s="66"/>
      <c r="VLR95" s="66"/>
      <c r="VLS95" s="66"/>
      <c r="VLT95" s="66"/>
      <c r="VLU95" s="66"/>
      <c r="VLV95" s="66"/>
      <c r="VLW95" s="66"/>
      <c r="VLX95" s="66"/>
      <c r="VLY95" s="66"/>
      <c r="VLZ95" s="66"/>
      <c r="VMA95" s="66"/>
      <c r="VMB95" s="66"/>
      <c r="VMC95" s="66"/>
      <c r="VMD95" s="66"/>
      <c r="VME95" s="66"/>
      <c r="VMF95" s="66"/>
      <c r="VMG95" s="66"/>
      <c r="VMH95" s="66"/>
      <c r="VMI95" s="66"/>
      <c r="VMJ95" s="66"/>
      <c r="VMK95" s="66"/>
      <c r="VML95" s="66"/>
      <c r="VMM95" s="66"/>
      <c r="VMN95" s="66"/>
      <c r="VMO95" s="66"/>
      <c r="VMP95" s="66"/>
      <c r="VMQ95" s="66"/>
      <c r="VMR95" s="66"/>
      <c r="VMS95" s="66"/>
      <c r="VMT95" s="66"/>
      <c r="VMU95" s="66"/>
      <c r="VMV95" s="66"/>
      <c r="VMW95" s="66"/>
      <c r="VMX95" s="66"/>
      <c r="VMY95" s="66"/>
      <c r="VMZ95" s="66"/>
      <c r="VNA95" s="66"/>
      <c r="VNB95" s="66"/>
      <c r="VNC95" s="66"/>
      <c r="VND95" s="66"/>
      <c r="VNE95" s="66"/>
      <c r="VNF95" s="66"/>
      <c r="VNG95" s="66"/>
      <c r="VNH95" s="66"/>
      <c r="VNI95" s="66"/>
      <c r="VNJ95" s="66"/>
      <c r="VNK95" s="66"/>
      <c r="VNL95" s="66"/>
      <c r="VNM95" s="66"/>
      <c r="VNN95" s="66"/>
      <c r="VNO95" s="66"/>
      <c r="VNP95" s="66"/>
      <c r="VNQ95" s="66"/>
      <c r="VNR95" s="66"/>
      <c r="VNS95" s="66"/>
      <c r="VNT95" s="66"/>
      <c r="VNU95" s="66"/>
      <c r="VNV95" s="66"/>
      <c r="VNW95" s="66"/>
      <c r="VNX95" s="66"/>
      <c r="VNY95" s="66"/>
      <c r="VNZ95" s="66"/>
      <c r="VOA95" s="66"/>
      <c r="VOB95" s="66"/>
      <c r="VOC95" s="66"/>
      <c r="VOD95" s="66"/>
      <c r="VOE95" s="66"/>
      <c r="VOF95" s="66"/>
      <c r="VOG95" s="66"/>
      <c r="VOH95" s="66"/>
      <c r="VOI95" s="66"/>
      <c r="VOJ95" s="66"/>
      <c r="VOK95" s="66"/>
      <c r="VOL95" s="66"/>
      <c r="VOM95" s="66"/>
      <c r="VON95" s="66"/>
      <c r="VOO95" s="66"/>
      <c r="VOP95" s="66"/>
      <c r="VOQ95" s="66"/>
      <c r="VOR95" s="66"/>
      <c r="VOS95" s="66"/>
      <c r="VOT95" s="66"/>
      <c r="VOU95" s="66"/>
      <c r="VOV95" s="66"/>
      <c r="VOW95" s="66"/>
      <c r="VOX95" s="66"/>
      <c r="VOY95" s="66"/>
      <c r="VOZ95" s="66"/>
      <c r="VPA95" s="66"/>
      <c r="VPB95" s="66"/>
      <c r="VPC95" s="66"/>
      <c r="VPD95" s="66"/>
      <c r="VPE95" s="66"/>
      <c r="VPF95" s="66"/>
      <c r="VPG95" s="66"/>
      <c r="VPH95" s="66"/>
      <c r="VPI95" s="66"/>
      <c r="VPJ95" s="66"/>
      <c r="VPK95" s="66"/>
      <c r="VPL95" s="66"/>
      <c r="VPM95" s="66"/>
      <c r="VPN95" s="66"/>
      <c r="VPO95" s="66"/>
      <c r="VPP95" s="66"/>
      <c r="VPQ95" s="66"/>
      <c r="VPR95" s="66"/>
      <c r="VPS95" s="66"/>
      <c r="VPT95" s="66"/>
      <c r="VPU95" s="66"/>
      <c r="VPV95" s="66"/>
      <c r="VPW95" s="66"/>
      <c r="VPX95" s="66"/>
      <c r="VPY95" s="66"/>
      <c r="VPZ95" s="66"/>
      <c r="VQA95" s="66"/>
      <c r="VQB95" s="66"/>
      <c r="VQC95" s="66"/>
      <c r="VQD95" s="66"/>
      <c r="VQE95" s="66"/>
      <c r="VQF95" s="66"/>
      <c r="VQG95" s="66"/>
      <c r="VQH95" s="66"/>
      <c r="VQI95" s="66"/>
      <c r="VQJ95" s="66"/>
      <c r="VQK95" s="66"/>
      <c r="VQL95" s="66"/>
      <c r="VQM95" s="66"/>
      <c r="VQN95" s="66"/>
      <c r="VQO95" s="66"/>
      <c r="VQP95" s="66"/>
      <c r="VQQ95" s="66"/>
      <c r="VQR95" s="66"/>
      <c r="VQS95" s="66"/>
      <c r="VQT95" s="66"/>
      <c r="VQU95" s="66"/>
      <c r="VQV95" s="66"/>
      <c r="VQW95" s="66"/>
      <c r="VQX95" s="66"/>
      <c r="VQY95" s="66"/>
      <c r="VQZ95" s="66"/>
      <c r="VRA95" s="66"/>
      <c r="VRB95" s="66"/>
      <c r="VRC95" s="66"/>
      <c r="VRD95" s="66"/>
      <c r="VRE95" s="66"/>
      <c r="VRF95" s="66"/>
      <c r="VRG95" s="66"/>
      <c r="VRH95" s="66"/>
      <c r="VRI95" s="66"/>
      <c r="VRJ95" s="66"/>
      <c r="VRK95" s="66"/>
      <c r="VRL95" s="66"/>
      <c r="VRM95" s="66"/>
      <c r="VRN95" s="66"/>
      <c r="VRO95" s="66"/>
      <c r="VRP95" s="66"/>
      <c r="VRQ95" s="66"/>
      <c r="VRR95" s="66"/>
      <c r="VRS95" s="66"/>
      <c r="VRT95" s="66"/>
      <c r="VRU95" s="66"/>
      <c r="VRV95" s="66"/>
      <c r="VRW95" s="66"/>
      <c r="VRX95" s="66"/>
      <c r="VRY95" s="66"/>
      <c r="VRZ95" s="66"/>
      <c r="VSA95" s="66"/>
      <c r="VSB95" s="66"/>
      <c r="VSC95" s="66"/>
      <c r="VSD95" s="66"/>
      <c r="VSE95" s="66"/>
      <c r="VSF95" s="66"/>
      <c r="VSG95" s="66"/>
      <c r="VSH95" s="66"/>
      <c r="VSI95" s="66"/>
      <c r="VSJ95" s="66"/>
      <c r="VSK95" s="66"/>
      <c r="VSL95" s="66"/>
      <c r="VSM95" s="66"/>
      <c r="VSN95" s="66"/>
      <c r="VSO95" s="66"/>
      <c r="VSP95" s="66"/>
      <c r="VSQ95" s="66"/>
      <c r="VSR95" s="66"/>
      <c r="VSS95" s="66"/>
      <c r="VST95" s="66"/>
      <c r="VSU95" s="66"/>
      <c r="VSV95" s="66"/>
      <c r="VSW95" s="66"/>
      <c r="VSX95" s="66"/>
      <c r="VSY95" s="66"/>
      <c r="VSZ95" s="66"/>
      <c r="VTA95" s="66"/>
      <c r="VTB95" s="66"/>
      <c r="VTC95" s="66"/>
      <c r="VTD95" s="66"/>
      <c r="VTE95" s="66"/>
      <c r="VTF95" s="66"/>
      <c r="VTG95" s="66"/>
      <c r="VTH95" s="66"/>
      <c r="VTI95" s="66"/>
      <c r="VTJ95" s="66"/>
      <c r="VTK95" s="66"/>
      <c r="VTL95" s="66"/>
      <c r="VTM95" s="66"/>
      <c r="VTN95" s="66"/>
      <c r="VTO95" s="66"/>
      <c r="VTP95" s="66"/>
      <c r="VTQ95" s="66"/>
      <c r="VTR95" s="66"/>
      <c r="VTS95" s="66"/>
      <c r="VTT95" s="66"/>
      <c r="VTU95" s="66"/>
      <c r="VTV95" s="66"/>
      <c r="VTW95" s="66"/>
      <c r="VTX95" s="66"/>
      <c r="VTY95" s="66"/>
      <c r="VTZ95" s="66"/>
      <c r="VUA95" s="66"/>
      <c r="VUB95" s="66"/>
      <c r="VUC95" s="66"/>
      <c r="VUD95" s="66"/>
      <c r="VUE95" s="66"/>
      <c r="VUF95" s="66"/>
      <c r="VUG95" s="66"/>
      <c r="VUH95" s="66"/>
      <c r="VUI95" s="66"/>
      <c r="VUJ95" s="66"/>
      <c r="VUK95" s="66"/>
      <c r="VUL95" s="66"/>
      <c r="VUM95" s="66"/>
      <c r="VUN95" s="66"/>
      <c r="VUO95" s="66"/>
      <c r="VUP95" s="66"/>
      <c r="VUQ95" s="66"/>
      <c r="VUR95" s="66"/>
      <c r="VUS95" s="66"/>
      <c r="VUT95" s="66"/>
      <c r="VUU95" s="66"/>
      <c r="VUV95" s="66"/>
      <c r="VUW95" s="66"/>
      <c r="VUX95" s="66"/>
      <c r="VUY95" s="66"/>
      <c r="VUZ95" s="66"/>
      <c r="VVA95" s="66"/>
      <c r="VVB95" s="66"/>
      <c r="VVC95" s="66"/>
      <c r="VVD95" s="66"/>
      <c r="VVE95" s="66"/>
      <c r="VVF95" s="66"/>
      <c r="VVG95" s="66"/>
      <c r="VVH95" s="66"/>
      <c r="VVI95" s="66"/>
      <c r="VVJ95" s="66"/>
      <c r="VVK95" s="66"/>
      <c r="VVL95" s="66"/>
      <c r="VVM95" s="66"/>
      <c r="VVN95" s="66"/>
      <c r="VVO95" s="66"/>
      <c r="VVP95" s="66"/>
      <c r="VVQ95" s="66"/>
      <c r="VVR95" s="66"/>
      <c r="VVS95" s="66"/>
      <c r="VVT95" s="66"/>
      <c r="VVU95" s="66"/>
      <c r="VVV95" s="66"/>
      <c r="VVW95" s="66"/>
      <c r="VVX95" s="66"/>
      <c r="VVY95" s="66"/>
      <c r="VVZ95" s="66"/>
      <c r="VWA95" s="66"/>
      <c r="VWB95" s="66"/>
      <c r="VWC95" s="66"/>
      <c r="VWD95" s="66"/>
      <c r="VWE95" s="66"/>
      <c r="VWF95" s="66"/>
      <c r="VWG95" s="66"/>
      <c r="VWH95" s="66"/>
      <c r="VWI95" s="66"/>
      <c r="VWJ95" s="66"/>
      <c r="VWK95" s="66"/>
      <c r="VWL95" s="66"/>
      <c r="VWM95" s="66"/>
      <c r="VWN95" s="66"/>
      <c r="VWO95" s="66"/>
      <c r="VWP95" s="66"/>
      <c r="VWQ95" s="66"/>
      <c r="VWR95" s="66"/>
      <c r="VWS95" s="66"/>
      <c r="VWT95" s="66"/>
      <c r="VWU95" s="66"/>
      <c r="VWV95" s="66"/>
      <c r="VWW95" s="66"/>
      <c r="VWX95" s="66"/>
      <c r="VWY95" s="66"/>
      <c r="VWZ95" s="66"/>
      <c r="VXA95" s="66"/>
      <c r="VXB95" s="66"/>
      <c r="VXC95" s="66"/>
      <c r="VXD95" s="66"/>
      <c r="VXE95" s="66"/>
      <c r="VXF95" s="66"/>
      <c r="VXG95" s="66"/>
      <c r="VXH95" s="66"/>
      <c r="VXI95" s="66"/>
      <c r="VXJ95" s="66"/>
      <c r="VXK95" s="66"/>
      <c r="VXL95" s="66"/>
      <c r="VXM95" s="66"/>
      <c r="VXN95" s="66"/>
      <c r="VXO95" s="66"/>
      <c r="VXP95" s="66"/>
      <c r="VXQ95" s="66"/>
      <c r="VXR95" s="66"/>
      <c r="VXS95" s="66"/>
      <c r="VXT95" s="66"/>
      <c r="VXU95" s="66"/>
      <c r="VXV95" s="66"/>
      <c r="VXW95" s="66"/>
      <c r="VXX95" s="66"/>
      <c r="VXY95" s="66"/>
      <c r="VXZ95" s="66"/>
      <c r="VYA95" s="66"/>
      <c r="VYB95" s="66"/>
      <c r="VYC95" s="66"/>
      <c r="VYD95" s="66"/>
      <c r="VYE95" s="66"/>
      <c r="VYF95" s="66"/>
      <c r="VYG95" s="66"/>
      <c r="VYH95" s="66"/>
      <c r="VYI95" s="66"/>
      <c r="VYJ95" s="66"/>
      <c r="VYK95" s="66"/>
      <c r="VYL95" s="66"/>
      <c r="VYM95" s="66"/>
      <c r="VYN95" s="66"/>
      <c r="VYO95" s="66"/>
      <c r="VYP95" s="66"/>
      <c r="VYQ95" s="66"/>
      <c r="VYR95" s="66"/>
      <c r="VYS95" s="66"/>
      <c r="VYT95" s="66"/>
      <c r="VYU95" s="66"/>
      <c r="VYV95" s="66"/>
      <c r="VYW95" s="66"/>
      <c r="VYX95" s="66"/>
      <c r="VYY95" s="66"/>
      <c r="VYZ95" s="66"/>
      <c r="VZA95" s="66"/>
      <c r="VZB95" s="66"/>
      <c r="VZC95" s="66"/>
      <c r="VZD95" s="66"/>
      <c r="VZE95" s="66"/>
      <c r="VZF95" s="66"/>
      <c r="VZG95" s="66"/>
      <c r="VZH95" s="66"/>
      <c r="VZI95" s="66"/>
      <c r="VZJ95" s="66"/>
      <c r="VZK95" s="66"/>
      <c r="VZL95" s="66"/>
      <c r="VZM95" s="66"/>
      <c r="VZN95" s="66"/>
      <c r="VZO95" s="66"/>
      <c r="VZP95" s="66"/>
      <c r="VZQ95" s="66"/>
      <c r="VZR95" s="66"/>
      <c r="VZS95" s="66"/>
      <c r="VZT95" s="66"/>
      <c r="VZU95" s="66"/>
      <c r="VZV95" s="66"/>
      <c r="VZW95" s="66"/>
      <c r="VZX95" s="66"/>
      <c r="VZY95" s="66"/>
      <c r="VZZ95" s="66"/>
      <c r="WAA95" s="66"/>
      <c r="WAB95" s="66"/>
      <c r="WAC95" s="66"/>
      <c r="WAD95" s="66"/>
      <c r="WAE95" s="66"/>
      <c r="WAF95" s="66"/>
      <c r="WAG95" s="66"/>
      <c r="WAH95" s="66"/>
      <c r="WAI95" s="66"/>
      <c r="WAJ95" s="66"/>
      <c r="WAK95" s="66"/>
      <c r="WAL95" s="66"/>
      <c r="WAM95" s="66"/>
      <c r="WAN95" s="66"/>
      <c r="WAO95" s="66"/>
      <c r="WAP95" s="66"/>
      <c r="WAQ95" s="66"/>
      <c r="WAR95" s="66"/>
      <c r="WAS95" s="66"/>
      <c r="WAT95" s="66"/>
      <c r="WAU95" s="66"/>
      <c r="WAV95" s="66"/>
      <c r="WAW95" s="66"/>
      <c r="WAX95" s="66"/>
      <c r="WAY95" s="66"/>
      <c r="WAZ95" s="66"/>
      <c r="WBA95" s="66"/>
      <c r="WBB95" s="66"/>
      <c r="WBC95" s="66"/>
      <c r="WBD95" s="66"/>
      <c r="WBE95" s="66"/>
      <c r="WBF95" s="66"/>
      <c r="WBG95" s="66"/>
      <c r="WBH95" s="66"/>
      <c r="WBI95" s="66"/>
      <c r="WBJ95" s="66"/>
      <c r="WBK95" s="66"/>
      <c r="WBL95" s="66"/>
      <c r="WBM95" s="66"/>
      <c r="WBN95" s="66"/>
      <c r="WBO95" s="66"/>
      <c r="WBP95" s="66"/>
      <c r="WBQ95" s="66"/>
      <c r="WBR95" s="66"/>
      <c r="WBS95" s="66"/>
      <c r="WBT95" s="66"/>
      <c r="WBU95" s="66"/>
      <c r="WBV95" s="66"/>
      <c r="WBW95" s="66"/>
      <c r="WBX95" s="66"/>
      <c r="WBY95" s="66"/>
      <c r="WBZ95" s="66"/>
      <c r="WCA95" s="66"/>
      <c r="WCB95" s="66"/>
      <c r="WCC95" s="66"/>
      <c r="WCD95" s="66"/>
      <c r="WCE95" s="66"/>
      <c r="WCF95" s="66"/>
      <c r="WCG95" s="66"/>
      <c r="WCH95" s="66"/>
      <c r="WCI95" s="66"/>
      <c r="WCJ95" s="66"/>
      <c r="WCK95" s="66"/>
      <c r="WCL95" s="66"/>
      <c r="WCM95" s="66"/>
      <c r="WCN95" s="66"/>
      <c r="WCO95" s="66"/>
      <c r="WCP95" s="66"/>
      <c r="WCQ95" s="66"/>
      <c r="WCR95" s="66"/>
      <c r="WCS95" s="66"/>
      <c r="WCT95" s="66"/>
      <c r="WCU95" s="66"/>
      <c r="WCV95" s="66"/>
      <c r="WCW95" s="66"/>
      <c r="WCX95" s="66"/>
      <c r="WCY95" s="66"/>
      <c r="WCZ95" s="66"/>
      <c r="WDA95" s="66"/>
      <c r="WDB95" s="66"/>
      <c r="WDC95" s="66"/>
      <c r="WDD95" s="66"/>
      <c r="WDE95" s="66"/>
      <c r="WDF95" s="66"/>
      <c r="WDG95" s="66"/>
      <c r="WDH95" s="66"/>
      <c r="WDI95" s="66"/>
      <c r="WDJ95" s="66"/>
      <c r="WDK95" s="66"/>
      <c r="WDL95" s="66"/>
      <c r="WDM95" s="66"/>
      <c r="WDN95" s="66"/>
      <c r="WDO95" s="66"/>
      <c r="WDP95" s="66"/>
      <c r="WDQ95" s="66"/>
      <c r="WDR95" s="66"/>
      <c r="WDS95" s="66"/>
      <c r="WDT95" s="66"/>
      <c r="WDU95" s="66"/>
      <c r="WDV95" s="66"/>
      <c r="WDW95" s="66"/>
      <c r="WDX95" s="66"/>
      <c r="WDY95" s="66"/>
      <c r="WDZ95" s="66"/>
      <c r="WEA95" s="66"/>
      <c r="WEB95" s="66"/>
      <c r="WEC95" s="66"/>
      <c r="WED95" s="66"/>
      <c r="WEE95" s="66"/>
      <c r="WEF95" s="66"/>
      <c r="WEG95" s="66"/>
      <c r="WEH95" s="66"/>
      <c r="WEI95" s="66"/>
      <c r="WEJ95" s="66"/>
      <c r="WEK95" s="66"/>
      <c r="WEL95" s="66"/>
      <c r="WEM95" s="66"/>
      <c r="WEN95" s="66"/>
      <c r="WEO95" s="66"/>
      <c r="WEP95" s="66"/>
      <c r="WEQ95" s="66"/>
      <c r="WER95" s="66"/>
      <c r="WES95" s="66"/>
      <c r="WET95" s="66"/>
      <c r="WEU95" s="66"/>
      <c r="WEV95" s="66"/>
      <c r="WEW95" s="66"/>
      <c r="WEX95" s="66"/>
      <c r="WEY95" s="66"/>
      <c r="WEZ95" s="66"/>
      <c r="WFA95" s="66"/>
      <c r="WFB95" s="66"/>
      <c r="WFC95" s="66"/>
      <c r="WFD95" s="66"/>
      <c r="WFE95" s="66"/>
      <c r="WFF95" s="66"/>
      <c r="WFG95" s="66"/>
      <c r="WFH95" s="66"/>
      <c r="WFI95" s="66"/>
      <c r="WFJ95" s="66"/>
      <c r="WFK95" s="66"/>
      <c r="WFL95" s="66"/>
      <c r="WFM95" s="66"/>
      <c r="WFN95" s="66"/>
      <c r="WFO95" s="66"/>
      <c r="WFP95" s="66"/>
      <c r="WFQ95" s="66"/>
      <c r="WFR95" s="66"/>
      <c r="WFS95" s="66"/>
      <c r="WFT95" s="66"/>
      <c r="WFU95" s="66"/>
      <c r="WFV95" s="66"/>
      <c r="WFW95" s="66"/>
      <c r="WFX95" s="66"/>
      <c r="WFY95" s="66"/>
      <c r="WFZ95" s="66"/>
      <c r="WGA95" s="66"/>
      <c r="WGB95" s="66"/>
      <c r="WGC95" s="66"/>
      <c r="WGD95" s="66"/>
      <c r="WGE95" s="66"/>
      <c r="WGF95" s="66"/>
      <c r="WGG95" s="66"/>
      <c r="WGH95" s="66"/>
      <c r="WGI95" s="66"/>
      <c r="WGJ95" s="66"/>
      <c r="WGK95" s="66"/>
      <c r="WGL95" s="66"/>
      <c r="WGM95" s="66"/>
      <c r="WGN95" s="66"/>
      <c r="WGO95" s="66"/>
      <c r="WGP95" s="66"/>
      <c r="WGQ95" s="66"/>
      <c r="WGR95" s="66"/>
      <c r="WGS95" s="66"/>
      <c r="WGT95" s="66"/>
      <c r="WGU95" s="66"/>
      <c r="WGV95" s="66"/>
      <c r="WGW95" s="66"/>
      <c r="WGX95" s="66"/>
      <c r="WGY95" s="66"/>
      <c r="WGZ95" s="66"/>
      <c r="WHA95" s="66"/>
      <c r="WHB95" s="66"/>
      <c r="WHC95" s="66"/>
      <c r="WHD95" s="66"/>
      <c r="WHE95" s="66"/>
      <c r="WHF95" s="66"/>
      <c r="WHG95" s="66"/>
      <c r="WHH95" s="66"/>
      <c r="WHI95" s="66"/>
      <c r="WHJ95" s="66"/>
      <c r="WHK95" s="66"/>
      <c r="WHL95" s="66"/>
      <c r="WHM95" s="66"/>
      <c r="WHN95" s="66"/>
      <c r="WHO95" s="66"/>
      <c r="WHP95" s="66"/>
      <c r="WHQ95" s="66"/>
      <c r="WHR95" s="66"/>
      <c r="WHS95" s="66"/>
      <c r="WHT95" s="66"/>
      <c r="WHU95" s="66"/>
      <c r="WHV95" s="66"/>
      <c r="WHW95" s="66"/>
      <c r="WHX95" s="66"/>
      <c r="WHY95" s="66"/>
      <c r="WHZ95" s="66"/>
      <c r="WIA95" s="66"/>
      <c r="WIB95" s="66"/>
      <c r="WIC95" s="66"/>
      <c r="WID95" s="66"/>
      <c r="WIE95" s="66"/>
      <c r="WIF95" s="66"/>
      <c r="WIG95" s="66"/>
      <c r="WIH95" s="66"/>
      <c r="WII95" s="66"/>
      <c r="WIJ95" s="66"/>
      <c r="WIK95" s="66"/>
      <c r="WIL95" s="66"/>
      <c r="WIM95" s="66"/>
      <c r="WIN95" s="66"/>
      <c r="WIO95" s="66"/>
      <c r="WIP95" s="66"/>
      <c r="WIQ95" s="66"/>
      <c r="WIR95" s="66"/>
      <c r="WIS95" s="66"/>
      <c r="WIT95" s="66"/>
      <c r="WIU95" s="66"/>
      <c r="WIV95" s="66"/>
      <c r="WIW95" s="66"/>
      <c r="WIX95" s="66"/>
      <c r="WIY95" s="66"/>
      <c r="WIZ95" s="66"/>
      <c r="WJA95" s="66"/>
      <c r="WJB95" s="66"/>
      <c r="WJC95" s="66"/>
      <c r="WJD95" s="66"/>
      <c r="WJE95" s="66"/>
      <c r="WJF95" s="66"/>
      <c r="WJG95" s="66"/>
      <c r="WJH95" s="66"/>
      <c r="WJI95" s="66"/>
      <c r="WJJ95" s="66"/>
      <c r="WJK95" s="66"/>
      <c r="WJL95" s="66"/>
      <c r="WJM95" s="66"/>
      <c r="WJN95" s="66"/>
      <c r="WJO95" s="66"/>
      <c r="WJP95" s="66"/>
      <c r="WJQ95" s="66"/>
      <c r="WJR95" s="66"/>
      <c r="WJS95" s="66"/>
      <c r="WJT95" s="66"/>
      <c r="WJU95" s="66"/>
      <c r="WJV95" s="66"/>
      <c r="WJW95" s="66"/>
      <c r="WJX95" s="66"/>
      <c r="WJY95" s="66"/>
      <c r="WJZ95" s="66"/>
      <c r="WKA95" s="66"/>
      <c r="WKB95" s="66"/>
      <c r="WKC95" s="66"/>
      <c r="WKD95" s="66"/>
      <c r="WKE95" s="66"/>
      <c r="WKF95" s="66"/>
      <c r="WKG95" s="66"/>
      <c r="WKH95" s="66"/>
      <c r="WKI95" s="66"/>
      <c r="WKJ95" s="66"/>
      <c r="WKK95" s="66"/>
      <c r="WKL95" s="66"/>
      <c r="WKM95" s="66"/>
      <c r="WKN95" s="66"/>
      <c r="WKO95" s="66"/>
      <c r="WKP95" s="66"/>
      <c r="WKQ95" s="66"/>
      <c r="WKR95" s="66"/>
      <c r="WKS95" s="66"/>
      <c r="WKT95" s="66"/>
      <c r="WKU95" s="66"/>
      <c r="WKV95" s="66"/>
      <c r="WKW95" s="66"/>
      <c r="WKX95" s="66"/>
      <c r="WKY95" s="66"/>
      <c r="WKZ95" s="66"/>
      <c r="WLA95" s="66"/>
      <c r="WLB95" s="66"/>
      <c r="WLC95" s="66"/>
      <c r="WLD95" s="66"/>
      <c r="WLE95" s="66"/>
      <c r="WLF95" s="66"/>
      <c r="WLG95" s="66"/>
      <c r="WLH95" s="66"/>
      <c r="WLI95" s="66"/>
      <c r="WLJ95" s="66"/>
      <c r="WLK95" s="66"/>
      <c r="WLL95" s="66"/>
      <c r="WLM95" s="66"/>
      <c r="WLN95" s="66"/>
      <c r="WLO95" s="66"/>
      <c r="WLP95" s="66"/>
      <c r="WLQ95" s="66"/>
      <c r="WLR95" s="66"/>
      <c r="WLS95" s="66"/>
      <c r="WLT95" s="66"/>
      <c r="WLU95" s="66"/>
      <c r="WLV95" s="66"/>
      <c r="WLW95" s="66"/>
      <c r="WLX95" s="66"/>
      <c r="WLY95" s="66"/>
      <c r="WLZ95" s="66"/>
      <c r="WMA95" s="66"/>
      <c r="WMB95" s="66"/>
      <c r="WMC95" s="66"/>
      <c r="WMD95" s="66"/>
      <c r="WME95" s="66"/>
      <c r="WMF95" s="66"/>
      <c r="WMG95" s="66"/>
      <c r="WMH95" s="66"/>
      <c r="WMI95" s="66"/>
      <c r="WMJ95" s="66"/>
      <c r="WMK95" s="66"/>
      <c r="WML95" s="66"/>
      <c r="WMM95" s="66"/>
      <c r="WMN95" s="66"/>
      <c r="WMO95" s="66"/>
      <c r="WMP95" s="66"/>
      <c r="WMQ95" s="66"/>
      <c r="WMR95" s="66"/>
      <c r="WMS95" s="66"/>
      <c r="WMT95" s="66"/>
      <c r="WMU95" s="66"/>
      <c r="WMV95" s="66"/>
      <c r="WMW95" s="66"/>
      <c r="WMX95" s="66"/>
      <c r="WMY95" s="66"/>
      <c r="WMZ95" s="66"/>
      <c r="WNA95" s="66"/>
      <c r="WNB95" s="66"/>
      <c r="WNC95" s="66"/>
      <c r="WND95" s="66"/>
      <c r="WNE95" s="66"/>
      <c r="WNF95" s="66"/>
      <c r="WNG95" s="66"/>
      <c r="WNH95" s="66"/>
      <c r="WNI95" s="66"/>
      <c r="WNJ95" s="66"/>
      <c r="WNK95" s="66"/>
      <c r="WNL95" s="66"/>
      <c r="WNM95" s="66"/>
      <c r="WNN95" s="66"/>
      <c r="WNO95" s="66"/>
      <c r="WNP95" s="66"/>
      <c r="WNQ95" s="66"/>
      <c r="WNR95" s="66"/>
      <c r="WNS95" s="66"/>
      <c r="WNT95" s="66"/>
      <c r="WNU95" s="66"/>
      <c r="WNV95" s="66"/>
      <c r="WNW95" s="66"/>
      <c r="WNX95" s="66"/>
      <c r="WNY95" s="66"/>
      <c r="WNZ95" s="66"/>
      <c r="WOA95" s="66"/>
      <c r="WOB95" s="66"/>
      <c r="WOC95" s="66"/>
      <c r="WOD95" s="66"/>
      <c r="WOE95" s="66"/>
      <c r="WOF95" s="66"/>
      <c r="WOG95" s="66"/>
      <c r="WOH95" s="66"/>
      <c r="WOI95" s="66"/>
      <c r="WOJ95" s="66"/>
      <c r="WOK95" s="66"/>
      <c r="WOL95" s="66"/>
      <c r="WOM95" s="66"/>
      <c r="WON95" s="66"/>
      <c r="WOO95" s="66"/>
      <c r="WOP95" s="66"/>
      <c r="WOQ95" s="66"/>
      <c r="WOR95" s="66"/>
      <c r="WOS95" s="66"/>
      <c r="WOT95" s="66"/>
      <c r="WOU95" s="66"/>
      <c r="WOV95" s="66"/>
      <c r="WOW95" s="66"/>
      <c r="WOX95" s="66"/>
      <c r="WOY95" s="66"/>
      <c r="WOZ95" s="66"/>
      <c r="WPA95" s="66"/>
      <c r="WPB95" s="66"/>
      <c r="WPC95" s="66"/>
      <c r="WPD95" s="66"/>
      <c r="WPE95" s="66"/>
      <c r="WPF95" s="66"/>
      <c r="WPG95" s="66"/>
      <c r="WPH95" s="66"/>
      <c r="WPI95" s="66"/>
      <c r="WPJ95" s="66"/>
      <c r="WPK95" s="66"/>
      <c r="WPL95" s="66"/>
      <c r="WPM95" s="66"/>
      <c r="WPN95" s="66"/>
      <c r="WPO95" s="66"/>
      <c r="WPP95" s="66"/>
      <c r="WPQ95" s="66"/>
      <c r="WPR95" s="66"/>
      <c r="WPS95" s="66"/>
      <c r="WPT95" s="66"/>
      <c r="WPU95" s="66"/>
      <c r="WPV95" s="66"/>
      <c r="WPW95" s="66"/>
      <c r="WPX95" s="66"/>
      <c r="WPY95" s="66"/>
      <c r="WPZ95" s="66"/>
      <c r="WQA95" s="66"/>
      <c r="WQB95" s="66"/>
      <c r="WQC95" s="66"/>
      <c r="WQD95" s="66"/>
      <c r="WQE95" s="66"/>
      <c r="WQF95" s="66"/>
      <c r="WQG95" s="66"/>
      <c r="WQH95" s="66"/>
      <c r="WQI95" s="66"/>
      <c r="WQJ95" s="66"/>
      <c r="WQK95" s="66"/>
      <c r="WQL95" s="66"/>
      <c r="WQM95" s="66"/>
      <c r="WQN95" s="66"/>
      <c r="WQO95" s="66"/>
      <c r="WQP95" s="66"/>
      <c r="WQQ95" s="66"/>
      <c r="WQR95" s="66"/>
      <c r="WQS95" s="66"/>
      <c r="WQT95" s="66"/>
      <c r="WQU95" s="66"/>
      <c r="WQV95" s="66"/>
      <c r="WQW95" s="66"/>
      <c r="WQX95" s="66"/>
      <c r="WQY95" s="66"/>
      <c r="WQZ95" s="66"/>
      <c r="WRA95" s="66"/>
      <c r="WRB95" s="66"/>
      <c r="WRC95" s="66"/>
      <c r="WRD95" s="66"/>
      <c r="WRE95" s="66"/>
      <c r="WRF95" s="66"/>
      <c r="WRG95" s="66"/>
      <c r="WRH95" s="66"/>
      <c r="WRI95" s="66"/>
      <c r="WRJ95" s="66"/>
      <c r="WRK95" s="66"/>
      <c r="WRL95" s="66"/>
      <c r="WRM95" s="66"/>
      <c r="WRN95" s="66"/>
      <c r="WRO95" s="66"/>
      <c r="WRP95" s="66"/>
      <c r="WRQ95" s="66"/>
      <c r="WRR95" s="66"/>
      <c r="WRS95" s="66"/>
      <c r="WRT95" s="66"/>
      <c r="WRU95" s="66"/>
      <c r="WRV95" s="66"/>
      <c r="WRW95" s="66"/>
      <c r="WRX95" s="66"/>
      <c r="WRY95" s="66"/>
      <c r="WRZ95" s="66"/>
      <c r="WSA95" s="66"/>
      <c r="WSB95" s="66"/>
      <c r="WSC95" s="66"/>
      <c r="WSD95" s="66"/>
      <c r="WSE95" s="66"/>
      <c r="WSF95" s="66"/>
      <c r="WSG95" s="66"/>
      <c r="WSH95" s="66"/>
      <c r="WSI95" s="66"/>
      <c r="WSJ95" s="66"/>
      <c r="WSK95" s="66"/>
      <c r="WSL95" s="66"/>
      <c r="WSM95" s="66"/>
      <c r="WSN95" s="66"/>
      <c r="WSO95" s="66"/>
      <c r="WSP95" s="66"/>
      <c r="WSQ95" s="66"/>
      <c r="WSR95" s="66"/>
      <c r="WSS95" s="66"/>
      <c r="WST95" s="66"/>
      <c r="WSU95" s="66"/>
      <c r="WSV95" s="66"/>
      <c r="WSW95" s="66"/>
      <c r="WSX95" s="66"/>
      <c r="WSY95" s="66"/>
      <c r="WSZ95" s="66"/>
      <c r="WTA95" s="66"/>
      <c r="WTB95" s="66"/>
      <c r="WTC95" s="66"/>
      <c r="WTD95" s="66"/>
      <c r="WTE95" s="66"/>
      <c r="WTF95" s="66"/>
      <c r="WTG95" s="66"/>
      <c r="WTH95" s="66"/>
      <c r="WTI95" s="66"/>
      <c r="WTJ95" s="66"/>
      <c r="WTK95" s="66"/>
      <c r="WTL95" s="66"/>
      <c r="WTM95" s="66"/>
      <c r="WTN95" s="66"/>
      <c r="WTO95" s="66"/>
      <c r="WTP95" s="66"/>
      <c r="WTQ95" s="66"/>
      <c r="WTR95" s="66"/>
      <c r="WTS95" s="66"/>
      <c r="WTT95" s="66"/>
      <c r="WTU95" s="66"/>
      <c r="WTV95" s="66"/>
      <c r="WTW95" s="66"/>
      <c r="WTX95" s="66"/>
      <c r="WTY95" s="66"/>
      <c r="WTZ95" s="66"/>
      <c r="WUA95" s="66"/>
      <c r="WUB95" s="66"/>
      <c r="WUC95" s="66"/>
      <c r="WUD95" s="66"/>
      <c r="WUE95" s="66"/>
      <c r="WUF95" s="66"/>
      <c r="WUG95" s="66"/>
      <c r="WUH95" s="66"/>
      <c r="WUI95" s="66"/>
      <c r="WUJ95" s="66"/>
      <c r="WUK95" s="66"/>
      <c r="WUL95" s="66"/>
      <c r="WUM95" s="66"/>
      <c r="WUN95" s="66"/>
      <c r="WUO95" s="66"/>
      <c r="WUP95" s="66"/>
      <c r="WUQ95" s="66"/>
      <c r="WUR95" s="66"/>
      <c r="WUS95" s="66"/>
      <c r="WUT95" s="66"/>
      <c r="WUU95" s="66"/>
      <c r="WUV95" s="66"/>
      <c r="WUW95" s="66"/>
      <c r="WUX95" s="66"/>
      <c r="WUY95" s="66"/>
      <c r="WUZ95" s="66"/>
      <c r="WVA95" s="66"/>
      <c r="WVB95" s="66"/>
      <c r="WVC95" s="66"/>
      <c r="WVD95" s="66"/>
      <c r="WVE95" s="66"/>
      <c r="WVF95" s="66"/>
      <c r="WVG95" s="66"/>
      <c r="WVH95" s="66"/>
      <c r="WVI95" s="66"/>
      <c r="WVJ95" s="66"/>
      <c r="WVK95" s="66"/>
      <c r="WVL95" s="66"/>
      <c r="WVM95" s="66"/>
      <c r="WVN95" s="66"/>
      <c r="WVO95" s="66"/>
      <c r="WVP95" s="66"/>
      <c r="WVQ95" s="66"/>
      <c r="WVR95" s="66"/>
      <c r="WVS95" s="66"/>
      <c r="WVT95" s="66"/>
      <c r="WVU95" s="66"/>
      <c r="WVV95" s="66"/>
      <c r="WVW95" s="66"/>
      <c r="WVX95" s="66"/>
      <c r="WVY95" s="66"/>
      <c r="WVZ95" s="66"/>
      <c r="WWA95" s="66"/>
      <c r="WWB95" s="66"/>
      <c r="WWC95" s="66"/>
      <c r="WWD95" s="66"/>
      <c r="WWE95" s="66"/>
      <c r="WWF95" s="66"/>
      <c r="WWG95" s="66"/>
      <c r="WWH95" s="66"/>
      <c r="WWI95" s="66"/>
      <c r="WWJ95" s="66"/>
      <c r="WWK95" s="66"/>
      <c r="WWL95" s="66"/>
      <c r="WWM95" s="66"/>
      <c r="WWN95" s="66"/>
      <c r="WWO95" s="66"/>
      <c r="WWP95" s="66"/>
      <c r="WWQ95" s="66"/>
      <c r="WWR95" s="66"/>
      <c r="WWS95" s="66"/>
      <c r="WWT95" s="66"/>
      <c r="WWU95" s="66"/>
      <c r="WWV95" s="66"/>
      <c r="WWW95" s="66"/>
      <c r="WWX95" s="66"/>
      <c r="WWY95" s="66"/>
      <c r="WWZ95" s="66"/>
      <c r="WXA95" s="66"/>
      <c r="WXB95" s="66"/>
      <c r="WXC95" s="66"/>
      <c r="WXD95" s="66"/>
      <c r="WXE95" s="66"/>
      <c r="WXF95" s="66"/>
      <c r="WXG95" s="66"/>
      <c r="WXH95" s="66"/>
      <c r="WXI95" s="66"/>
      <c r="WXJ95" s="66"/>
      <c r="WXK95" s="66"/>
      <c r="WXL95" s="66"/>
      <c r="WXM95" s="66"/>
      <c r="WXN95" s="66"/>
      <c r="WXO95" s="66"/>
      <c r="WXP95" s="66"/>
      <c r="WXQ95" s="66"/>
      <c r="WXR95" s="66"/>
      <c r="WXS95" s="66"/>
      <c r="WXT95" s="66"/>
      <c r="WXU95" s="66"/>
      <c r="WXV95" s="66"/>
      <c r="WXW95" s="66"/>
      <c r="WXX95" s="66"/>
      <c r="WXY95" s="66"/>
      <c r="WXZ95" s="66"/>
      <c r="WYA95" s="66"/>
      <c r="WYB95" s="66"/>
      <c r="WYC95" s="66"/>
      <c r="WYD95" s="66"/>
      <c r="WYE95" s="66"/>
      <c r="WYF95" s="66"/>
      <c r="WYG95" s="66"/>
      <c r="WYH95" s="66"/>
      <c r="WYI95" s="66"/>
      <c r="WYJ95" s="66"/>
      <c r="WYK95" s="66"/>
      <c r="WYL95" s="66"/>
      <c r="WYM95" s="66"/>
      <c r="WYN95" s="66"/>
      <c r="WYO95" s="66"/>
      <c r="WYP95" s="66"/>
      <c r="WYQ95" s="66"/>
      <c r="WYR95" s="66"/>
      <c r="WYS95" s="66"/>
      <c r="WYT95" s="66"/>
      <c r="WYU95" s="66"/>
      <c r="WYV95" s="66"/>
      <c r="WYW95" s="66"/>
      <c r="WYX95" s="66"/>
      <c r="WYY95" s="66"/>
      <c r="WYZ95" s="66"/>
      <c r="WZA95" s="66"/>
      <c r="WZB95" s="66"/>
      <c r="WZC95" s="66"/>
      <c r="WZD95" s="66"/>
      <c r="WZE95" s="66"/>
      <c r="WZF95" s="66"/>
      <c r="WZG95" s="66"/>
      <c r="WZH95" s="66"/>
      <c r="WZI95" s="66"/>
      <c r="WZJ95" s="66"/>
      <c r="WZK95" s="66"/>
      <c r="WZL95" s="66"/>
      <c r="WZM95" s="66"/>
      <c r="WZN95" s="66"/>
      <c r="WZO95" s="66"/>
      <c r="WZP95" s="66"/>
      <c r="WZQ95" s="66"/>
      <c r="WZR95" s="66"/>
      <c r="WZS95" s="66"/>
      <c r="WZT95" s="66"/>
      <c r="WZU95" s="66"/>
      <c r="WZV95" s="66"/>
      <c r="WZW95" s="66"/>
      <c r="WZX95" s="66"/>
      <c r="WZY95" s="66"/>
      <c r="WZZ95" s="66"/>
      <c r="XAA95" s="66"/>
      <c r="XAB95" s="66"/>
      <c r="XAC95" s="66"/>
      <c r="XAD95" s="66"/>
      <c r="XAE95" s="66"/>
      <c r="XAF95" s="66"/>
      <c r="XAG95" s="66"/>
      <c r="XAH95" s="66"/>
      <c r="XAI95" s="66"/>
      <c r="XAJ95" s="66"/>
      <c r="XAK95" s="66"/>
      <c r="XAL95" s="66"/>
      <c r="XAM95" s="66"/>
      <c r="XAN95" s="66"/>
      <c r="XAO95" s="66"/>
      <c r="XAP95" s="66"/>
      <c r="XAQ95" s="66"/>
      <c r="XAR95" s="66"/>
      <c r="XAS95" s="66"/>
      <c r="XAT95" s="66"/>
      <c r="XAU95" s="66"/>
      <c r="XAV95" s="66"/>
      <c r="XAW95" s="66"/>
      <c r="XAX95" s="66"/>
      <c r="XAY95" s="66"/>
      <c r="XAZ95" s="66"/>
      <c r="XBA95" s="66"/>
      <c r="XBB95" s="66"/>
      <c r="XBC95" s="66"/>
      <c r="XBD95" s="66"/>
      <c r="XBE95" s="66"/>
      <c r="XBF95" s="66"/>
      <c r="XBG95" s="66"/>
      <c r="XBH95" s="66"/>
      <c r="XBI95" s="66"/>
      <c r="XBJ95" s="66"/>
      <c r="XBK95" s="66"/>
      <c r="XBL95" s="66"/>
      <c r="XBM95" s="66"/>
      <c r="XBN95" s="66"/>
      <c r="XBO95" s="66"/>
      <c r="XBP95" s="66"/>
      <c r="XBQ95" s="66"/>
      <c r="XBR95" s="66"/>
      <c r="XBS95" s="66"/>
      <c r="XBT95" s="66"/>
      <c r="XBU95" s="66"/>
      <c r="XBV95" s="66"/>
      <c r="XBW95" s="66"/>
      <c r="XBX95" s="66"/>
      <c r="XBY95" s="66"/>
      <c r="XBZ95" s="66"/>
      <c r="XCA95" s="66"/>
      <c r="XCB95" s="66"/>
      <c r="XCC95" s="66"/>
      <c r="XCD95" s="66"/>
      <c r="XCE95" s="66"/>
      <c r="XCF95" s="66"/>
      <c r="XCG95" s="66"/>
      <c r="XCH95" s="66"/>
      <c r="XCI95" s="66"/>
      <c r="XCJ95" s="66"/>
      <c r="XCK95" s="66"/>
      <c r="XCL95" s="66"/>
      <c r="XCM95" s="66"/>
      <c r="XCN95" s="66"/>
      <c r="XCO95" s="66"/>
      <c r="XCP95" s="66"/>
      <c r="XCQ95" s="66"/>
      <c r="XCR95" s="66"/>
      <c r="XCS95" s="66"/>
      <c r="XCT95" s="66"/>
      <c r="XCU95" s="66"/>
      <c r="XCV95" s="66"/>
      <c r="XCW95" s="66"/>
      <c r="XCX95" s="66"/>
      <c r="XCY95" s="66"/>
      <c r="XCZ95" s="66"/>
    </row>
    <row r="96" spans="2:16328" s="66" customFormat="1" x14ac:dyDescent="0.35">
      <c r="B96" s="66" t="s">
        <v>138</v>
      </c>
      <c r="D96" s="68">
        <f>IFERROR(D94/C94-1,"na")</f>
        <v>6.1198236796951022E-3</v>
      </c>
      <c r="E96" s="68">
        <f t="shared" ref="E96:M96" si="33">IFERROR(E94/D94-1,"na")</f>
        <v>3.3839251977989759E-2</v>
      </c>
      <c r="F96" s="68">
        <f t="shared" si="33"/>
        <v>-2.8398432540464813E-2</v>
      </c>
      <c r="G96" s="68">
        <f t="shared" si="33"/>
        <v>-3.160824875150603E-2</v>
      </c>
      <c r="H96" s="68">
        <f t="shared" si="33"/>
        <v>-2.4176501226154112E-3</v>
      </c>
      <c r="I96" s="68">
        <f t="shared" si="33"/>
        <v>2.8905787849976772E-2</v>
      </c>
      <c r="J96" s="68">
        <f t="shared" si="33"/>
        <v>1.8662341300423657E-2</v>
      </c>
      <c r="K96" s="68">
        <f t="shared" si="33"/>
        <v>1.8201995811013783E-2</v>
      </c>
      <c r="L96" s="68">
        <f>IFERROR(L94/K94-1,"na")</f>
        <v>2.4421483718990222E-2</v>
      </c>
      <c r="M96" s="68">
        <f t="shared" si="33"/>
        <v>3.0885083012875958E-2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  <c r="BLP96"/>
      <c r="BLQ96"/>
      <c r="BLR96"/>
      <c r="BLS96"/>
      <c r="BLT96"/>
      <c r="BLU96"/>
      <c r="BLV96"/>
      <c r="BLW96"/>
      <c r="BLX96"/>
      <c r="BLY96"/>
      <c r="BLZ96"/>
      <c r="BMA96"/>
      <c r="BMB96"/>
      <c r="BMC96"/>
      <c r="BMD96"/>
      <c r="BME96"/>
      <c r="BMF96"/>
      <c r="BMG96"/>
      <c r="BMH96"/>
      <c r="BMI96"/>
      <c r="BMJ96"/>
      <c r="BMK96"/>
      <c r="BML96"/>
      <c r="BMM96"/>
      <c r="BMN96"/>
      <c r="BMO96"/>
      <c r="BMP96"/>
      <c r="BMQ96"/>
      <c r="BMR96"/>
      <c r="BMS96"/>
      <c r="BMT96"/>
      <c r="BMU96"/>
      <c r="BMV96"/>
      <c r="BMW96"/>
      <c r="BMX96"/>
      <c r="BMY96"/>
      <c r="BMZ96"/>
      <c r="BNA96"/>
      <c r="BNB96"/>
      <c r="BNC96"/>
      <c r="BND96"/>
      <c r="BNE96"/>
      <c r="BNF96"/>
      <c r="BNG96"/>
      <c r="BNH96"/>
      <c r="BNI96"/>
      <c r="BNJ96"/>
      <c r="BNK96"/>
      <c r="BNL96"/>
      <c r="BNM96"/>
      <c r="BNN96"/>
      <c r="BNO96"/>
      <c r="BNP96"/>
      <c r="BNQ96"/>
      <c r="BNR96"/>
      <c r="BNS96"/>
      <c r="BNT96"/>
      <c r="BNU96"/>
      <c r="BNV96"/>
      <c r="BNW96"/>
      <c r="BNX96"/>
      <c r="BNY96"/>
      <c r="BNZ96"/>
      <c r="BOA96"/>
      <c r="BOB96"/>
      <c r="BOC96"/>
      <c r="BOD96"/>
      <c r="BOE96"/>
      <c r="BOF96"/>
      <c r="BOG96"/>
      <c r="BOH96"/>
      <c r="BOI96"/>
      <c r="BOJ96"/>
      <c r="BOK96"/>
      <c r="BOL96"/>
      <c r="BOM96"/>
      <c r="BON96"/>
      <c r="BOO96"/>
      <c r="BOP96"/>
      <c r="BOQ96"/>
      <c r="BOR96"/>
      <c r="BOS96"/>
      <c r="BOT96"/>
      <c r="BOU96"/>
      <c r="BOV96"/>
      <c r="BOW96"/>
      <c r="BOX96"/>
      <c r="BOY96"/>
      <c r="BOZ96"/>
      <c r="BPA96"/>
      <c r="BPB96"/>
      <c r="BPC96"/>
      <c r="BPD96"/>
      <c r="BPE96"/>
      <c r="BPF96"/>
      <c r="BPG96"/>
      <c r="BPH96"/>
      <c r="BPI96"/>
      <c r="BPJ96"/>
      <c r="BPK96"/>
      <c r="BPL96"/>
      <c r="BPM96"/>
      <c r="BPN96"/>
      <c r="BPO96"/>
      <c r="BPP96"/>
      <c r="BPQ96"/>
      <c r="BPR96"/>
      <c r="BPS96"/>
      <c r="BPT96"/>
      <c r="BPU96"/>
      <c r="BPV96"/>
      <c r="BPW96"/>
      <c r="BPX96"/>
      <c r="BPY96"/>
      <c r="BPZ96"/>
      <c r="BQA96"/>
      <c r="BQB96"/>
      <c r="BQC96"/>
      <c r="BQD96"/>
      <c r="BQE96"/>
      <c r="BQF96"/>
      <c r="BQG96"/>
      <c r="BQH96"/>
      <c r="BQI96"/>
      <c r="BQJ96"/>
      <c r="BQK96"/>
      <c r="BQL96"/>
      <c r="BQM96"/>
      <c r="BQN96"/>
      <c r="BQO96"/>
      <c r="BQP96"/>
      <c r="BQQ96"/>
      <c r="BQR96"/>
      <c r="BQS96"/>
      <c r="BQT96"/>
      <c r="BQU96"/>
      <c r="BQV96"/>
      <c r="BQW96"/>
      <c r="BQX96"/>
      <c r="BQY96"/>
      <c r="BQZ96"/>
      <c r="BRA96"/>
      <c r="BRB96"/>
      <c r="BRC96"/>
      <c r="BRD96"/>
      <c r="BRE96"/>
      <c r="BRF96"/>
      <c r="BRG96"/>
      <c r="BRH96"/>
      <c r="BRI96"/>
      <c r="BRJ96"/>
      <c r="BRK96"/>
      <c r="BRL96"/>
      <c r="BRM96"/>
      <c r="BRN96"/>
      <c r="BRO96"/>
      <c r="BRP96"/>
      <c r="BRQ96"/>
      <c r="BRR96"/>
      <c r="BRS96"/>
      <c r="BRT96"/>
      <c r="BRU96"/>
      <c r="BRV96"/>
      <c r="BRW96"/>
      <c r="BRX96"/>
      <c r="BRY96"/>
      <c r="BRZ96"/>
      <c r="BSA96"/>
      <c r="BSB96"/>
      <c r="BSC96"/>
      <c r="BSD96"/>
      <c r="BSE96"/>
      <c r="BSF96"/>
      <c r="BSG96"/>
      <c r="BSH96"/>
      <c r="BSI96"/>
      <c r="BSJ96"/>
      <c r="BSK96"/>
      <c r="BSL96"/>
      <c r="BSM96"/>
      <c r="BSN96"/>
      <c r="BSO96"/>
      <c r="BSP96"/>
      <c r="BSQ96"/>
      <c r="BSR96"/>
      <c r="BSS96"/>
      <c r="BST96"/>
      <c r="BSU96"/>
      <c r="BSV96"/>
      <c r="BSW96"/>
      <c r="BSX96"/>
      <c r="BSY96"/>
      <c r="BSZ96"/>
      <c r="BTA96"/>
      <c r="BTB96"/>
      <c r="BTC96"/>
      <c r="BTD96"/>
      <c r="BTE96"/>
      <c r="BTF96"/>
      <c r="BTG96"/>
      <c r="BTH96"/>
      <c r="BTI96"/>
      <c r="BTJ96"/>
      <c r="BTK96"/>
      <c r="BTL96"/>
      <c r="BTM96"/>
      <c r="BTN96"/>
      <c r="BTO96"/>
      <c r="BTP96"/>
      <c r="BTQ96"/>
      <c r="BTR96"/>
      <c r="BTS96"/>
      <c r="BTT96"/>
      <c r="BTU96"/>
      <c r="BTV96"/>
      <c r="BTW96"/>
      <c r="BTX96"/>
      <c r="BTY96"/>
      <c r="BTZ96"/>
      <c r="BUA96"/>
      <c r="BUB96"/>
      <c r="BUC96"/>
      <c r="BUD96"/>
      <c r="BUE96"/>
      <c r="BUF96"/>
      <c r="BUG96"/>
      <c r="BUH96"/>
      <c r="BUI96"/>
      <c r="BUJ96"/>
      <c r="BUK96"/>
      <c r="BUL96"/>
      <c r="BUM96"/>
      <c r="BUN96"/>
      <c r="BUO96"/>
      <c r="BUP96"/>
      <c r="BUQ96"/>
      <c r="BUR96"/>
      <c r="BUS96"/>
      <c r="BUT96"/>
      <c r="BUU96"/>
      <c r="BUV96"/>
      <c r="BUW96"/>
      <c r="BUX96"/>
      <c r="BUY96"/>
      <c r="BUZ96"/>
      <c r="BVA96"/>
      <c r="BVB96"/>
      <c r="BVC96"/>
      <c r="BVD96"/>
      <c r="BVE96"/>
      <c r="BVF96"/>
      <c r="BVG96"/>
      <c r="BVH96"/>
      <c r="BVI96"/>
      <c r="BVJ96"/>
      <c r="BVK96"/>
      <c r="BVL96"/>
      <c r="BVM96"/>
      <c r="BVN96"/>
      <c r="BVO96"/>
      <c r="BVP96"/>
      <c r="BVQ96"/>
      <c r="BVR96"/>
      <c r="BVS96"/>
      <c r="BVT96"/>
      <c r="BVU96"/>
      <c r="BVV96"/>
      <c r="BVW96"/>
      <c r="BVX96"/>
      <c r="BVY96"/>
      <c r="BVZ96"/>
      <c r="BWA96"/>
      <c r="BWB96"/>
      <c r="BWC96"/>
      <c r="BWD96"/>
      <c r="BWE96"/>
      <c r="BWF96"/>
      <c r="BWG96"/>
      <c r="BWH96"/>
      <c r="BWI96"/>
      <c r="BWJ96"/>
      <c r="BWK96"/>
      <c r="BWL96"/>
      <c r="BWM96"/>
      <c r="BWN96"/>
      <c r="BWO96"/>
      <c r="BWP96"/>
      <c r="BWQ96"/>
      <c r="BWR96"/>
      <c r="BWS96"/>
      <c r="BWT96"/>
      <c r="BWU96"/>
      <c r="BWV96"/>
      <c r="BWW96"/>
      <c r="BWX96"/>
      <c r="BWY96"/>
      <c r="BWZ96"/>
      <c r="BXA96"/>
      <c r="BXB96"/>
      <c r="BXC96"/>
      <c r="BXD96"/>
      <c r="BXE96"/>
      <c r="BXF96"/>
      <c r="BXG96"/>
      <c r="BXH96"/>
      <c r="BXI96"/>
      <c r="BXJ96"/>
      <c r="BXK96"/>
      <c r="BXL96"/>
      <c r="BXM96"/>
      <c r="BXN96"/>
      <c r="BXO96"/>
      <c r="BXP96"/>
      <c r="BXQ96"/>
      <c r="BXR96"/>
      <c r="BXS96"/>
      <c r="BXT96"/>
      <c r="BXU96"/>
      <c r="BXV96"/>
      <c r="BXW96"/>
      <c r="BXX96"/>
      <c r="BXY96"/>
      <c r="BXZ96"/>
      <c r="BYA96"/>
      <c r="BYB96"/>
      <c r="BYC96"/>
      <c r="BYD96"/>
      <c r="BYE96"/>
      <c r="BYF96"/>
      <c r="BYG96"/>
      <c r="BYH96"/>
      <c r="BYI96"/>
      <c r="BYJ96"/>
      <c r="BYK96"/>
      <c r="BYL96"/>
      <c r="BYM96"/>
      <c r="BYN96"/>
      <c r="BYO96"/>
      <c r="BYP96"/>
      <c r="BYQ96"/>
      <c r="BYR96"/>
      <c r="BYS96"/>
      <c r="BYT96"/>
      <c r="BYU96"/>
      <c r="BYV96"/>
      <c r="BYW96"/>
      <c r="BYX96"/>
      <c r="BYY96"/>
      <c r="BYZ96"/>
      <c r="BZA96"/>
      <c r="BZB96"/>
      <c r="BZC96"/>
      <c r="BZD96"/>
      <c r="BZE96"/>
      <c r="BZF96"/>
      <c r="BZG96"/>
      <c r="BZH96"/>
      <c r="BZI96"/>
      <c r="BZJ96"/>
      <c r="BZK96"/>
      <c r="BZL96"/>
      <c r="BZM96"/>
      <c r="BZN96"/>
      <c r="BZO96"/>
      <c r="BZP96"/>
      <c r="BZQ96"/>
      <c r="BZR96"/>
      <c r="BZS96"/>
      <c r="BZT96"/>
      <c r="BZU96"/>
      <c r="BZV96"/>
      <c r="BZW96"/>
      <c r="BZX96"/>
      <c r="BZY96"/>
      <c r="BZZ96"/>
      <c r="CAA96"/>
      <c r="CAB96"/>
      <c r="CAC96"/>
      <c r="CAD96"/>
      <c r="CAE96"/>
      <c r="CAF96"/>
      <c r="CAG96"/>
      <c r="CAH96"/>
      <c r="CAI96"/>
      <c r="CAJ96"/>
      <c r="CAK96"/>
      <c r="CAL96"/>
      <c r="CAM96"/>
      <c r="CAN96"/>
      <c r="CAO96"/>
      <c r="CAP96"/>
      <c r="CAQ96"/>
      <c r="CAR96"/>
      <c r="CAS96"/>
      <c r="CAT96"/>
      <c r="CAU96"/>
      <c r="CAV96"/>
      <c r="CAW96"/>
      <c r="CAX96"/>
      <c r="CAY96"/>
      <c r="CAZ96"/>
      <c r="CBA96"/>
      <c r="CBB96"/>
      <c r="CBC96"/>
      <c r="CBD96"/>
      <c r="CBE96"/>
      <c r="CBF96"/>
      <c r="CBG96"/>
      <c r="CBH96"/>
      <c r="CBI96"/>
      <c r="CBJ96"/>
      <c r="CBK96"/>
      <c r="CBL96"/>
      <c r="CBM96"/>
      <c r="CBN96"/>
      <c r="CBO96"/>
      <c r="CBP96"/>
      <c r="CBQ96"/>
      <c r="CBR96"/>
      <c r="CBS96"/>
      <c r="CBT96"/>
      <c r="CBU96"/>
      <c r="CBV96"/>
      <c r="CBW96"/>
      <c r="CBX96"/>
      <c r="CBY96"/>
      <c r="CBZ96"/>
      <c r="CCA96"/>
      <c r="CCB96"/>
      <c r="CCC96"/>
      <c r="CCD96"/>
      <c r="CCE96"/>
      <c r="CCF96"/>
      <c r="CCG96"/>
      <c r="CCH96"/>
      <c r="CCI96"/>
      <c r="CCJ96"/>
      <c r="CCK96"/>
      <c r="CCL96"/>
      <c r="CCM96"/>
      <c r="CCN96"/>
      <c r="CCO96"/>
      <c r="CCP96"/>
      <c r="CCQ96"/>
      <c r="CCR96"/>
      <c r="CCS96"/>
      <c r="CCT96"/>
      <c r="CCU96"/>
      <c r="CCV96"/>
      <c r="CCW96"/>
      <c r="CCX96"/>
      <c r="CCY96"/>
      <c r="CCZ96"/>
      <c r="CDA96"/>
      <c r="CDB96"/>
      <c r="CDC96"/>
      <c r="CDD96"/>
      <c r="CDE96"/>
      <c r="CDF96"/>
      <c r="CDG96"/>
      <c r="CDH96"/>
      <c r="CDI96"/>
      <c r="CDJ96"/>
      <c r="CDK96"/>
      <c r="CDL96"/>
      <c r="CDM96"/>
      <c r="CDN96"/>
      <c r="CDO96"/>
      <c r="CDP96"/>
      <c r="CDQ96"/>
      <c r="CDR96"/>
      <c r="CDS96"/>
      <c r="CDT96"/>
      <c r="CDU96"/>
      <c r="CDV96"/>
      <c r="CDW96"/>
      <c r="CDX96"/>
      <c r="CDY96"/>
      <c r="CDZ96"/>
      <c r="CEA96"/>
      <c r="CEB96"/>
      <c r="CEC96"/>
      <c r="CED96"/>
      <c r="CEE96"/>
      <c r="CEF96"/>
      <c r="CEG96"/>
      <c r="CEH96"/>
      <c r="CEI96"/>
      <c r="CEJ96"/>
      <c r="CEK96"/>
      <c r="CEL96"/>
      <c r="CEM96"/>
      <c r="CEN96"/>
      <c r="CEO96"/>
      <c r="CEP96"/>
      <c r="CEQ96"/>
      <c r="CER96"/>
      <c r="CES96"/>
      <c r="CET96"/>
      <c r="CEU96"/>
      <c r="CEV96"/>
      <c r="CEW96"/>
      <c r="CEX96"/>
      <c r="CEY96"/>
      <c r="CEZ96"/>
      <c r="CFA96"/>
      <c r="CFB96"/>
      <c r="CFC96"/>
      <c r="CFD96"/>
      <c r="CFE96"/>
      <c r="CFF96"/>
      <c r="CFG96"/>
      <c r="CFH96"/>
      <c r="CFI96"/>
      <c r="CFJ96"/>
      <c r="CFK96"/>
      <c r="CFL96"/>
      <c r="CFM96"/>
      <c r="CFN96"/>
      <c r="CFO96"/>
      <c r="CFP96"/>
      <c r="CFQ96"/>
      <c r="CFR96"/>
      <c r="CFS96"/>
      <c r="CFT96"/>
      <c r="CFU96"/>
      <c r="CFV96"/>
      <c r="CFW96"/>
      <c r="CFX96"/>
      <c r="CFY96"/>
      <c r="CFZ96"/>
      <c r="CGA96"/>
      <c r="CGB96"/>
      <c r="CGC96"/>
      <c r="CGD96"/>
      <c r="CGE96"/>
      <c r="CGF96"/>
      <c r="CGG96"/>
      <c r="CGH96"/>
      <c r="CGI96"/>
      <c r="CGJ96"/>
      <c r="CGK96"/>
      <c r="CGL96"/>
      <c r="CGM96"/>
      <c r="CGN96"/>
      <c r="CGO96"/>
      <c r="CGP96"/>
      <c r="CGQ96"/>
      <c r="CGR96"/>
      <c r="CGS96"/>
      <c r="CGT96"/>
      <c r="CGU96"/>
      <c r="CGV96"/>
      <c r="CGW96"/>
      <c r="CGX96"/>
      <c r="CGY96"/>
      <c r="CGZ96"/>
      <c r="CHA96"/>
      <c r="CHB96"/>
      <c r="CHC96"/>
      <c r="CHD96"/>
      <c r="CHE96"/>
      <c r="CHF96"/>
      <c r="CHG96"/>
      <c r="CHH96"/>
      <c r="CHI96"/>
      <c r="CHJ96"/>
      <c r="CHK96"/>
      <c r="CHL96"/>
      <c r="CHM96"/>
      <c r="CHN96"/>
      <c r="CHO96"/>
      <c r="CHP96"/>
      <c r="CHQ96"/>
      <c r="CHR96"/>
      <c r="CHS96"/>
      <c r="CHT96"/>
      <c r="CHU96"/>
      <c r="CHV96"/>
      <c r="CHW96"/>
      <c r="CHX96"/>
      <c r="CHY96"/>
      <c r="CHZ96"/>
      <c r="CIA96"/>
      <c r="CIB96"/>
      <c r="CIC96"/>
      <c r="CID96"/>
      <c r="CIE96"/>
      <c r="CIF96"/>
      <c r="CIG96"/>
      <c r="CIH96"/>
      <c r="CII96"/>
      <c r="CIJ96"/>
      <c r="CIK96"/>
      <c r="CIL96"/>
      <c r="CIM96"/>
      <c r="CIN96"/>
      <c r="CIO96"/>
      <c r="CIP96"/>
      <c r="CIQ96"/>
      <c r="CIR96"/>
      <c r="CIS96"/>
      <c r="CIT96"/>
      <c r="CIU96"/>
      <c r="CIV96"/>
      <c r="CIW96"/>
      <c r="CIX96"/>
      <c r="CIY96"/>
      <c r="CIZ96"/>
      <c r="CJA96"/>
      <c r="CJB96"/>
      <c r="CJC96"/>
      <c r="CJD96"/>
      <c r="CJE96"/>
      <c r="CJF96"/>
      <c r="CJG96"/>
      <c r="CJH96"/>
      <c r="CJI96"/>
      <c r="CJJ96"/>
      <c r="CJK96"/>
      <c r="CJL96"/>
      <c r="CJM96"/>
      <c r="CJN96"/>
      <c r="CJO96"/>
      <c r="CJP96"/>
      <c r="CJQ96"/>
      <c r="CJR96"/>
      <c r="CJS96"/>
      <c r="CJT96"/>
      <c r="CJU96"/>
      <c r="CJV96"/>
      <c r="CJW96"/>
      <c r="CJX96"/>
      <c r="CJY96"/>
      <c r="CJZ96"/>
      <c r="CKA96"/>
      <c r="CKB96"/>
      <c r="CKC96"/>
      <c r="CKD96"/>
      <c r="CKE96"/>
      <c r="CKF96"/>
      <c r="CKG96"/>
      <c r="CKH96"/>
      <c r="CKI96"/>
      <c r="CKJ96"/>
      <c r="CKK96"/>
      <c r="CKL96"/>
      <c r="CKM96"/>
      <c r="CKN96"/>
      <c r="CKO96"/>
      <c r="CKP96"/>
      <c r="CKQ96"/>
      <c r="CKR96"/>
      <c r="CKS96"/>
      <c r="CKT96"/>
      <c r="CKU96"/>
      <c r="CKV96"/>
      <c r="CKW96"/>
      <c r="CKX96"/>
      <c r="CKY96"/>
      <c r="CKZ96"/>
      <c r="CLA96"/>
      <c r="CLB96"/>
      <c r="CLC96"/>
      <c r="CLD96"/>
      <c r="CLE96"/>
      <c r="CLF96"/>
      <c r="CLG96"/>
      <c r="CLH96"/>
      <c r="CLI96"/>
      <c r="CLJ96"/>
      <c r="CLK96"/>
      <c r="CLL96"/>
      <c r="CLM96"/>
      <c r="CLN96"/>
      <c r="CLO96"/>
      <c r="CLP96"/>
      <c r="CLQ96"/>
      <c r="CLR96"/>
      <c r="CLS96"/>
      <c r="CLT96"/>
      <c r="CLU96"/>
      <c r="CLV96"/>
      <c r="CLW96"/>
      <c r="CLX96"/>
      <c r="CLY96"/>
      <c r="CLZ96"/>
      <c r="CMA96"/>
      <c r="CMB96"/>
      <c r="CMC96"/>
      <c r="CMD96"/>
      <c r="CME96"/>
      <c r="CMF96"/>
      <c r="CMG96"/>
      <c r="CMH96"/>
      <c r="CMI96"/>
      <c r="CMJ96"/>
      <c r="CMK96"/>
      <c r="CML96"/>
      <c r="CMM96"/>
      <c r="CMN96"/>
      <c r="CMO96"/>
      <c r="CMP96"/>
      <c r="CMQ96"/>
      <c r="CMR96"/>
      <c r="CMS96"/>
      <c r="CMT96"/>
      <c r="CMU96"/>
      <c r="CMV96"/>
      <c r="CMW96"/>
      <c r="CMX96"/>
      <c r="CMY96"/>
      <c r="CMZ96"/>
      <c r="CNA96"/>
      <c r="CNB96"/>
      <c r="CNC96"/>
      <c r="CND96"/>
      <c r="CNE96"/>
      <c r="CNF96"/>
      <c r="CNG96"/>
      <c r="CNH96"/>
      <c r="CNI96"/>
      <c r="CNJ96"/>
      <c r="CNK96"/>
      <c r="CNL96"/>
      <c r="CNM96"/>
      <c r="CNN96"/>
      <c r="CNO96"/>
      <c r="CNP96"/>
      <c r="CNQ96"/>
      <c r="CNR96"/>
      <c r="CNS96"/>
      <c r="CNT96"/>
      <c r="CNU96"/>
      <c r="CNV96"/>
      <c r="CNW96"/>
      <c r="CNX96"/>
      <c r="CNY96"/>
      <c r="CNZ96"/>
      <c r="COA96"/>
      <c r="COB96"/>
      <c r="COC96"/>
      <c r="COD96"/>
      <c r="COE96"/>
      <c r="COF96"/>
      <c r="COG96"/>
      <c r="COH96"/>
      <c r="COI96"/>
      <c r="COJ96"/>
      <c r="COK96"/>
      <c r="COL96"/>
      <c r="COM96"/>
      <c r="CON96"/>
      <c r="COO96"/>
      <c r="COP96"/>
      <c r="COQ96"/>
      <c r="COR96"/>
      <c r="COS96"/>
      <c r="COT96"/>
      <c r="COU96"/>
      <c r="COV96"/>
      <c r="COW96"/>
      <c r="COX96"/>
      <c r="COY96"/>
      <c r="COZ96"/>
      <c r="CPA96"/>
      <c r="CPB96"/>
      <c r="CPC96"/>
      <c r="CPD96"/>
      <c r="CPE96"/>
      <c r="CPF96"/>
      <c r="CPG96"/>
      <c r="CPH96"/>
      <c r="CPI96"/>
      <c r="CPJ96"/>
      <c r="CPK96"/>
      <c r="CPL96"/>
      <c r="CPM96"/>
      <c r="CPN96"/>
      <c r="CPO96"/>
      <c r="CPP96"/>
      <c r="CPQ96"/>
      <c r="CPR96"/>
      <c r="CPS96"/>
      <c r="CPT96"/>
      <c r="CPU96"/>
      <c r="CPV96"/>
      <c r="CPW96"/>
      <c r="CPX96"/>
      <c r="CPY96"/>
      <c r="CPZ96"/>
      <c r="CQA96"/>
      <c r="CQB96"/>
      <c r="CQC96"/>
      <c r="CQD96"/>
      <c r="CQE96"/>
      <c r="CQF96"/>
      <c r="CQG96"/>
      <c r="CQH96"/>
      <c r="CQI96"/>
      <c r="CQJ96"/>
      <c r="CQK96"/>
      <c r="CQL96"/>
      <c r="CQM96"/>
      <c r="CQN96"/>
      <c r="CQO96"/>
      <c r="CQP96"/>
      <c r="CQQ96"/>
      <c r="CQR96"/>
      <c r="CQS96"/>
      <c r="CQT96"/>
      <c r="CQU96"/>
      <c r="CQV96"/>
      <c r="CQW96"/>
      <c r="CQX96"/>
      <c r="CQY96"/>
      <c r="CQZ96"/>
      <c r="CRA96"/>
      <c r="CRB96"/>
      <c r="CRC96"/>
      <c r="CRD96"/>
      <c r="CRE96"/>
      <c r="CRF96"/>
      <c r="CRG96"/>
      <c r="CRH96"/>
      <c r="CRI96"/>
      <c r="CRJ96"/>
      <c r="CRK96"/>
      <c r="CRL96"/>
      <c r="CRM96"/>
      <c r="CRN96"/>
      <c r="CRO96"/>
      <c r="CRP96"/>
      <c r="CRQ96"/>
      <c r="CRR96"/>
      <c r="CRS96"/>
      <c r="CRT96"/>
      <c r="CRU96"/>
      <c r="CRV96"/>
      <c r="CRW96"/>
      <c r="CRX96"/>
      <c r="CRY96"/>
      <c r="CRZ96"/>
      <c r="CSA96"/>
      <c r="CSB96"/>
      <c r="CSC96"/>
      <c r="CSD96"/>
      <c r="CSE96"/>
      <c r="CSF96"/>
      <c r="CSG96"/>
      <c r="CSH96"/>
      <c r="CSI96"/>
      <c r="CSJ96"/>
      <c r="CSK96"/>
      <c r="CSL96"/>
      <c r="CSM96"/>
      <c r="CSN96"/>
      <c r="CSO96"/>
      <c r="CSP96"/>
      <c r="CSQ96"/>
      <c r="CSR96"/>
      <c r="CSS96"/>
      <c r="CST96"/>
      <c r="CSU96"/>
      <c r="CSV96"/>
      <c r="CSW96"/>
      <c r="CSX96"/>
      <c r="CSY96"/>
      <c r="CSZ96"/>
      <c r="CTA96"/>
      <c r="CTB96"/>
      <c r="CTC96"/>
      <c r="CTD96"/>
      <c r="CTE96"/>
      <c r="CTF96"/>
      <c r="CTG96"/>
      <c r="CTH96"/>
      <c r="CTI96"/>
      <c r="CTJ96"/>
      <c r="CTK96"/>
      <c r="CTL96"/>
      <c r="CTM96"/>
      <c r="CTN96"/>
      <c r="CTO96"/>
      <c r="CTP96"/>
      <c r="CTQ96"/>
      <c r="CTR96"/>
      <c r="CTS96"/>
      <c r="CTT96"/>
      <c r="CTU96"/>
      <c r="CTV96"/>
      <c r="CTW96"/>
      <c r="CTX96"/>
      <c r="CTY96"/>
      <c r="CTZ96"/>
      <c r="CUA96"/>
      <c r="CUB96"/>
      <c r="CUC96"/>
      <c r="CUD96"/>
      <c r="CUE96"/>
      <c r="CUF96"/>
      <c r="CUG96"/>
      <c r="CUH96"/>
      <c r="CUI96"/>
      <c r="CUJ96"/>
      <c r="CUK96"/>
      <c r="CUL96"/>
      <c r="CUM96"/>
      <c r="CUN96"/>
      <c r="CUO96"/>
      <c r="CUP96"/>
      <c r="CUQ96"/>
      <c r="CUR96"/>
      <c r="CUS96"/>
      <c r="CUT96"/>
      <c r="CUU96"/>
      <c r="CUV96"/>
      <c r="CUW96"/>
      <c r="CUX96"/>
      <c r="CUY96"/>
      <c r="CUZ96"/>
      <c r="CVA96"/>
      <c r="CVB96"/>
      <c r="CVC96"/>
      <c r="CVD96"/>
      <c r="CVE96"/>
      <c r="CVF96"/>
      <c r="CVG96"/>
      <c r="CVH96"/>
      <c r="CVI96"/>
      <c r="CVJ96"/>
      <c r="CVK96"/>
      <c r="CVL96"/>
      <c r="CVM96"/>
      <c r="CVN96"/>
      <c r="CVO96"/>
      <c r="CVP96"/>
      <c r="CVQ96"/>
      <c r="CVR96"/>
      <c r="CVS96"/>
      <c r="CVT96"/>
      <c r="CVU96"/>
      <c r="CVV96"/>
      <c r="CVW96"/>
      <c r="CVX96"/>
      <c r="CVY96"/>
      <c r="CVZ96"/>
      <c r="CWA96"/>
      <c r="CWB96"/>
      <c r="CWC96"/>
      <c r="CWD96"/>
      <c r="CWE96"/>
      <c r="CWF96"/>
      <c r="CWG96"/>
      <c r="CWH96"/>
      <c r="CWI96"/>
      <c r="CWJ96"/>
      <c r="CWK96"/>
      <c r="CWL96"/>
      <c r="CWM96"/>
      <c r="CWN96"/>
      <c r="CWO96"/>
      <c r="CWP96"/>
      <c r="CWQ96"/>
      <c r="CWR96"/>
      <c r="CWS96"/>
      <c r="CWT96"/>
      <c r="CWU96"/>
      <c r="CWV96"/>
      <c r="CWW96"/>
      <c r="CWX96"/>
      <c r="CWY96"/>
      <c r="CWZ96"/>
      <c r="CXA96"/>
      <c r="CXB96"/>
      <c r="CXC96"/>
      <c r="CXD96"/>
      <c r="CXE96"/>
      <c r="CXF96"/>
      <c r="CXG96"/>
      <c r="CXH96"/>
      <c r="CXI96"/>
      <c r="CXJ96"/>
      <c r="CXK96"/>
      <c r="CXL96"/>
      <c r="CXM96"/>
      <c r="CXN96"/>
      <c r="CXO96"/>
      <c r="CXP96"/>
      <c r="CXQ96"/>
      <c r="CXR96"/>
      <c r="CXS96"/>
      <c r="CXT96"/>
      <c r="CXU96"/>
      <c r="CXV96"/>
      <c r="CXW96"/>
      <c r="CXX96"/>
      <c r="CXY96"/>
      <c r="CXZ96"/>
      <c r="CYA96"/>
      <c r="CYB96"/>
      <c r="CYC96"/>
      <c r="CYD96"/>
      <c r="CYE96"/>
      <c r="CYF96"/>
      <c r="CYG96"/>
      <c r="CYH96"/>
      <c r="CYI96"/>
      <c r="CYJ96"/>
      <c r="CYK96"/>
      <c r="CYL96"/>
      <c r="CYM96"/>
      <c r="CYN96"/>
      <c r="CYO96"/>
      <c r="CYP96"/>
      <c r="CYQ96"/>
      <c r="CYR96"/>
      <c r="CYS96"/>
      <c r="CYT96"/>
      <c r="CYU96"/>
      <c r="CYV96"/>
      <c r="CYW96"/>
      <c r="CYX96"/>
      <c r="CYY96"/>
      <c r="CYZ96"/>
      <c r="CZA96"/>
      <c r="CZB96"/>
      <c r="CZC96"/>
      <c r="CZD96"/>
      <c r="CZE96"/>
      <c r="CZF96"/>
      <c r="CZG96"/>
      <c r="CZH96"/>
      <c r="CZI96"/>
      <c r="CZJ96"/>
      <c r="CZK96"/>
      <c r="CZL96"/>
      <c r="CZM96"/>
      <c r="CZN96"/>
      <c r="CZO96"/>
      <c r="CZP96"/>
      <c r="CZQ96"/>
      <c r="CZR96"/>
      <c r="CZS96"/>
      <c r="CZT96"/>
      <c r="CZU96"/>
      <c r="CZV96"/>
      <c r="CZW96"/>
      <c r="CZX96"/>
      <c r="CZY96"/>
      <c r="CZZ96"/>
      <c r="DAA96"/>
      <c r="DAB96"/>
      <c r="DAC96"/>
      <c r="DAD96"/>
      <c r="DAE96"/>
      <c r="DAF96"/>
      <c r="DAG96"/>
      <c r="DAH96"/>
      <c r="DAI96"/>
      <c r="DAJ96"/>
      <c r="DAK96"/>
      <c r="DAL96"/>
      <c r="DAM96"/>
      <c r="DAN96"/>
      <c r="DAO96"/>
      <c r="DAP96"/>
      <c r="DAQ96"/>
      <c r="DAR96"/>
      <c r="DAS96"/>
      <c r="DAT96"/>
      <c r="DAU96"/>
      <c r="DAV96"/>
      <c r="DAW96"/>
      <c r="DAX96"/>
      <c r="DAY96"/>
      <c r="DAZ96"/>
      <c r="DBA96"/>
      <c r="DBB96"/>
      <c r="DBC96"/>
      <c r="DBD96"/>
      <c r="DBE96"/>
      <c r="DBF96"/>
      <c r="DBG96"/>
      <c r="DBH96"/>
      <c r="DBI96"/>
      <c r="DBJ96"/>
      <c r="DBK96"/>
      <c r="DBL96"/>
      <c r="DBM96"/>
      <c r="DBN96"/>
      <c r="DBO96"/>
      <c r="DBP96"/>
      <c r="DBQ96"/>
      <c r="DBR96"/>
      <c r="DBS96"/>
      <c r="DBT96"/>
      <c r="DBU96"/>
      <c r="DBV96"/>
      <c r="DBW96"/>
      <c r="DBX96"/>
      <c r="DBY96"/>
      <c r="DBZ96"/>
      <c r="DCA96"/>
      <c r="DCB96"/>
      <c r="DCC96"/>
      <c r="DCD96"/>
      <c r="DCE96"/>
      <c r="DCF96"/>
      <c r="DCG96"/>
      <c r="DCH96"/>
      <c r="DCI96"/>
      <c r="DCJ96"/>
      <c r="DCK96"/>
      <c r="DCL96"/>
      <c r="DCM96"/>
      <c r="DCN96"/>
      <c r="DCO96"/>
      <c r="DCP96"/>
      <c r="DCQ96"/>
      <c r="DCR96"/>
      <c r="DCS96"/>
      <c r="DCT96"/>
      <c r="DCU96"/>
      <c r="DCV96"/>
      <c r="DCW96"/>
      <c r="DCX96"/>
      <c r="DCY96"/>
      <c r="DCZ96"/>
      <c r="DDA96"/>
      <c r="DDB96"/>
      <c r="DDC96"/>
      <c r="DDD96"/>
      <c r="DDE96"/>
      <c r="DDF96"/>
      <c r="DDG96"/>
      <c r="DDH96"/>
      <c r="DDI96"/>
      <c r="DDJ96"/>
      <c r="DDK96"/>
      <c r="DDL96"/>
      <c r="DDM96"/>
      <c r="DDN96"/>
      <c r="DDO96"/>
      <c r="DDP96"/>
      <c r="DDQ96"/>
      <c r="DDR96"/>
      <c r="DDS96"/>
      <c r="DDT96"/>
      <c r="DDU96"/>
      <c r="DDV96"/>
      <c r="DDW96"/>
      <c r="DDX96"/>
      <c r="DDY96"/>
      <c r="DDZ96"/>
      <c r="DEA96"/>
      <c r="DEB96"/>
      <c r="DEC96"/>
      <c r="DED96"/>
      <c r="DEE96"/>
      <c r="DEF96"/>
      <c r="DEG96"/>
      <c r="DEH96"/>
      <c r="DEI96"/>
      <c r="DEJ96"/>
      <c r="DEK96"/>
      <c r="DEL96"/>
      <c r="DEM96"/>
      <c r="DEN96"/>
      <c r="DEO96"/>
      <c r="DEP96"/>
      <c r="DEQ96"/>
      <c r="DER96"/>
      <c r="DES96"/>
      <c r="DET96"/>
      <c r="DEU96"/>
      <c r="DEV96"/>
      <c r="DEW96"/>
      <c r="DEX96"/>
      <c r="DEY96"/>
      <c r="DEZ96"/>
      <c r="DFA96"/>
      <c r="DFB96"/>
      <c r="DFC96"/>
      <c r="DFD96"/>
      <c r="DFE96"/>
      <c r="DFF96"/>
      <c r="DFG96"/>
      <c r="DFH96"/>
      <c r="DFI96"/>
      <c r="DFJ96"/>
      <c r="DFK96"/>
      <c r="DFL96"/>
      <c r="DFM96"/>
      <c r="DFN96"/>
      <c r="DFO96"/>
      <c r="DFP96"/>
      <c r="DFQ96"/>
      <c r="DFR96"/>
      <c r="DFS96"/>
      <c r="DFT96"/>
      <c r="DFU96"/>
      <c r="DFV96"/>
      <c r="DFW96"/>
      <c r="DFX96"/>
      <c r="DFY96"/>
      <c r="DFZ96"/>
      <c r="DGA96"/>
      <c r="DGB96"/>
      <c r="DGC96"/>
      <c r="DGD96"/>
      <c r="DGE96"/>
      <c r="DGF96"/>
      <c r="DGG96"/>
      <c r="DGH96"/>
      <c r="DGI96"/>
      <c r="DGJ96"/>
      <c r="DGK96"/>
      <c r="DGL96"/>
      <c r="DGM96"/>
      <c r="DGN96"/>
      <c r="DGO96"/>
      <c r="DGP96"/>
      <c r="DGQ96"/>
      <c r="DGR96"/>
      <c r="DGS96"/>
      <c r="DGT96"/>
      <c r="DGU96"/>
      <c r="DGV96"/>
      <c r="DGW96"/>
      <c r="DGX96"/>
      <c r="DGY96"/>
      <c r="DGZ96"/>
      <c r="DHA96"/>
      <c r="DHB96"/>
      <c r="DHC96"/>
      <c r="DHD96"/>
      <c r="DHE96"/>
      <c r="DHF96"/>
      <c r="DHG96"/>
      <c r="DHH96"/>
      <c r="DHI96"/>
      <c r="DHJ96"/>
      <c r="DHK96"/>
      <c r="DHL96"/>
      <c r="DHM96"/>
      <c r="DHN96"/>
      <c r="DHO96"/>
      <c r="DHP96"/>
      <c r="DHQ96"/>
      <c r="DHR96"/>
      <c r="DHS96"/>
      <c r="DHT96"/>
      <c r="DHU96"/>
      <c r="DHV96"/>
      <c r="DHW96"/>
      <c r="DHX96"/>
      <c r="DHY96"/>
      <c r="DHZ96"/>
      <c r="DIA96"/>
      <c r="DIB96"/>
      <c r="DIC96"/>
      <c r="DID96"/>
      <c r="DIE96"/>
      <c r="DIF96"/>
      <c r="DIG96"/>
      <c r="DIH96"/>
      <c r="DII96"/>
      <c r="DIJ96"/>
      <c r="DIK96"/>
      <c r="DIL96"/>
      <c r="DIM96"/>
      <c r="DIN96"/>
      <c r="DIO96"/>
      <c r="DIP96"/>
      <c r="DIQ96"/>
      <c r="DIR96"/>
      <c r="DIS96"/>
      <c r="DIT96"/>
      <c r="DIU96"/>
      <c r="DIV96"/>
      <c r="DIW96"/>
      <c r="DIX96"/>
      <c r="DIY96"/>
      <c r="DIZ96"/>
      <c r="DJA96"/>
      <c r="DJB96"/>
      <c r="DJC96"/>
      <c r="DJD96"/>
      <c r="DJE96"/>
      <c r="DJF96"/>
      <c r="DJG96"/>
      <c r="DJH96"/>
      <c r="DJI96"/>
      <c r="DJJ96"/>
      <c r="DJK96"/>
      <c r="DJL96"/>
      <c r="DJM96"/>
      <c r="DJN96"/>
      <c r="DJO96"/>
      <c r="DJP96"/>
      <c r="DJQ96"/>
      <c r="DJR96"/>
      <c r="DJS96"/>
      <c r="DJT96"/>
      <c r="DJU96"/>
      <c r="DJV96"/>
      <c r="DJW96"/>
      <c r="DJX96"/>
      <c r="DJY96"/>
      <c r="DJZ96"/>
      <c r="DKA96"/>
      <c r="DKB96"/>
      <c r="DKC96"/>
      <c r="DKD96"/>
      <c r="DKE96"/>
      <c r="DKF96"/>
      <c r="DKG96"/>
      <c r="DKH96"/>
      <c r="DKI96"/>
      <c r="DKJ96"/>
      <c r="DKK96"/>
      <c r="DKL96"/>
      <c r="DKM96"/>
      <c r="DKN96"/>
      <c r="DKO96"/>
      <c r="DKP96"/>
      <c r="DKQ96"/>
      <c r="DKR96"/>
      <c r="DKS96"/>
      <c r="DKT96"/>
      <c r="DKU96"/>
      <c r="DKV96"/>
      <c r="DKW96"/>
      <c r="DKX96"/>
      <c r="DKY96"/>
      <c r="DKZ96"/>
      <c r="DLA96"/>
      <c r="DLB96"/>
      <c r="DLC96"/>
      <c r="DLD96"/>
      <c r="DLE96"/>
      <c r="DLF96"/>
      <c r="DLG96"/>
      <c r="DLH96"/>
      <c r="DLI96"/>
      <c r="DLJ96"/>
      <c r="DLK96"/>
      <c r="DLL96"/>
      <c r="DLM96"/>
      <c r="DLN96"/>
      <c r="DLO96"/>
      <c r="DLP96"/>
      <c r="DLQ96"/>
      <c r="DLR96"/>
      <c r="DLS96"/>
      <c r="DLT96"/>
      <c r="DLU96"/>
      <c r="DLV96"/>
      <c r="DLW96"/>
      <c r="DLX96"/>
      <c r="DLY96"/>
      <c r="DLZ96"/>
      <c r="DMA96"/>
      <c r="DMB96"/>
      <c r="DMC96"/>
      <c r="DMD96"/>
      <c r="DME96"/>
      <c r="DMF96"/>
      <c r="DMG96"/>
      <c r="DMH96"/>
      <c r="DMI96"/>
      <c r="DMJ96"/>
      <c r="DMK96"/>
      <c r="DML96"/>
      <c r="DMM96"/>
      <c r="DMN96"/>
      <c r="DMO96"/>
      <c r="DMP96"/>
      <c r="DMQ96"/>
      <c r="DMR96"/>
      <c r="DMS96"/>
      <c r="DMT96"/>
      <c r="DMU96"/>
      <c r="DMV96"/>
      <c r="DMW96"/>
      <c r="DMX96"/>
      <c r="DMY96"/>
      <c r="DMZ96"/>
      <c r="DNA96"/>
      <c r="DNB96"/>
      <c r="DNC96"/>
      <c r="DND96"/>
      <c r="DNE96"/>
      <c r="DNF96"/>
      <c r="DNG96"/>
      <c r="DNH96"/>
      <c r="DNI96"/>
      <c r="DNJ96"/>
      <c r="DNK96"/>
      <c r="DNL96"/>
      <c r="DNM96"/>
      <c r="DNN96"/>
      <c r="DNO96"/>
      <c r="DNP96"/>
      <c r="DNQ96"/>
      <c r="DNR96"/>
      <c r="DNS96"/>
      <c r="DNT96"/>
      <c r="DNU96"/>
      <c r="DNV96"/>
      <c r="DNW96"/>
      <c r="DNX96"/>
      <c r="DNY96"/>
      <c r="DNZ96"/>
      <c r="DOA96"/>
      <c r="DOB96"/>
      <c r="DOC96"/>
      <c r="DOD96"/>
      <c r="DOE96"/>
      <c r="DOF96"/>
      <c r="DOG96"/>
      <c r="DOH96"/>
      <c r="DOI96"/>
      <c r="DOJ96"/>
      <c r="DOK96"/>
      <c r="DOL96"/>
      <c r="DOM96"/>
      <c r="DON96"/>
      <c r="DOO96"/>
      <c r="DOP96"/>
      <c r="DOQ96"/>
      <c r="DOR96"/>
      <c r="DOS96"/>
      <c r="DOT96"/>
      <c r="DOU96"/>
      <c r="DOV96"/>
      <c r="DOW96"/>
      <c r="DOX96"/>
      <c r="DOY96"/>
      <c r="DOZ96"/>
      <c r="DPA96"/>
      <c r="DPB96"/>
      <c r="DPC96"/>
      <c r="DPD96"/>
      <c r="DPE96"/>
      <c r="DPF96"/>
      <c r="DPG96"/>
      <c r="DPH96"/>
      <c r="DPI96"/>
      <c r="DPJ96"/>
      <c r="DPK96"/>
      <c r="DPL96"/>
      <c r="DPM96"/>
      <c r="DPN96"/>
      <c r="DPO96"/>
      <c r="DPP96"/>
      <c r="DPQ96"/>
      <c r="DPR96"/>
      <c r="DPS96"/>
      <c r="DPT96"/>
      <c r="DPU96"/>
      <c r="DPV96"/>
      <c r="DPW96"/>
      <c r="DPX96"/>
      <c r="DPY96"/>
      <c r="DPZ96"/>
      <c r="DQA96"/>
      <c r="DQB96"/>
      <c r="DQC96"/>
      <c r="DQD96"/>
      <c r="DQE96"/>
      <c r="DQF96"/>
      <c r="DQG96"/>
      <c r="DQH96"/>
      <c r="DQI96"/>
      <c r="DQJ96"/>
      <c r="DQK96"/>
      <c r="DQL96"/>
      <c r="DQM96"/>
      <c r="DQN96"/>
      <c r="DQO96"/>
      <c r="DQP96"/>
      <c r="DQQ96"/>
      <c r="DQR96"/>
      <c r="DQS96"/>
      <c r="DQT96"/>
      <c r="DQU96"/>
      <c r="DQV96"/>
      <c r="DQW96"/>
      <c r="DQX96"/>
      <c r="DQY96"/>
      <c r="DQZ96"/>
      <c r="DRA96"/>
      <c r="DRB96"/>
      <c r="DRC96"/>
      <c r="DRD96"/>
      <c r="DRE96"/>
      <c r="DRF96"/>
      <c r="DRG96"/>
      <c r="DRH96"/>
      <c r="DRI96"/>
      <c r="DRJ96"/>
      <c r="DRK96"/>
      <c r="DRL96"/>
      <c r="DRM96"/>
      <c r="DRN96"/>
      <c r="DRO96"/>
      <c r="DRP96"/>
      <c r="DRQ96"/>
      <c r="DRR96"/>
      <c r="DRS96"/>
      <c r="DRT96"/>
      <c r="DRU96"/>
      <c r="DRV96"/>
      <c r="DRW96"/>
      <c r="DRX96"/>
      <c r="DRY96"/>
      <c r="DRZ96"/>
      <c r="DSA96"/>
      <c r="DSB96"/>
      <c r="DSC96"/>
      <c r="DSD96"/>
      <c r="DSE96"/>
      <c r="DSF96"/>
      <c r="DSG96"/>
      <c r="DSH96"/>
      <c r="DSI96"/>
      <c r="DSJ96"/>
      <c r="DSK96"/>
      <c r="DSL96"/>
      <c r="DSM96"/>
      <c r="DSN96"/>
      <c r="DSO96"/>
      <c r="DSP96"/>
      <c r="DSQ96"/>
      <c r="DSR96"/>
      <c r="DSS96"/>
      <c r="DST96"/>
      <c r="DSU96"/>
      <c r="DSV96"/>
      <c r="DSW96"/>
      <c r="DSX96"/>
      <c r="DSY96"/>
      <c r="DSZ96"/>
      <c r="DTA96"/>
      <c r="DTB96"/>
      <c r="DTC96"/>
      <c r="DTD96"/>
      <c r="DTE96"/>
      <c r="DTF96"/>
      <c r="DTG96"/>
      <c r="DTH96"/>
      <c r="DTI96"/>
      <c r="DTJ96"/>
      <c r="DTK96"/>
      <c r="DTL96"/>
      <c r="DTM96"/>
      <c r="DTN96"/>
      <c r="DTO96"/>
      <c r="DTP96"/>
      <c r="DTQ96"/>
      <c r="DTR96"/>
      <c r="DTS96"/>
      <c r="DTT96"/>
      <c r="DTU96"/>
      <c r="DTV96"/>
      <c r="DTW96"/>
      <c r="DTX96"/>
      <c r="DTY96"/>
      <c r="DTZ96"/>
      <c r="DUA96"/>
      <c r="DUB96"/>
      <c r="DUC96"/>
      <c r="DUD96"/>
      <c r="DUE96"/>
      <c r="DUF96"/>
      <c r="DUG96"/>
      <c r="DUH96"/>
      <c r="DUI96"/>
      <c r="DUJ96"/>
      <c r="DUK96"/>
      <c r="DUL96"/>
      <c r="DUM96"/>
      <c r="DUN96"/>
      <c r="DUO96"/>
      <c r="DUP96"/>
      <c r="DUQ96"/>
      <c r="DUR96"/>
      <c r="DUS96"/>
      <c r="DUT96"/>
      <c r="DUU96"/>
      <c r="DUV96"/>
      <c r="DUW96"/>
      <c r="DUX96"/>
      <c r="DUY96"/>
      <c r="DUZ96"/>
      <c r="DVA96"/>
      <c r="DVB96"/>
      <c r="DVC96"/>
      <c r="DVD96"/>
      <c r="DVE96"/>
      <c r="DVF96"/>
      <c r="DVG96"/>
      <c r="DVH96"/>
      <c r="DVI96"/>
      <c r="DVJ96"/>
      <c r="DVK96"/>
      <c r="DVL96"/>
      <c r="DVM96"/>
      <c r="DVN96"/>
      <c r="DVO96"/>
      <c r="DVP96"/>
      <c r="DVQ96"/>
      <c r="DVR96"/>
      <c r="DVS96"/>
      <c r="DVT96"/>
      <c r="DVU96"/>
      <c r="DVV96"/>
      <c r="DVW96"/>
      <c r="DVX96"/>
      <c r="DVY96"/>
      <c r="DVZ96"/>
      <c r="DWA96"/>
      <c r="DWB96"/>
      <c r="DWC96"/>
      <c r="DWD96"/>
      <c r="DWE96"/>
      <c r="DWF96"/>
      <c r="DWG96"/>
      <c r="DWH96"/>
      <c r="DWI96"/>
      <c r="DWJ96"/>
      <c r="DWK96"/>
      <c r="DWL96"/>
      <c r="DWM96"/>
      <c r="DWN96"/>
      <c r="DWO96"/>
      <c r="DWP96"/>
      <c r="DWQ96"/>
      <c r="DWR96"/>
      <c r="DWS96"/>
      <c r="DWT96"/>
      <c r="DWU96"/>
      <c r="DWV96"/>
      <c r="DWW96"/>
      <c r="DWX96"/>
      <c r="DWY96"/>
      <c r="DWZ96"/>
      <c r="DXA96"/>
      <c r="DXB96"/>
      <c r="DXC96"/>
      <c r="DXD96"/>
      <c r="DXE96"/>
      <c r="DXF96"/>
      <c r="DXG96"/>
      <c r="DXH96"/>
      <c r="DXI96"/>
      <c r="DXJ96"/>
      <c r="DXK96"/>
      <c r="DXL96"/>
      <c r="DXM96"/>
      <c r="DXN96"/>
      <c r="DXO96"/>
      <c r="DXP96"/>
      <c r="DXQ96"/>
      <c r="DXR96"/>
      <c r="DXS96"/>
      <c r="DXT96"/>
      <c r="DXU96"/>
      <c r="DXV96"/>
      <c r="DXW96"/>
      <c r="DXX96"/>
      <c r="DXY96"/>
      <c r="DXZ96"/>
      <c r="DYA96"/>
      <c r="DYB96"/>
      <c r="DYC96"/>
      <c r="DYD96"/>
      <c r="DYE96"/>
      <c r="DYF96"/>
      <c r="DYG96"/>
      <c r="DYH96"/>
      <c r="DYI96"/>
      <c r="DYJ96"/>
      <c r="DYK96"/>
      <c r="DYL96"/>
      <c r="DYM96"/>
      <c r="DYN96"/>
      <c r="DYO96"/>
      <c r="DYP96"/>
      <c r="DYQ96"/>
      <c r="DYR96"/>
      <c r="DYS96"/>
      <c r="DYT96"/>
      <c r="DYU96"/>
      <c r="DYV96"/>
      <c r="DYW96"/>
      <c r="DYX96"/>
      <c r="DYY96"/>
      <c r="DYZ96"/>
      <c r="DZA96"/>
      <c r="DZB96"/>
      <c r="DZC96"/>
      <c r="DZD96"/>
      <c r="DZE96"/>
      <c r="DZF96"/>
      <c r="DZG96"/>
      <c r="DZH96"/>
      <c r="DZI96"/>
      <c r="DZJ96"/>
      <c r="DZK96"/>
      <c r="DZL96"/>
      <c r="DZM96"/>
      <c r="DZN96"/>
      <c r="DZO96"/>
      <c r="DZP96"/>
      <c r="DZQ96"/>
      <c r="DZR96"/>
      <c r="DZS96"/>
      <c r="DZT96"/>
      <c r="DZU96"/>
      <c r="DZV96"/>
      <c r="DZW96"/>
      <c r="DZX96"/>
      <c r="DZY96"/>
      <c r="DZZ96"/>
      <c r="EAA96"/>
      <c r="EAB96"/>
      <c r="EAC96"/>
      <c r="EAD96"/>
      <c r="EAE96"/>
      <c r="EAF96"/>
      <c r="EAG96"/>
      <c r="EAH96"/>
      <c r="EAI96"/>
      <c r="EAJ96"/>
      <c r="EAK96"/>
      <c r="EAL96"/>
      <c r="EAM96"/>
      <c r="EAN96"/>
      <c r="EAO96"/>
      <c r="EAP96"/>
      <c r="EAQ96"/>
      <c r="EAR96"/>
      <c r="EAS96"/>
      <c r="EAT96"/>
      <c r="EAU96"/>
      <c r="EAV96"/>
      <c r="EAW96"/>
      <c r="EAX96"/>
      <c r="EAY96"/>
      <c r="EAZ96"/>
      <c r="EBA96"/>
      <c r="EBB96"/>
      <c r="EBC96"/>
      <c r="EBD96"/>
      <c r="EBE96"/>
      <c r="EBF96"/>
      <c r="EBG96"/>
      <c r="EBH96"/>
      <c r="EBI96"/>
      <c r="EBJ96"/>
      <c r="EBK96"/>
      <c r="EBL96"/>
      <c r="EBM96"/>
      <c r="EBN96"/>
      <c r="EBO96"/>
      <c r="EBP96"/>
      <c r="EBQ96"/>
      <c r="EBR96"/>
      <c r="EBS96"/>
      <c r="EBT96"/>
      <c r="EBU96"/>
      <c r="EBV96"/>
      <c r="EBW96"/>
      <c r="EBX96"/>
      <c r="EBY96"/>
      <c r="EBZ96"/>
      <c r="ECA96"/>
      <c r="ECB96"/>
      <c r="ECC96"/>
      <c r="ECD96"/>
      <c r="ECE96"/>
      <c r="ECF96"/>
      <c r="ECG96"/>
      <c r="ECH96"/>
      <c r="ECI96"/>
      <c r="ECJ96"/>
      <c r="ECK96"/>
      <c r="ECL96"/>
      <c r="ECM96"/>
      <c r="ECN96"/>
      <c r="ECO96"/>
      <c r="ECP96"/>
      <c r="ECQ96"/>
      <c r="ECR96"/>
      <c r="ECS96"/>
      <c r="ECT96"/>
      <c r="ECU96"/>
      <c r="ECV96"/>
      <c r="ECW96"/>
      <c r="ECX96"/>
      <c r="ECY96"/>
      <c r="ECZ96"/>
      <c r="EDA96"/>
      <c r="EDB96"/>
      <c r="EDC96"/>
      <c r="EDD96"/>
      <c r="EDE96"/>
      <c r="EDF96"/>
      <c r="EDG96"/>
      <c r="EDH96"/>
      <c r="EDI96"/>
      <c r="EDJ96"/>
      <c r="EDK96"/>
      <c r="EDL96"/>
      <c r="EDM96"/>
      <c r="EDN96"/>
      <c r="EDO96"/>
      <c r="EDP96"/>
      <c r="EDQ96"/>
      <c r="EDR96"/>
      <c r="EDS96"/>
      <c r="EDT96"/>
      <c r="EDU96"/>
      <c r="EDV96"/>
      <c r="EDW96"/>
      <c r="EDX96"/>
      <c r="EDY96"/>
      <c r="EDZ96"/>
      <c r="EEA96"/>
      <c r="EEB96"/>
      <c r="EEC96"/>
      <c r="EED96"/>
      <c r="EEE96"/>
      <c r="EEF96"/>
      <c r="EEG96"/>
      <c r="EEH96"/>
      <c r="EEI96"/>
      <c r="EEJ96"/>
      <c r="EEK96"/>
      <c r="EEL96"/>
      <c r="EEM96"/>
      <c r="EEN96"/>
      <c r="EEO96"/>
      <c r="EEP96"/>
      <c r="EEQ96"/>
      <c r="EER96"/>
      <c r="EES96"/>
      <c r="EET96"/>
      <c r="EEU96"/>
      <c r="EEV96"/>
      <c r="EEW96"/>
      <c r="EEX96"/>
      <c r="EEY96"/>
      <c r="EEZ96"/>
      <c r="EFA96"/>
      <c r="EFB96"/>
      <c r="EFC96"/>
      <c r="EFD96"/>
      <c r="EFE96"/>
      <c r="EFF96"/>
      <c r="EFG96"/>
      <c r="EFH96"/>
      <c r="EFI96"/>
      <c r="EFJ96"/>
      <c r="EFK96"/>
      <c r="EFL96"/>
      <c r="EFM96"/>
      <c r="EFN96"/>
      <c r="EFO96"/>
      <c r="EFP96"/>
      <c r="EFQ96"/>
      <c r="EFR96"/>
      <c r="EFS96"/>
      <c r="EFT96"/>
      <c r="EFU96"/>
      <c r="EFV96"/>
      <c r="EFW96"/>
      <c r="EFX96"/>
      <c r="EFY96"/>
      <c r="EFZ96"/>
      <c r="EGA96"/>
      <c r="EGB96"/>
      <c r="EGC96"/>
      <c r="EGD96"/>
      <c r="EGE96"/>
      <c r="EGF96"/>
      <c r="EGG96"/>
      <c r="EGH96"/>
      <c r="EGI96"/>
      <c r="EGJ96"/>
      <c r="EGK96"/>
      <c r="EGL96"/>
      <c r="EGM96"/>
      <c r="EGN96"/>
      <c r="EGO96"/>
      <c r="EGP96"/>
      <c r="EGQ96"/>
      <c r="EGR96"/>
      <c r="EGS96"/>
      <c r="EGT96"/>
      <c r="EGU96"/>
      <c r="EGV96"/>
      <c r="EGW96"/>
      <c r="EGX96"/>
      <c r="EGY96"/>
      <c r="EGZ96"/>
      <c r="EHA96"/>
      <c r="EHB96"/>
      <c r="EHC96"/>
      <c r="EHD96"/>
      <c r="EHE96"/>
      <c r="EHF96"/>
      <c r="EHG96"/>
      <c r="EHH96"/>
      <c r="EHI96"/>
      <c r="EHJ96"/>
      <c r="EHK96"/>
      <c r="EHL96"/>
      <c r="EHM96"/>
      <c r="EHN96"/>
      <c r="EHO96"/>
      <c r="EHP96"/>
      <c r="EHQ96"/>
      <c r="EHR96"/>
      <c r="EHS96"/>
      <c r="EHT96"/>
      <c r="EHU96"/>
      <c r="EHV96"/>
      <c r="EHW96"/>
      <c r="EHX96"/>
      <c r="EHY96"/>
      <c r="EHZ96"/>
      <c r="EIA96"/>
      <c r="EIB96"/>
      <c r="EIC96"/>
      <c r="EID96"/>
      <c r="EIE96"/>
      <c r="EIF96"/>
      <c r="EIG96"/>
      <c r="EIH96"/>
      <c r="EII96"/>
      <c r="EIJ96"/>
      <c r="EIK96"/>
      <c r="EIL96"/>
      <c r="EIM96"/>
      <c r="EIN96"/>
      <c r="EIO96"/>
      <c r="EIP96"/>
      <c r="EIQ96"/>
      <c r="EIR96"/>
      <c r="EIS96"/>
      <c r="EIT96"/>
      <c r="EIU96"/>
      <c r="EIV96"/>
      <c r="EIW96"/>
      <c r="EIX96"/>
      <c r="EIY96"/>
      <c r="EIZ96"/>
      <c r="EJA96"/>
      <c r="EJB96"/>
      <c r="EJC96"/>
      <c r="EJD96"/>
      <c r="EJE96"/>
      <c r="EJF96"/>
      <c r="EJG96"/>
      <c r="EJH96"/>
      <c r="EJI96"/>
      <c r="EJJ96"/>
      <c r="EJK96"/>
      <c r="EJL96"/>
      <c r="EJM96"/>
      <c r="EJN96"/>
      <c r="EJO96"/>
      <c r="EJP96"/>
      <c r="EJQ96"/>
      <c r="EJR96"/>
      <c r="EJS96"/>
      <c r="EJT96"/>
      <c r="EJU96"/>
      <c r="EJV96"/>
      <c r="EJW96"/>
      <c r="EJX96"/>
      <c r="EJY96"/>
      <c r="EJZ96"/>
      <c r="EKA96"/>
      <c r="EKB96"/>
      <c r="EKC96"/>
      <c r="EKD96"/>
      <c r="EKE96"/>
      <c r="EKF96"/>
      <c r="EKG96"/>
      <c r="EKH96"/>
      <c r="EKI96"/>
      <c r="EKJ96"/>
      <c r="EKK96"/>
      <c r="EKL96"/>
      <c r="EKM96"/>
      <c r="EKN96"/>
      <c r="EKO96"/>
      <c r="EKP96"/>
      <c r="EKQ96"/>
      <c r="EKR96"/>
      <c r="EKS96"/>
      <c r="EKT96"/>
      <c r="EKU96"/>
      <c r="EKV96"/>
      <c r="EKW96"/>
      <c r="EKX96"/>
      <c r="EKY96"/>
      <c r="EKZ96"/>
      <c r="ELA96"/>
      <c r="ELB96"/>
      <c r="ELC96"/>
      <c r="ELD96"/>
      <c r="ELE96"/>
      <c r="ELF96"/>
      <c r="ELG96"/>
      <c r="ELH96"/>
      <c r="ELI96"/>
      <c r="ELJ96"/>
      <c r="ELK96"/>
      <c r="ELL96"/>
      <c r="ELM96"/>
      <c r="ELN96"/>
      <c r="ELO96"/>
      <c r="ELP96"/>
      <c r="ELQ96"/>
      <c r="ELR96"/>
      <c r="ELS96"/>
      <c r="ELT96"/>
      <c r="ELU96"/>
      <c r="ELV96"/>
      <c r="ELW96"/>
      <c r="ELX96"/>
      <c r="ELY96"/>
      <c r="ELZ96"/>
      <c r="EMA96"/>
      <c r="EMB96"/>
      <c r="EMC96"/>
      <c r="EMD96"/>
      <c r="EME96"/>
      <c r="EMF96"/>
      <c r="EMG96"/>
      <c r="EMH96"/>
      <c r="EMI96"/>
      <c r="EMJ96"/>
      <c r="EMK96"/>
      <c r="EML96"/>
      <c r="EMM96"/>
      <c r="EMN96"/>
      <c r="EMO96"/>
      <c r="EMP96"/>
      <c r="EMQ96"/>
      <c r="EMR96"/>
      <c r="EMS96"/>
      <c r="EMT96"/>
      <c r="EMU96"/>
      <c r="EMV96"/>
      <c r="EMW96"/>
      <c r="EMX96"/>
      <c r="EMY96"/>
      <c r="EMZ96"/>
      <c r="ENA96"/>
      <c r="ENB96"/>
      <c r="ENC96"/>
      <c r="END96"/>
      <c r="ENE96"/>
      <c r="ENF96"/>
      <c r="ENG96"/>
      <c r="ENH96"/>
      <c r="ENI96"/>
      <c r="ENJ96"/>
      <c r="ENK96"/>
      <c r="ENL96"/>
      <c r="ENM96"/>
      <c r="ENN96"/>
      <c r="ENO96"/>
      <c r="ENP96"/>
      <c r="ENQ96"/>
      <c r="ENR96"/>
      <c r="ENS96"/>
      <c r="ENT96"/>
      <c r="ENU96"/>
      <c r="ENV96"/>
      <c r="ENW96"/>
      <c r="ENX96"/>
      <c r="ENY96"/>
      <c r="ENZ96"/>
      <c r="EOA96"/>
      <c r="EOB96"/>
      <c r="EOC96"/>
      <c r="EOD96"/>
      <c r="EOE96"/>
      <c r="EOF96"/>
      <c r="EOG96"/>
      <c r="EOH96"/>
      <c r="EOI96"/>
      <c r="EOJ96"/>
      <c r="EOK96"/>
      <c r="EOL96"/>
      <c r="EOM96"/>
      <c r="EON96"/>
      <c r="EOO96"/>
      <c r="EOP96"/>
      <c r="EOQ96"/>
      <c r="EOR96"/>
      <c r="EOS96"/>
      <c r="EOT96"/>
      <c r="EOU96"/>
      <c r="EOV96"/>
      <c r="EOW96"/>
      <c r="EOX96"/>
      <c r="EOY96"/>
      <c r="EOZ96"/>
      <c r="EPA96"/>
      <c r="EPB96"/>
      <c r="EPC96"/>
      <c r="EPD96"/>
      <c r="EPE96"/>
      <c r="EPF96"/>
      <c r="EPG96"/>
      <c r="EPH96"/>
      <c r="EPI96"/>
      <c r="EPJ96"/>
      <c r="EPK96"/>
      <c r="EPL96"/>
      <c r="EPM96"/>
      <c r="EPN96"/>
      <c r="EPO96"/>
      <c r="EPP96"/>
      <c r="EPQ96"/>
      <c r="EPR96"/>
      <c r="EPS96"/>
      <c r="EPT96"/>
      <c r="EPU96"/>
      <c r="EPV96"/>
      <c r="EPW96"/>
      <c r="EPX96"/>
      <c r="EPY96"/>
      <c r="EPZ96"/>
      <c r="EQA96"/>
      <c r="EQB96"/>
      <c r="EQC96"/>
      <c r="EQD96"/>
      <c r="EQE96"/>
      <c r="EQF96"/>
      <c r="EQG96"/>
      <c r="EQH96"/>
      <c r="EQI96"/>
      <c r="EQJ96"/>
      <c r="EQK96"/>
      <c r="EQL96"/>
      <c r="EQM96"/>
      <c r="EQN96"/>
      <c r="EQO96"/>
      <c r="EQP96"/>
      <c r="EQQ96"/>
      <c r="EQR96"/>
      <c r="EQS96"/>
      <c r="EQT96"/>
      <c r="EQU96"/>
      <c r="EQV96"/>
      <c r="EQW96"/>
      <c r="EQX96"/>
      <c r="EQY96"/>
      <c r="EQZ96"/>
      <c r="ERA96"/>
      <c r="ERB96"/>
      <c r="ERC96"/>
      <c r="ERD96"/>
      <c r="ERE96"/>
      <c r="ERF96"/>
      <c r="ERG96"/>
      <c r="ERH96"/>
      <c r="ERI96"/>
      <c r="ERJ96"/>
      <c r="ERK96"/>
      <c r="ERL96"/>
      <c r="ERM96"/>
      <c r="ERN96"/>
      <c r="ERO96"/>
      <c r="ERP96"/>
      <c r="ERQ96"/>
      <c r="ERR96"/>
      <c r="ERS96"/>
      <c r="ERT96"/>
      <c r="ERU96"/>
      <c r="ERV96"/>
      <c r="ERW96"/>
      <c r="ERX96"/>
      <c r="ERY96"/>
      <c r="ERZ96"/>
      <c r="ESA96"/>
      <c r="ESB96"/>
      <c r="ESC96"/>
      <c r="ESD96"/>
      <c r="ESE96"/>
      <c r="ESF96"/>
      <c r="ESG96"/>
      <c r="ESH96"/>
      <c r="ESI96"/>
      <c r="ESJ96"/>
      <c r="ESK96"/>
      <c r="ESL96"/>
      <c r="ESM96"/>
      <c r="ESN96"/>
      <c r="ESO96"/>
      <c r="ESP96"/>
      <c r="ESQ96"/>
      <c r="ESR96"/>
      <c r="ESS96"/>
      <c r="EST96"/>
      <c r="ESU96"/>
      <c r="ESV96"/>
      <c r="ESW96"/>
      <c r="ESX96"/>
      <c r="ESY96"/>
      <c r="ESZ96"/>
      <c r="ETA96"/>
      <c r="ETB96"/>
      <c r="ETC96"/>
      <c r="ETD96"/>
      <c r="ETE96"/>
      <c r="ETF96"/>
      <c r="ETG96"/>
      <c r="ETH96"/>
      <c r="ETI96"/>
      <c r="ETJ96"/>
      <c r="ETK96"/>
      <c r="ETL96"/>
      <c r="ETM96"/>
      <c r="ETN96"/>
      <c r="ETO96"/>
      <c r="ETP96"/>
      <c r="ETQ96"/>
      <c r="ETR96"/>
      <c r="ETS96"/>
      <c r="ETT96"/>
      <c r="ETU96"/>
      <c r="ETV96"/>
      <c r="ETW96"/>
      <c r="ETX96"/>
      <c r="ETY96"/>
      <c r="ETZ96"/>
      <c r="EUA96"/>
      <c r="EUB96"/>
      <c r="EUC96"/>
      <c r="EUD96"/>
      <c r="EUE96"/>
      <c r="EUF96"/>
      <c r="EUG96"/>
      <c r="EUH96"/>
      <c r="EUI96"/>
      <c r="EUJ96"/>
      <c r="EUK96"/>
      <c r="EUL96"/>
      <c r="EUM96"/>
      <c r="EUN96"/>
      <c r="EUO96"/>
      <c r="EUP96"/>
      <c r="EUQ96"/>
      <c r="EUR96"/>
      <c r="EUS96"/>
      <c r="EUT96"/>
      <c r="EUU96"/>
      <c r="EUV96"/>
      <c r="EUW96"/>
      <c r="EUX96"/>
      <c r="EUY96"/>
      <c r="EUZ96"/>
      <c r="EVA96"/>
      <c r="EVB96"/>
      <c r="EVC96"/>
      <c r="EVD96"/>
      <c r="EVE96"/>
      <c r="EVF96"/>
      <c r="EVG96"/>
      <c r="EVH96"/>
      <c r="EVI96"/>
      <c r="EVJ96"/>
      <c r="EVK96"/>
      <c r="EVL96"/>
      <c r="EVM96"/>
      <c r="EVN96"/>
      <c r="EVO96"/>
      <c r="EVP96"/>
      <c r="EVQ96"/>
      <c r="EVR96"/>
      <c r="EVS96"/>
      <c r="EVT96"/>
      <c r="EVU96"/>
      <c r="EVV96"/>
      <c r="EVW96"/>
      <c r="EVX96"/>
      <c r="EVY96"/>
      <c r="EVZ96"/>
      <c r="EWA96"/>
      <c r="EWB96"/>
      <c r="EWC96"/>
      <c r="EWD96"/>
      <c r="EWE96"/>
      <c r="EWF96"/>
      <c r="EWG96"/>
      <c r="EWH96"/>
      <c r="EWI96"/>
      <c r="EWJ96"/>
      <c r="EWK96"/>
      <c r="EWL96"/>
      <c r="EWM96"/>
      <c r="EWN96"/>
      <c r="EWO96"/>
      <c r="EWP96"/>
      <c r="EWQ96"/>
      <c r="EWR96"/>
      <c r="EWS96"/>
      <c r="EWT96"/>
      <c r="EWU96"/>
      <c r="EWV96"/>
      <c r="EWW96"/>
      <c r="EWX96"/>
      <c r="EWY96"/>
      <c r="EWZ96"/>
      <c r="EXA96"/>
      <c r="EXB96"/>
      <c r="EXC96"/>
      <c r="EXD96"/>
      <c r="EXE96"/>
      <c r="EXF96"/>
      <c r="EXG96"/>
      <c r="EXH96"/>
      <c r="EXI96"/>
      <c r="EXJ96"/>
      <c r="EXK96"/>
      <c r="EXL96"/>
      <c r="EXM96"/>
      <c r="EXN96"/>
      <c r="EXO96"/>
      <c r="EXP96"/>
      <c r="EXQ96"/>
      <c r="EXR96"/>
      <c r="EXS96"/>
      <c r="EXT96"/>
      <c r="EXU96"/>
      <c r="EXV96"/>
      <c r="EXW96"/>
      <c r="EXX96"/>
      <c r="EXY96"/>
      <c r="EXZ96"/>
      <c r="EYA96"/>
      <c r="EYB96"/>
      <c r="EYC96"/>
      <c r="EYD96"/>
      <c r="EYE96"/>
      <c r="EYF96"/>
      <c r="EYG96"/>
      <c r="EYH96"/>
      <c r="EYI96"/>
      <c r="EYJ96"/>
      <c r="EYK96"/>
      <c r="EYL96"/>
      <c r="EYM96"/>
      <c r="EYN96"/>
      <c r="EYO96"/>
      <c r="EYP96"/>
      <c r="EYQ96"/>
      <c r="EYR96"/>
      <c r="EYS96"/>
      <c r="EYT96"/>
      <c r="EYU96"/>
      <c r="EYV96"/>
      <c r="EYW96"/>
      <c r="EYX96"/>
      <c r="EYY96"/>
      <c r="EYZ96"/>
      <c r="EZA96"/>
      <c r="EZB96"/>
      <c r="EZC96"/>
      <c r="EZD96"/>
      <c r="EZE96"/>
      <c r="EZF96"/>
      <c r="EZG96"/>
      <c r="EZH96"/>
      <c r="EZI96"/>
      <c r="EZJ96"/>
      <c r="EZK96"/>
      <c r="EZL96"/>
      <c r="EZM96"/>
      <c r="EZN96"/>
      <c r="EZO96"/>
      <c r="EZP96"/>
      <c r="EZQ96"/>
      <c r="EZR96"/>
      <c r="EZS96"/>
      <c r="EZT96"/>
      <c r="EZU96"/>
      <c r="EZV96"/>
      <c r="EZW96"/>
      <c r="EZX96"/>
      <c r="EZY96"/>
      <c r="EZZ96"/>
      <c r="FAA96"/>
      <c r="FAB96"/>
      <c r="FAC96"/>
      <c r="FAD96"/>
      <c r="FAE96"/>
      <c r="FAF96"/>
      <c r="FAG96"/>
      <c r="FAH96"/>
      <c r="FAI96"/>
      <c r="FAJ96"/>
      <c r="FAK96"/>
      <c r="FAL96"/>
      <c r="FAM96"/>
      <c r="FAN96"/>
      <c r="FAO96"/>
      <c r="FAP96"/>
      <c r="FAQ96"/>
      <c r="FAR96"/>
      <c r="FAS96"/>
      <c r="FAT96"/>
      <c r="FAU96"/>
      <c r="FAV96"/>
      <c r="FAW96"/>
      <c r="FAX96"/>
      <c r="FAY96"/>
      <c r="FAZ96"/>
      <c r="FBA96"/>
      <c r="FBB96"/>
      <c r="FBC96"/>
      <c r="FBD96"/>
      <c r="FBE96"/>
      <c r="FBF96"/>
      <c r="FBG96"/>
      <c r="FBH96"/>
      <c r="FBI96"/>
      <c r="FBJ96"/>
      <c r="FBK96"/>
      <c r="FBL96"/>
      <c r="FBM96"/>
      <c r="FBN96"/>
      <c r="FBO96"/>
      <c r="FBP96"/>
      <c r="FBQ96"/>
      <c r="FBR96"/>
      <c r="FBS96"/>
      <c r="FBT96"/>
      <c r="FBU96"/>
      <c r="FBV96"/>
      <c r="FBW96"/>
      <c r="FBX96"/>
      <c r="FBY96"/>
      <c r="FBZ96"/>
      <c r="FCA96"/>
      <c r="FCB96"/>
      <c r="FCC96"/>
      <c r="FCD96"/>
      <c r="FCE96"/>
      <c r="FCF96"/>
      <c r="FCG96"/>
      <c r="FCH96"/>
      <c r="FCI96"/>
      <c r="FCJ96"/>
      <c r="FCK96"/>
      <c r="FCL96"/>
      <c r="FCM96"/>
      <c r="FCN96"/>
      <c r="FCO96"/>
      <c r="FCP96"/>
      <c r="FCQ96"/>
      <c r="FCR96"/>
      <c r="FCS96"/>
      <c r="FCT96"/>
      <c r="FCU96"/>
      <c r="FCV96"/>
      <c r="FCW96"/>
      <c r="FCX96"/>
      <c r="FCY96"/>
      <c r="FCZ96"/>
      <c r="FDA96"/>
      <c r="FDB96"/>
      <c r="FDC96"/>
      <c r="FDD96"/>
      <c r="FDE96"/>
      <c r="FDF96"/>
      <c r="FDG96"/>
      <c r="FDH96"/>
      <c r="FDI96"/>
      <c r="FDJ96"/>
      <c r="FDK96"/>
      <c r="FDL96"/>
      <c r="FDM96"/>
      <c r="FDN96"/>
      <c r="FDO96"/>
      <c r="FDP96"/>
      <c r="FDQ96"/>
      <c r="FDR96"/>
      <c r="FDS96"/>
      <c r="FDT96"/>
      <c r="FDU96"/>
      <c r="FDV96"/>
      <c r="FDW96"/>
      <c r="FDX96"/>
      <c r="FDY96"/>
      <c r="FDZ96"/>
      <c r="FEA96"/>
      <c r="FEB96"/>
      <c r="FEC96"/>
      <c r="FED96"/>
      <c r="FEE96"/>
      <c r="FEF96"/>
      <c r="FEG96"/>
      <c r="FEH96"/>
      <c r="FEI96"/>
      <c r="FEJ96"/>
      <c r="FEK96"/>
      <c r="FEL96"/>
      <c r="FEM96"/>
      <c r="FEN96"/>
      <c r="FEO96"/>
      <c r="FEP96"/>
      <c r="FEQ96"/>
      <c r="FER96"/>
      <c r="FES96"/>
      <c r="FET96"/>
      <c r="FEU96"/>
      <c r="FEV96"/>
      <c r="FEW96"/>
      <c r="FEX96"/>
      <c r="FEY96"/>
      <c r="FEZ96"/>
      <c r="FFA96"/>
      <c r="FFB96"/>
      <c r="FFC96"/>
      <c r="FFD96"/>
      <c r="FFE96"/>
      <c r="FFF96"/>
      <c r="FFG96"/>
      <c r="FFH96"/>
      <c r="FFI96"/>
      <c r="FFJ96"/>
      <c r="FFK96"/>
      <c r="FFL96"/>
      <c r="FFM96"/>
      <c r="FFN96"/>
      <c r="FFO96"/>
      <c r="FFP96"/>
      <c r="FFQ96"/>
      <c r="FFR96"/>
      <c r="FFS96"/>
      <c r="FFT96"/>
      <c r="FFU96"/>
      <c r="FFV96"/>
      <c r="FFW96"/>
      <c r="FFX96"/>
      <c r="FFY96"/>
      <c r="FFZ96"/>
      <c r="FGA96"/>
      <c r="FGB96"/>
      <c r="FGC96"/>
      <c r="FGD96"/>
      <c r="FGE96"/>
      <c r="FGF96"/>
      <c r="FGG96"/>
      <c r="FGH96"/>
      <c r="FGI96"/>
      <c r="FGJ96"/>
      <c r="FGK96"/>
      <c r="FGL96"/>
      <c r="FGM96"/>
      <c r="FGN96"/>
      <c r="FGO96"/>
      <c r="FGP96"/>
      <c r="FGQ96"/>
      <c r="FGR96"/>
      <c r="FGS96"/>
      <c r="FGT96"/>
      <c r="FGU96"/>
      <c r="FGV96"/>
      <c r="FGW96"/>
      <c r="FGX96"/>
      <c r="FGY96"/>
      <c r="FGZ96"/>
      <c r="FHA96"/>
      <c r="FHB96"/>
      <c r="FHC96"/>
      <c r="FHD96"/>
      <c r="FHE96"/>
      <c r="FHF96"/>
      <c r="FHG96"/>
      <c r="FHH96"/>
      <c r="FHI96"/>
      <c r="FHJ96"/>
      <c r="FHK96"/>
      <c r="FHL96"/>
      <c r="FHM96"/>
      <c r="FHN96"/>
      <c r="FHO96"/>
      <c r="FHP96"/>
      <c r="FHQ96"/>
      <c r="FHR96"/>
      <c r="FHS96"/>
      <c r="FHT96"/>
      <c r="FHU96"/>
      <c r="FHV96"/>
      <c r="FHW96"/>
      <c r="FHX96"/>
      <c r="FHY96"/>
      <c r="FHZ96"/>
      <c r="FIA96"/>
      <c r="FIB96"/>
      <c r="FIC96"/>
      <c r="FID96"/>
      <c r="FIE96"/>
      <c r="FIF96"/>
      <c r="FIG96"/>
      <c r="FIH96"/>
      <c r="FII96"/>
      <c r="FIJ96"/>
      <c r="FIK96"/>
      <c r="FIL96"/>
      <c r="FIM96"/>
      <c r="FIN96"/>
      <c r="FIO96"/>
      <c r="FIP96"/>
      <c r="FIQ96"/>
      <c r="FIR96"/>
      <c r="FIS96"/>
      <c r="FIT96"/>
      <c r="FIU96"/>
      <c r="FIV96"/>
      <c r="FIW96"/>
      <c r="FIX96"/>
      <c r="FIY96"/>
      <c r="FIZ96"/>
      <c r="FJA96"/>
      <c r="FJB96"/>
      <c r="FJC96"/>
      <c r="FJD96"/>
      <c r="FJE96"/>
      <c r="FJF96"/>
      <c r="FJG96"/>
      <c r="FJH96"/>
      <c r="FJI96"/>
      <c r="FJJ96"/>
      <c r="FJK96"/>
      <c r="FJL96"/>
      <c r="FJM96"/>
      <c r="FJN96"/>
      <c r="FJO96"/>
      <c r="FJP96"/>
      <c r="FJQ96"/>
      <c r="FJR96"/>
      <c r="FJS96"/>
      <c r="FJT96"/>
      <c r="FJU96"/>
      <c r="FJV96"/>
      <c r="FJW96"/>
      <c r="FJX96"/>
      <c r="FJY96"/>
      <c r="FJZ96"/>
      <c r="FKA96"/>
      <c r="FKB96"/>
      <c r="FKC96"/>
      <c r="FKD96"/>
      <c r="FKE96"/>
      <c r="FKF96"/>
      <c r="FKG96"/>
      <c r="FKH96"/>
      <c r="FKI96"/>
      <c r="FKJ96"/>
      <c r="FKK96"/>
      <c r="FKL96"/>
      <c r="FKM96"/>
      <c r="FKN96"/>
      <c r="FKO96"/>
      <c r="FKP96"/>
      <c r="FKQ96"/>
      <c r="FKR96"/>
      <c r="FKS96"/>
      <c r="FKT96"/>
      <c r="FKU96"/>
      <c r="FKV96"/>
      <c r="FKW96"/>
      <c r="FKX96"/>
      <c r="FKY96"/>
      <c r="FKZ96"/>
      <c r="FLA96"/>
      <c r="FLB96"/>
      <c r="FLC96"/>
      <c r="FLD96"/>
      <c r="FLE96"/>
      <c r="FLF96"/>
      <c r="FLG96"/>
      <c r="FLH96"/>
      <c r="FLI96"/>
      <c r="FLJ96"/>
      <c r="FLK96"/>
      <c r="FLL96"/>
      <c r="FLM96"/>
      <c r="FLN96"/>
      <c r="FLO96"/>
      <c r="FLP96"/>
      <c r="FLQ96"/>
      <c r="FLR96"/>
      <c r="FLS96"/>
      <c r="FLT96"/>
      <c r="FLU96"/>
      <c r="FLV96"/>
      <c r="FLW96"/>
      <c r="FLX96"/>
      <c r="FLY96"/>
      <c r="FLZ96"/>
      <c r="FMA96"/>
      <c r="FMB96"/>
      <c r="FMC96"/>
      <c r="FMD96"/>
      <c r="FME96"/>
      <c r="FMF96"/>
      <c r="FMG96"/>
      <c r="FMH96"/>
      <c r="FMI96"/>
      <c r="FMJ96"/>
      <c r="FMK96"/>
      <c r="FML96"/>
      <c r="FMM96"/>
      <c r="FMN96"/>
      <c r="FMO96"/>
      <c r="FMP96"/>
      <c r="FMQ96"/>
      <c r="FMR96"/>
      <c r="FMS96"/>
      <c r="FMT96"/>
      <c r="FMU96"/>
      <c r="FMV96"/>
      <c r="FMW96"/>
      <c r="FMX96"/>
      <c r="FMY96"/>
      <c r="FMZ96"/>
      <c r="FNA96"/>
      <c r="FNB96"/>
      <c r="FNC96"/>
      <c r="FND96"/>
      <c r="FNE96"/>
      <c r="FNF96"/>
      <c r="FNG96"/>
      <c r="FNH96"/>
      <c r="FNI96"/>
      <c r="FNJ96"/>
      <c r="FNK96"/>
      <c r="FNL96"/>
      <c r="FNM96"/>
      <c r="FNN96"/>
      <c r="FNO96"/>
      <c r="FNP96"/>
      <c r="FNQ96"/>
      <c r="FNR96"/>
      <c r="FNS96"/>
      <c r="FNT96"/>
      <c r="FNU96"/>
      <c r="FNV96"/>
      <c r="FNW96"/>
      <c r="FNX96"/>
      <c r="FNY96"/>
      <c r="FNZ96"/>
      <c r="FOA96"/>
      <c r="FOB96"/>
      <c r="FOC96"/>
      <c r="FOD96"/>
      <c r="FOE96"/>
      <c r="FOF96"/>
      <c r="FOG96"/>
      <c r="FOH96"/>
      <c r="FOI96"/>
      <c r="FOJ96"/>
      <c r="FOK96"/>
      <c r="FOL96"/>
      <c r="FOM96"/>
      <c r="FON96"/>
      <c r="FOO96"/>
      <c r="FOP96"/>
      <c r="FOQ96"/>
      <c r="FOR96"/>
      <c r="FOS96"/>
      <c r="FOT96"/>
      <c r="FOU96"/>
      <c r="FOV96"/>
      <c r="FOW96"/>
      <c r="FOX96"/>
      <c r="FOY96"/>
      <c r="FOZ96"/>
      <c r="FPA96"/>
      <c r="FPB96"/>
      <c r="FPC96"/>
      <c r="FPD96"/>
      <c r="FPE96"/>
      <c r="FPF96"/>
      <c r="FPG96"/>
      <c r="FPH96"/>
      <c r="FPI96"/>
      <c r="FPJ96"/>
      <c r="FPK96"/>
      <c r="FPL96"/>
      <c r="FPM96"/>
      <c r="FPN96"/>
      <c r="FPO96"/>
      <c r="FPP96"/>
      <c r="FPQ96"/>
      <c r="FPR96"/>
      <c r="FPS96"/>
      <c r="FPT96"/>
      <c r="FPU96"/>
      <c r="FPV96"/>
      <c r="FPW96"/>
      <c r="FPX96"/>
      <c r="FPY96"/>
      <c r="FPZ96"/>
      <c r="FQA96"/>
      <c r="FQB96"/>
      <c r="FQC96"/>
      <c r="FQD96"/>
      <c r="FQE96"/>
      <c r="FQF96"/>
      <c r="FQG96"/>
      <c r="FQH96"/>
      <c r="FQI96"/>
      <c r="FQJ96"/>
      <c r="FQK96"/>
      <c r="FQL96"/>
      <c r="FQM96"/>
      <c r="FQN96"/>
      <c r="FQO96"/>
      <c r="FQP96"/>
      <c r="FQQ96"/>
      <c r="FQR96"/>
      <c r="FQS96"/>
      <c r="FQT96"/>
      <c r="FQU96"/>
      <c r="FQV96"/>
      <c r="FQW96"/>
      <c r="FQX96"/>
      <c r="FQY96"/>
      <c r="FQZ96"/>
      <c r="FRA96"/>
      <c r="FRB96"/>
      <c r="FRC96"/>
      <c r="FRD96"/>
      <c r="FRE96"/>
      <c r="FRF96"/>
      <c r="FRG96"/>
      <c r="FRH96"/>
      <c r="FRI96"/>
      <c r="FRJ96"/>
      <c r="FRK96"/>
      <c r="FRL96"/>
      <c r="FRM96"/>
      <c r="FRN96"/>
      <c r="FRO96"/>
      <c r="FRP96"/>
      <c r="FRQ96"/>
      <c r="FRR96"/>
      <c r="FRS96"/>
      <c r="FRT96"/>
      <c r="FRU96"/>
      <c r="FRV96"/>
      <c r="FRW96"/>
      <c r="FRX96"/>
      <c r="FRY96"/>
      <c r="FRZ96"/>
      <c r="FSA96"/>
      <c r="FSB96"/>
      <c r="FSC96"/>
      <c r="FSD96"/>
      <c r="FSE96"/>
      <c r="FSF96"/>
      <c r="FSG96"/>
      <c r="FSH96"/>
      <c r="FSI96"/>
      <c r="FSJ96"/>
      <c r="FSK96"/>
      <c r="FSL96"/>
      <c r="FSM96"/>
      <c r="FSN96"/>
      <c r="FSO96"/>
      <c r="FSP96"/>
      <c r="FSQ96"/>
      <c r="FSR96"/>
      <c r="FSS96"/>
      <c r="FST96"/>
      <c r="FSU96"/>
      <c r="FSV96"/>
      <c r="FSW96"/>
      <c r="FSX96"/>
      <c r="FSY96"/>
      <c r="FSZ96"/>
      <c r="FTA96"/>
      <c r="FTB96"/>
      <c r="FTC96"/>
      <c r="FTD96"/>
      <c r="FTE96"/>
      <c r="FTF96"/>
      <c r="FTG96"/>
      <c r="FTH96"/>
      <c r="FTI96"/>
      <c r="FTJ96"/>
      <c r="FTK96"/>
      <c r="FTL96"/>
      <c r="FTM96"/>
      <c r="FTN96"/>
      <c r="FTO96"/>
      <c r="FTP96"/>
      <c r="FTQ96"/>
      <c r="FTR96"/>
      <c r="FTS96"/>
      <c r="FTT96"/>
      <c r="FTU96"/>
      <c r="FTV96"/>
      <c r="FTW96"/>
      <c r="FTX96"/>
      <c r="FTY96"/>
      <c r="FTZ96"/>
      <c r="FUA96"/>
      <c r="FUB96"/>
      <c r="FUC96"/>
      <c r="FUD96"/>
      <c r="FUE96"/>
      <c r="FUF96"/>
      <c r="FUG96"/>
      <c r="FUH96"/>
      <c r="FUI96"/>
      <c r="FUJ96"/>
      <c r="FUK96"/>
      <c r="FUL96"/>
      <c r="FUM96"/>
      <c r="FUN96"/>
      <c r="FUO96"/>
      <c r="FUP96"/>
      <c r="FUQ96"/>
      <c r="FUR96"/>
      <c r="FUS96"/>
      <c r="FUT96"/>
      <c r="FUU96"/>
      <c r="FUV96"/>
      <c r="FUW96"/>
      <c r="FUX96"/>
      <c r="FUY96"/>
      <c r="FUZ96"/>
      <c r="FVA96"/>
      <c r="FVB96"/>
      <c r="FVC96"/>
      <c r="FVD96"/>
      <c r="FVE96"/>
      <c r="FVF96"/>
      <c r="FVG96"/>
      <c r="FVH96"/>
      <c r="FVI96"/>
      <c r="FVJ96"/>
      <c r="FVK96"/>
      <c r="FVL96"/>
      <c r="FVM96"/>
      <c r="FVN96"/>
      <c r="FVO96"/>
      <c r="FVP96"/>
      <c r="FVQ96"/>
      <c r="FVR96"/>
      <c r="FVS96"/>
      <c r="FVT96"/>
      <c r="FVU96"/>
      <c r="FVV96"/>
      <c r="FVW96"/>
      <c r="FVX96"/>
      <c r="FVY96"/>
      <c r="FVZ96"/>
      <c r="FWA96"/>
      <c r="FWB96"/>
      <c r="FWC96"/>
      <c r="FWD96"/>
      <c r="FWE96"/>
      <c r="FWF96"/>
      <c r="FWG96"/>
      <c r="FWH96"/>
      <c r="FWI96"/>
      <c r="FWJ96"/>
      <c r="FWK96"/>
      <c r="FWL96"/>
      <c r="FWM96"/>
      <c r="FWN96"/>
      <c r="FWO96"/>
      <c r="FWP96"/>
      <c r="FWQ96"/>
      <c r="FWR96"/>
      <c r="FWS96"/>
      <c r="FWT96"/>
      <c r="FWU96"/>
      <c r="FWV96"/>
      <c r="FWW96"/>
      <c r="FWX96"/>
      <c r="FWY96"/>
      <c r="FWZ96"/>
      <c r="FXA96"/>
      <c r="FXB96"/>
      <c r="FXC96"/>
      <c r="FXD96"/>
      <c r="FXE96"/>
      <c r="FXF96"/>
      <c r="FXG96"/>
      <c r="FXH96"/>
      <c r="FXI96"/>
      <c r="FXJ96"/>
      <c r="FXK96"/>
      <c r="FXL96"/>
      <c r="FXM96"/>
      <c r="FXN96"/>
      <c r="FXO96"/>
      <c r="FXP96"/>
      <c r="FXQ96"/>
      <c r="FXR96"/>
      <c r="FXS96"/>
      <c r="FXT96"/>
      <c r="FXU96"/>
      <c r="FXV96"/>
      <c r="FXW96"/>
      <c r="FXX96"/>
      <c r="FXY96"/>
      <c r="FXZ96"/>
      <c r="FYA96"/>
      <c r="FYB96"/>
      <c r="FYC96"/>
      <c r="FYD96"/>
      <c r="FYE96"/>
      <c r="FYF96"/>
      <c r="FYG96"/>
      <c r="FYH96"/>
      <c r="FYI96"/>
      <c r="FYJ96"/>
      <c r="FYK96"/>
      <c r="FYL96"/>
      <c r="FYM96"/>
      <c r="FYN96"/>
      <c r="FYO96"/>
      <c r="FYP96"/>
      <c r="FYQ96"/>
      <c r="FYR96"/>
      <c r="FYS96"/>
      <c r="FYT96"/>
      <c r="FYU96"/>
      <c r="FYV96"/>
      <c r="FYW96"/>
      <c r="FYX96"/>
      <c r="FYY96"/>
      <c r="FYZ96"/>
      <c r="FZA96"/>
      <c r="FZB96"/>
      <c r="FZC96"/>
      <c r="FZD96"/>
      <c r="FZE96"/>
      <c r="FZF96"/>
      <c r="FZG96"/>
      <c r="FZH96"/>
      <c r="FZI96"/>
      <c r="FZJ96"/>
      <c r="FZK96"/>
      <c r="FZL96"/>
      <c r="FZM96"/>
      <c r="FZN96"/>
      <c r="FZO96"/>
      <c r="FZP96"/>
      <c r="FZQ96"/>
      <c r="FZR96"/>
      <c r="FZS96"/>
      <c r="FZT96"/>
      <c r="FZU96"/>
      <c r="FZV96"/>
      <c r="FZW96"/>
      <c r="FZX96"/>
      <c r="FZY96"/>
      <c r="FZZ96"/>
      <c r="GAA96"/>
      <c r="GAB96"/>
      <c r="GAC96"/>
      <c r="GAD96"/>
      <c r="GAE96"/>
      <c r="GAF96"/>
      <c r="GAG96"/>
      <c r="GAH96"/>
      <c r="GAI96"/>
      <c r="GAJ96"/>
      <c r="GAK96"/>
      <c r="GAL96"/>
      <c r="GAM96"/>
      <c r="GAN96"/>
      <c r="GAO96"/>
      <c r="GAP96"/>
      <c r="GAQ96"/>
      <c r="GAR96"/>
      <c r="GAS96"/>
      <c r="GAT96"/>
      <c r="GAU96"/>
      <c r="GAV96"/>
      <c r="GAW96"/>
      <c r="GAX96"/>
      <c r="GAY96"/>
      <c r="GAZ96"/>
      <c r="GBA96"/>
      <c r="GBB96"/>
      <c r="GBC96"/>
      <c r="GBD96"/>
      <c r="GBE96"/>
      <c r="GBF96"/>
      <c r="GBG96"/>
      <c r="GBH96"/>
      <c r="GBI96"/>
      <c r="GBJ96"/>
      <c r="GBK96"/>
      <c r="GBL96"/>
      <c r="GBM96"/>
      <c r="GBN96"/>
      <c r="GBO96"/>
      <c r="GBP96"/>
      <c r="GBQ96"/>
      <c r="GBR96"/>
      <c r="GBS96"/>
      <c r="GBT96"/>
      <c r="GBU96"/>
      <c r="GBV96"/>
      <c r="GBW96"/>
      <c r="GBX96"/>
      <c r="GBY96"/>
      <c r="GBZ96"/>
      <c r="GCA96"/>
      <c r="GCB96"/>
      <c r="GCC96"/>
      <c r="GCD96"/>
      <c r="GCE96"/>
      <c r="GCF96"/>
      <c r="GCG96"/>
      <c r="GCH96"/>
      <c r="GCI96"/>
      <c r="GCJ96"/>
      <c r="GCK96"/>
      <c r="GCL96"/>
      <c r="GCM96"/>
      <c r="GCN96"/>
      <c r="GCO96"/>
      <c r="GCP96"/>
      <c r="GCQ96"/>
      <c r="GCR96"/>
      <c r="GCS96"/>
      <c r="GCT96"/>
      <c r="GCU96"/>
      <c r="GCV96"/>
      <c r="GCW96"/>
      <c r="GCX96"/>
      <c r="GCY96"/>
      <c r="GCZ96"/>
      <c r="GDA96"/>
      <c r="GDB96"/>
      <c r="GDC96"/>
      <c r="GDD96"/>
      <c r="GDE96"/>
      <c r="GDF96"/>
      <c r="GDG96"/>
      <c r="GDH96"/>
      <c r="GDI96"/>
      <c r="GDJ96"/>
      <c r="GDK96"/>
      <c r="GDL96"/>
      <c r="GDM96"/>
      <c r="GDN96"/>
      <c r="GDO96"/>
      <c r="GDP96"/>
      <c r="GDQ96"/>
      <c r="GDR96"/>
      <c r="GDS96"/>
      <c r="GDT96"/>
      <c r="GDU96"/>
      <c r="GDV96"/>
      <c r="GDW96"/>
      <c r="GDX96"/>
      <c r="GDY96"/>
      <c r="GDZ96"/>
      <c r="GEA96"/>
      <c r="GEB96"/>
      <c r="GEC96"/>
      <c r="GED96"/>
      <c r="GEE96"/>
      <c r="GEF96"/>
      <c r="GEG96"/>
      <c r="GEH96"/>
      <c r="GEI96"/>
      <c r="GEJ96"/>
      <c r="GEK96"/>
      <c r="GEL96"/>
      <c r="GEM96"/>
      <c r="GEN96"/>
      <c r="GEO96"/>
      <c r="GEP96"/>
      <c r="GEQ96"/>
      <c r="GER96"/>
      <c r="GES96"/>
      <c r="GET96"/>
      <c r="GEU96"/>
      <c r="GEV96"/>
      <c r="GEW96"/>
      <c r="GEX96"/>
      <c r="GEY96"/>
      <c r="GEZ96"/>
      <c r="GFA96"/>
      <c r="GFB96"/>
      <c r="GFC96"/>
      <c r="GFD96"/>
      <c r="GFE96"/>
      <c r="GFF96"/>
      <c r="GFG96"/>
      <c r="GFH96"/>
      <c r="GFI96"/>
      <c r="GFJ96"/>
      <c r="GFK96"/>
      <c r="GFL96"/>
      <c r="GFM96"/>
      <c r="GFN96"/>
      <c r="GFO96"/>
      <c r="GFP96"/>
      <c r="GFQ96"/>
      <c r="GFR96"/>
      <c r="GFS96"/>
      <c r="GFT96"/>
      <c r="GFU96"/>
      <c r="GFV96"/>
      <c r="GFW96"/>
      <c r="GFX96"/>
      <c r="GFY96"/>
      <c r="GFZ96"/>
      <c r="GGA96"/>
      <c r="GGB96"/>
      <c r="GGC96"/>
      <c r="GGD96"/>
      <c r="GGE96"/>
      <c r="GGF96"/>
      <c r="GGG96"/>
      <c r="GGH96"/>
      <c r="GGI96"/>
      <c r="GGJ96"/>
      <c r="GGK96"/>
      <c r="GGL96"/>
      <c r="GGM96"/>
      <c r="GGN96"/>
      <c r="GGO96"/>
      <c r="GGP96"/>
      <c r="GGQ96"/>
      <c r="GGR96"/>
      <c r="GGS96"/>
      <c r="GGT96"/>
      <c r="GGU96"/>
      <c r="GGV96"/>
      <c r="GGW96"/>
      <c r="GGX96"/>
      <c r="GGY96"/>
      <c r="GGZ96"/>
      <c r="GHA96"/>
      <c r="GHB96"/>
      <c r="GHC96"/>
      <c r="GHD96"/>
      <c r="GHE96"/>
      <c r="GHF96"/>
      <c r="GHG96"/>
      <c r="GHH96"/>
      <c r="GHI96"/>
      <c r="GHJ96"/>
      <c r="GHK96"/>
      <c r="GHL96"/>
      <c r="GHM96"/>
      <c r="GHN96"/>
      <c r="GHO96"/>
      <c r="GHP96"/>
      <c r="GHQ96"/>
      <c r="GHR96"/>
      <c r="GHS96"/>
      <c r="GHT96"/>
      <c r="GHU96"/>
      <c r="GHV96"/>
      <c r="GHW96"/>
      <c r="GHX96"/>
      <c r="GHY96"/>
      <c r="GHZ96"/>
      <c r="GIA96"/>
      <c r="GIB96"/>
      <c r="GIC96"/>
      <c r="GID96"/>
      <c r="GIE96"/>
      <c r="GIF96"/>
      <c r="GIG96"/>
      <c r="GIH96"/>
      <c r="GII96"/>
      <c r="GIJ96"/>
      <c r="GIK96"/>
      <c r="GIL96"/>
      <c r="GIM96"/>
      <c r="GIN96"/>
      <c r="GIO96"/>
      <c r="GIP96"/>
      <c r="GIQ96"/>
      <c r="GIR96"/>
      <c r="GIS96"/>
      <c r="GIT96"/>
      <c r="GIU96"/>
      <c r="GIV96"/>
      <c r="GIW96"/>
      <c r="GIX96"/>
      <c r="GIY96"/>
      <c r="GIZ96"/>
      <c r="GJA96"/>
      <c r="GJB96"/>
      <c r="GJC96"/>
      <c r="GJD96"/>
      <c r="GJE96"/>
      <c r="GJF96"/>
      <c r="GJG96"/>
      <c r="GJH96"/>
      <c r="GJI96"/>
      <c r="GJJ96"/>
      <c r="GJK96"/>
      <c r="GJL96"/>
      <c r="GJM96"/>
      <c r="GJN96"/>
      <c r="GJO96"/>
      <c r="GJP96"/>
      <c r="GJQ96"/>
      <c r="GJR96"/>
      <c r="GJS96"/>
      <c r="GJT96"/>
      <c r="GJU96"/>
      <c r="GJV96"/>
      <c r="GJW96"/>
      <c r="GJX96"/>
      <c r="GJY96"/>
      <c r="GJZ96"/>
      <c r="GKA96"/>
      <c r="GKB96"/>
      <c r="GKC96"/>
      <c r="GKD96"/>
      <c r="GKE96"/>
      <c r="GKF96"/>
      <c r="GKG96"/>
      <c r="GKH96"/>
      <c r="GKI96"/>
      <c r="GKJ96"/>
      <c r="GKK96"/>
      <c r="GKL96"/>
      <c r="GKM96"/>
      <c r="GKN96"/>
      <c r="GKO96"/>
      <c r="GKP96"/>
      <c r="GKQ96"/>
      <c r="GKR96"/>
      <c r="GKS96"/>
      <c r="GKT96"/>
      <c r="GKU96"/>
      <c r="GKV96"/>
      <c r="GKW96"/>
      <c r="GKX96"/>
      <c r="GKY96"/>
      <c r="GKZ96"/>
      <c r="GLA96"/>
      <c r="GLB96"/>
      <c r="GLC96"/>
      <c r="GLD96"/>
      <c r="GLE96"/>
      <c r="GLF96"/>
      <c r="GLG96"/>
      <c r="GLH96"/>
      <c r="GLI96"/>
      <c r="GLJ96"/>
      <c r="GLK96"/>
      <c r="GLL96"/>
      <c r="GLM96"/>
      <c r="GLN96"/>
      <c r="GLO96"/>
      <c r="GLP96"/>
      <c r="GLQ96"/>
      <c r="GLR96"/>
      <c r="GLS96"/>
      <c r="GLT96"/>
      <c r="GLU96"/>
      <c r="GLV96"/>
      <c r="GLW96"/>
      <c r="GLX96"/>
      <c r="GLY96"/>
      <c r="GLZ96"/>
      <c r="GMA96"/>
      <c r="GMB96"/>
      <c r="GMC96"/>
      <c r="GMD96"/>
      <c r="GME96"/>
      <c r="GMF96"/>
      <c r="GMG96"/>
      <c r="GMH96"/>
      <c r="GMI96"/>
      <c r="GMJ96"/>
      <c r="GMK96"/>
      <c r="GML96"/>
      <c r="GMM96"/>
      <c r="GMN96"/>
      <c r="GMO96"/>
      <c r="GMP96"/>
      <c r="GMQ96"/>
      <c r="GMR96"/>
      <c r="GMS96"/>
      <c r="GMT96"/>
      <c r="GMU96"/>
      <c r="GMV96"/>
      <c r="GMW96"/>
      <c r="GMX96"/>
      <c r="GMY96"/>
      <c r="GMZ96"/>
      <c r="GNA96"/>
      <c r="GNB96"/>
      <c r="GNC96"/>
      <c r="GND96"/>
      <c r="GNE96"/>
      <c r="GNF96"/>
      <c r="GNG96"/>
      <c r="GNH96"/>
      <c r="GNI96"/>
      <c r="GNJ96"/>
      <c r="GNK96"/>
      <c r="GNL96"/>
      <c r="GNM96"/>
      <c r="GNN96"/>
      <c r="GNO96"/>
      <c r="GNP96"/>
      <c r="GNQ96"/>
      <c r="GNR96"/>
      <c r="GNS96"/>
      <c r="GNT96"/>
      <c r="GNU96"/>
      <c r="GNV96"/>
      <c r="GNW96"/>
      <c r="GNX96"/>
      <c r="GNY96"/>
      <c r="GNZ96"/>
      <c r="GOA96"/>
      <c r="GOB96"/>
      <c r="GOC96"/>
      <c r="GOD96"/>
      <c r="GOE96"/>
      <c r="GOF96"/>
      <c r="GOG96"/>
      <c r="GOH96"/>
      <c r="GOI96"/>
      <c r="GOJ96"/>
      <c r="GOK96"/>
      <c r="GOL96"/>
      <c r="GOM96"/>
      <c r="GON96"/>
      <c r="GOO96"/>
      <c r="GOP96"/>
      <c r="GOQ96"/>
      <c r="GOR96"/>
      <c r="GOS96"/>
      <c r="GOT96"/>
      <c r="GOU96"/>
      <c r="GOV96"/>
      <c r="GOW96"/>
      <c r="GOX96"/>
      <c r="GOY96"/>
      <c r="GOZ96"/>
      <c r="GPA96"/>
      <c r="GPB96"/>
      <c r="GPC96"/>
      <c r="GPD96"/>
      <c r="GPE96"/>
      <c r="GPF96"/>
      <c r="GPG96"/>
      <c r="GPH96"/>
      <c r="GPI96"/>
      <c r="GPJ96"/>
      <c r="GPK96"/>
      <c r="GPL96"/>
      <c r="GPM96"/>
      <c r="GPN96"/>
      <c r="GPO96"/>
      <c r="GPP96"/>
      <c r="GPQ96"/>
      <c r="GPR96"/>
      <c r="GPS96"/>
      <c r="GPT96"/>
      <c r="GPU96"/>
      <c r="GPV96"/>
      <c r="GPW96"/>
      <c r="GPX96"/>
      <c r="GPY96"/>
      <c r="GPZ96"/>
      <c r="GQA96"/>
      <c r="GQB96"/>
      <c r="GQC96"/>
      <c r="GQD96"/>
      <c r="GQE96"/>
      <c r="GQF96"/>
      <c r="GQG96"/>
      <c r="GQH96"/>
      <c r="GQI96"/>
      <c r="GQJ96"/>
      <c r="GQK96"/>
      <c r="GQL96"/>
      <c r="GQM96"/>
      <c r="GQN96"/>
      <c r="GQO96"/>
      <c r="GQP96"/>
      <c r="GQQ96"/>
      <c r="GQR96"/>
      <c r="GQS96"/>
      <c r="GQT96"/>
      <c r="GQU96"/>
      <c r="GQV96"/>
      <c r="GQW96"/>
      <c r="GQX96"/>
      <c r="GQY96"/>
      <c r="GQZ96"/>
      <c r="GRA96"/>
      <c r="GRB96"/>
      <c r="GRC96"/>
      <c r="GRD96"/>
      <c r="GRE96"/>
      <c r="GRF96"/>
      <c r="GRG96"/>
      <c r="GRH96"/>
      <c r="GRI96"/>
      <c r="GRJ96"/>
      <c r="GRK96"/>
      <c r="GRL96"/>
      <c r="GRM96"/>
      <c r="GRN96"/>
      <c r="GRO96"/>
      <c r="GRP96"/>
      <c r="GRQ96"/>
      <c r="GRR96"/>
      <c r="GRS96"/>
      <c r="GRT96"/>
      <c r="GRU96"/>
      <c r="GRV96"/>
      <c r="GRW96"/>
      <c r="GRX96"/>
      <c r="GRY96"/>
      <c r="GRZ96"/>
      <c r="GSA96"/>
      <c r="GSB96"/>
      <c r="GSC96"/>
      <c r="GSD96"/>
      <c r="GSE96"/>
      <c r="GSF96"/>
      <c r="GSG96"/>
      <c r="GSH96"/>
      <c r="GSI96"/>
      <c r="GSJ96"/>
      <c r="GSK96"/>
      <c r="GSL96"/>
      <c r="GSM96"/>
      <c r="GSN96"/>
      <c r="GSO96"/>
      <c r="GSP96"/>
      <c r="GSQ96"/>
      <c r="GSR96"/>
      <c r="GSS96"/>
      <c r="GST96"/>
      <c r="GSU96"/>
      <c r="GSV96"/>
      <c r="GSW96"/>
      <c r="GSX96"/>
      <c r="GSY96"/>
      <c r="GSZ96"/>
      <c r="GTA96"/>
      <c r="GTB96"/>
      <c r="GTC96"/>
      <c r="GTD96"/>
      <c r="GTE96"/>
      <c r="GTF96"/>
      <c r="GTG96"/>
      <c r="GTH96"/>
      <c r="GTI96"/>
      <c r="GTJ96"/>
      <c r="GTK96"/>
      <c r="GTL96"/>
      <c r="GTM96"/>
      <c r="GTN96"/>
      <c r="GTO96"/>
      <c r="GTP96"/>
      <c r="GTQ96"/>
      <c r="GTR96"/>
      <c r="GTS96"/>
      <c r="GTT96"/>
      <c r="GTU96"/>
      <c r="GTV96"/>
      <c r="GTW96"/>
      <c r="GTX96"/>
      <c r="GTY96"/>
      <c r="GTZ96"/>
      <c r="GUA96"/>
      <c r="GUB96"/>
      <c r="GUC96"/>
      <c r="GUD96"/>
      <c r="GUE96"/>
      <c r="GUF96"/>
      <c r="GUG96"/>
      <c r="GUH96"/>
      <c r="GUI96"/>
      <c r="GUJ96"/>
      <c r="GUK96"/>
      <c r="GUL96"/>
      <c r="GUM96"/>
      <c r="GUN96"/>
      <c r="GUO96"/>
      <c r="GUP96"/>
      <c r="GUQ96"/>
      <c r="GUR96"/>
      <c r="GUS96"/>
      <c r="GUT96"/>
      <c r="GUU96"/>
      <c r="GUV96"/>
      <c r="GUW96"/>
      <c r="GUX96"/>
      <c r="GUY96"/>
      <c r="GUZ96"/>
      <c r="GVA96"/>
      <c r="GVB96"/>
      <c r="GVC96"/>
      <c r="GVD96"/>
      <c r="GVE96"/>
      <c r="GVF96"/>
      <c r="GVG96"/>
      <c r="GVH96"/>
      <c r="GVI96"/>
      <c r="GVJ96"/>
      <c r="GVK96"/>
      <c r="GVL96"/>
      <c r="GVM96"/>
      <c r="GVN96"/>
      <c r="GVO96"/>
      <c r="GVP96"/>
      <c r="GVQ96"/>
      <c r="GVR96"/>
      <c r="GVS96"/>
      <c r="GVT96"/>
      <c r="GVU96"/>
      <c r="GVV96"/>
      <c r="GVW96"/>
      <c r="GVX96"/>
      <c r="GVY96"/>
      <c r="GVZ96"/>
      <c r="GWA96"/>
      <c r="GWB96"/>
      <c r="GWC96"/>
      <c r="GWD96"/>
      <c r="GWE96"/>
      <c r="GWF96"/>
      <c r="GWG96"/>
      <c r="GWH96"/>
      <c r="GWI96"/>
      <c r="GWJ96"/>
      <c r="GWK96"/>
      <c r="GWL96"/>
      <c r="GWM96"/>
      <c r="GWN96"/>
      <c r="GWO96"/>
      <c r="GWP96"/>
      <c r="GWQ96"/>
      <c r="GWR96"/>
      <c r="GWS96"/>
      <c r="GWT96"/>
      <c r="GWU96"/>
      <c r="GWV96"/>
      <c r="GWW96"/>
      <c r="GWX96"/>
      <c r="GWY96"/>
      <c r="GWZ96"/>
      <c r="GXA96"/>
      <c r="GXB96"/>
      <c r="GXC96"/>
      <c r="GXD96"/>
      <c r="GXE96"/>
      <c r="GXF96"/>
      <c r="GXG96"/>
      <c r="GXH96"/>
      <c r="GXI96"/>
      <c r="GXJ96"/>
      <c r="GXK96"/>
      <c r="GXL96"/>
      <c r="GXM96"/>
      <c r="GXN96"/>
      <c r="GXO96"/>
      <c r="GXP96"/>
      <c r="GXQ96"/>
      <c r="GXR96"/>
      <c r="GXS96"/>
      <c r="GXT96"/>
      <c r="GXU96"/>
      <c r="GXV96"/>
      <c r="GXW96"/>
      <c r="GXX96"/>
      <c r="GXY96"/>
      <c r="GXZ96"/>
      <c r="GYA96"/>
      <c r="GYB96"/>
      <c r="GYC96"/>
      <c r="GYD96"/>
      <c r="GYE96"/>
      <c r="GYF96"/>
      <c r="GYG96"/>
      <c r="GYH96"/>
      <c r="GYI96"/>
      <c r="GYJ96"/>
      <c r="GYK96"/>
      <c r="GYL96"/>
      <c r="GYM96"/>
      <c r="GYN96"/>
      <c r="GYO96"/>
      <c r="GYP96"/>
      <c r="GYQ96"/>
      <c r="GYR96"/>
      <c r="GYS96"/>
      <c r="GYT96"/>
      <c r="GYU96"/>
      <c r="GYV96"/>
      <c r="GYW96"/>
      <c r="GYX96"/>
      <c r="GYY96"/>
      <c r="GYZ96"/>
      <c r="GZA96"/>
      <c r="GZB96"/>
      <c r="GZC96"/>
      <c r="GZD96"/>
      <c r="GZE96"/>
      <c r="GZF96"/>
      <c r="GZG96"/>
      <c r="GZH96"/>
      <c r="GZI96"/>
      <c r="GZJ96"/>
      <c r="GZK96"/>
      <c r="GZL96"/>
      <c r="GZM96"/>
      <c r="GZN96"/>
      <c r="GZO96"/>
      <c r="GZP96"/>
      <c r="GZQ96"/>
      <c r="GZR96"/>
      <c r="GZS96"/>
      <c r="GZT96"/>
      <c r="GZU96"/>
      <c r="GZV96"/>
      <c r="GZW96"/>
      <c r="GZX96"/>
      <c r="GZY96"/>
      <c r="GZZ96"/>
      <c r="HAA96"/>
      <c r="HAB96"/>
      <c r="HAC96"/>
      <c r="HAD96"/>
      <c r="HAE96"/>
      <c r="HAF96"/>
      <c r="HAG96"/>
      <c r="HAH96"/>
      <c r="HAI96"/>
      <c r="HAJ96"/>
      <c r="HAK96"/>
      <c r="HAL96"/>
      <c r="HAM96"/>
      <c r="HAN96"/>
      <c r="HAO96"/>
      <c r="HAP96"/>
      <c r="HAQ96"/>
      <c r="HAR96"/>
      <c r="HAS96"/>
      <c r="HAT96"/>
      <c r="HAU96"/>
      <c r="HAV96"/>
      <c r="HAW96"/>
      <c r="HAX96"/>
      <c r="HAY96"/>
      <c r="HAZ96"/>
      <c r="HBA96"/>
      <c r="HBB96"/>
      <c r="HBC96"/>
      <c r="HBD96"/>
      <c r="HBE96"/>
      <c r="HBF96"/>
      <c r="HBG96"/>
      <c r="HBH96"/>
      <c r="HBI96"/>
      <c r="HBJ96"/>
      <c r="HBK96"/>
      <c r="HBL96"/>
      <c r="HBM96"/>
      <c r="HBN96"/>
      <c r="HBO96"/>
      <c r="HBP96"/>
      <c r="HBQ96"/>
      <c r="HBR96"/>
      <c r="HBS96"/>
      <c r="HBT96"/>
      <c r="HBU96"/>
      <c r="HBV96"/>
      <c r="HBW96"/>
      <c r="HBX96"/>
      <c r="HBY96"/>
      <c r="HBZ96"/>
      <c r="HCA96"/>
      <c r="HCB96"/>
      <c r="HCC96"/>
      <c r="HCD96"/>
      <c r="HCE96"/>
      <c r="HCF96"/>
      <c r="HCG96"/>
      <c r="HCH96"/>
      <c r="HCI96"/>
      <c r="HCJ96"/>
      <c r="HCK96"/>
      <c r="HCL96"/>
      <c r="HCM96"/>
      <c r="HCN96"/>
      <c r="HCO96"/>
      <c r="HCP96"/>
      <c r="HCQ96"/>
      <c r="HCR96"/>
      <c r="HCS96"/>
      <c r="HCT96"/>
      <c r="HCU96"/>
      <c r="HCV96"/>
      <c r="HCW96"/>
      <c r="HCX96"/>
      <c r="HCY96"/>
      <c r="HCZ96"/>
      <c r="HDA96"/>
      <c r="HDB96"/>
      <c r="HDC96"/>
      <c r="HDD96"/>
      <c r="HDE96"/>
      <c r="HDF96"/>
      <c r="HDG96"/>
      <c r="HDH96"/>
      <c r="HDI96"/>
      <c r="HDJ96"/>
      <c r="HDK96"/>
      <c r="HDL96"/>
      <c r="HDM96"/>
      <c r="HDN96"/>
      <c r="HDO96"/>
      <c r="HDP96"/>
      <c r="HDQ96"/>
      <c r="HDR96"/>
      <c r="HDS96"/>
      <c r="HDT96"/>
      <c r="HDU96"/>
      <c r="HDV96"/>
      <c r="HDW96"/>
      <c r="HDX96"/>
      <c r="HDY96"/>
      <c r="HDZ96"/>
      <c r="HEA96"/>
      <c r="HEB96"/>
      <c r="HEC96"/>
      <c r="HED96"/>
      <c r="HEE96"/>
      <c r="HEF96"/>
      <c r="HEG96"/>
      <c r="HEH96"/>
      <c r="HEI96"/>
      <c r="HEJ96"/>
      <c r="HEK96"/>
      <c r="HEL96"/>
      <c r="HEM96"/>
      <c r="HEN96"/>
      <c r="HEO96"/>
      <c r="HEP96"/>
      <c r="HEQ96"/>
      <c r="HER96"/>
      <c r="HES96"/>
      <c r="HET96"/>
      <c r="HEU96"/>
      <c r="HEV96"/>
      <c r="HEW96"/>
      <c r="HEX96"/>
      <c r="HEY96"/>
      <c r="HEZ96"/>
      <c r="HFA96"/>
      <c r="HFB96"/>
      <c r="HFC96"/>
      <c r="HFD96"/>
      <c r="HFE96"/>
      <c r="HFF96"/>
      <c r="HFG96"/>
      <c r="HFH96"/>
      <c r="HFI96"/>
      <c r="HFJ96"/>
      <c r="HFK96"/>
      <c r="HFL96"/>
      <c r="HFM96"/>
      <c r="HFN96"/>
      <c r="HFO96"/>
      <c r="HFP96"/>
      <c r="HFQ96"/>
      <c r="HFR96"/>
      <c r="HFS96"/>
      <c r="HFT96"/>
      <c r="HFU96"/>
      <c r="HFV96"/>
      <c r="HFW96"/>
      <c r="HFX96"/>
      <c r="HFY96"/>
      <c r="HFZ96"/>
      <c r="HGA96"/>
      <c r="HGB96"/>
      <c r="HGC96"/>
      <c r="HGD96"/>
      <c r="HGE96"/>
      <c r="HGF96"/>
      <c r="HGG96"/>
      <c r="HGH96"/>
      <c r="HGI96"/>
      <c r="HGJ96"/>
      <c r="HGK96"/>
      <c r="HGL96"/>
      <c r="HGM96"/>
      <c r="HGN96"/>
      <c r="HGO96"/>
      <c r="HGP96"/>
      <c r="HGQ96"/>
      <c r="HGR96"/>
      <c r="HGS96"/>
      <c r="HGT96"/>
      <c r="HGU96"/>
      <c r="HGV96"/>
      <c r="HGW96"/>
      <c r="HGX96"/>
      <c r="HGY96"/>
      <c r="HGZ96"/>
      <c r="HHA96"/>
      <c r="HHB96"/>
      <c r="HHC96"/>
      <c r="HHD96"/>
      <c r="HHE96"/>
      <c r="HHF96"/>
      <c r="HHG96"/>
      <c r="HHH96"/>
      <c r="HHI96"/>
      <c r="HHJ96"/>
      <c r="HHK96"/>
      <c r="HHL96"/>
      <c r="HHM96"/>
      <c r="HHN96"/>
      <c r="HHO96"/>
      <c r="HHP96"/>
      <c r="HHQ96"/>
      <c r="HHR96"/>
      <c r="HHS96"/>
      <c r="HHT96"/>
      <c r="HHU96"/>
      <c r="HHV96"/>
      <c r="HHW96"/>
      <c r="HHX96"/>
      <c r="HHY96"/>
      <c r="HHZ96"/>
      <c r="HIA96"/>
      <c r="HIB96"/>
      <c r="HIC96"/>
      <c r="HID96"/>
      <c r="HIE96"/>
      <c r="HIF96"/>
      <c r="HIG96"/>
      <c r="HIH96"/>
      <c r="HII96"/>
      <c r="HIJ96"/>
      <c r="HIK96"/>
      <c r="HIL96"/>
      <c r="HIM96"/>
      <c r="HIN96"/>
      <c r="HIO96"/>
      <c r="HIP96"/>
      <c r="HIQ96"/>
      <c r="HIR96"/>
      <c r="HIS96"/>
      <c r="HIT96"/>
      <c r="HIU96"/>
      <c r="HIV96"/>
      <c r="HIW96"/>
      <c r="HIX96"/>
      <c r="HIY96"/>
      <c r="HIZ96"/>
      <c r="HJA96"/>
      <c r="HJB96"/>
      <c r="HJC96"/>
      <c r="HJD96"/>
      <c r="HJE96"/>
      <c r="HJF96"/>
      <c r="HJG96"/>
      <c r="HJH96"/>
      <c r="HJI96"/>
      <c r="HJJ96"/>
      <c r="HJK96"/>
      <c r="HJL96"/>
      <c r="HJM96"/>
      <c r="HJN96"/>
      <c r="HJO96"/>
      <c r="HJP96"/>
      <c r="HJQ96"/>
      <c r="HJR96"/>
      <c r="HJS96"/>
      <c r="HJT96"/>
      <c r="HJU96"/>
      <c r="HJV96"/>
      <c r="HJW96"/>
      <c r="HJX96"/>
      <c r="HJY96"/>
      <c r="HJZ96"/>
      <c r="HKA96"/>
      <c r="HKB96"/>
      <c r="HKC96"/>
      <c r="HKD96"/>
      <c r="HKE96"/>
      <c r="HKF96"/>
      <c r="HKG96"/>
      <c r="HKH96"/>
      <c r="HKI96"/>
      <c r="HKJ96"/>
      <c r="HKK96"/>
      <c r="HKL96"/>
      <c r="HKM96"/>
      <c r="HKN96"/>
      <c r="HKO96"/>
      <c r="HKP96"/>
      <c r="HKQ96"/>
      <c r="HKR96"/>
      <c r="HKS96"/>
      <c r="HKT96"/>
      <c r="HKU96"/>
      <c r="HKV96"/>
      <c r="HKW96"/>
      <c r="HKX96"/>
      <c r="HKY96"/>
      <c r="HKZ96"/>
      <c r="HLA96"/>
      <c r="HLB96"/>
      <c r="HLC96"/>
      <c r="HLD96"/>
      <c r="HLE96"/>
      <c r="HLF96"/>
      <c r="HLG96"/>
      <c r="HLH96"/>
      <c r="HLI96"/>
      <c r="HLJ96"/>
      <c r="HLK96"/>
      <c r="HLL96"/>
      <c r="HLM96"/>
      <c r="HLN96"/>
      <c r="HLO96"/>
      <c r="HLP96"/>
      <c r="HLQ96"/>
      <c r="HLR96"/>
      <c r="HLS96"/>
      <c r="HLT96"/>
      <c r="HLU96"/>
      <c r="HLV96"/>
      <c r="HLW96"/>
      <c r="HLX96"/>
      <c r="HLY96"/>
      <c r="HLZ96"/>
      <c r="HMA96"/>
      <c r="HMB96"/>
      <c r="HMC96"/>
      <c r="HMD96"/>
      <c r="HME96"/>
      <c r="HMF96"/>
      <c r="HMG96"/>
      <c r="HMH96"/>
      <c r="HMI96"/>
      <c r="HMJ96"/>
      <c r="HMK96"/>
      <c r="HML96"/>
      <c r="HMM96"/>
      <c r="HMN96"/>
      <c r="HMO96"/>
      <c r="HMP96"/>
      <c r="HMQ96"/>
      <c r="HMR96"/>
      <c r="HMS96"/>
      <c r="HMT96"/>
      <c r="HMU96"/>
      <c r="HMV96"/>
      <c r="HMW96"/>
      <c r="HMX96"/>
      <c r="HMY96"/>
      <c r="HMZ96"/>
      <c r="HNA96"/>
      <c r="HNB96"/>
      <c r="HNC96"/>
      <c r="HND96"/>
      <c r="HNE96"/>
      <c r="HNF96"/>
      <c r="HNG96"/>
      <c r="HNH96"/>
      <c r="HNI96"/>
      <c r="HNJ96"/>
      <c r="HNK96"/>
      <c r="HNL96"/>
      <c r="HNM96"/>
      <c r="HNN96"/>
      <c r="HNO96"/>
      <c r="HNP96"/>
      <c r="HNQ96"/>
      <c r="HNR96"/>
      <c r="HNS96"/>
      <c r="HNT96"/>
      <c r="HNU96"/>
      <c r="HNV96"/>
      <c r="HNW96"/>
      <c r="HNX96"/>
      <c r="HNY96"/>
      <c r="HNZ96"/>
      <c r="HOA96"/>
      <c r="HOB96"/>
      <c r="HOC96"/>
      <c r="HOD96"/>
      <c r="HOE96"/>
      <c r="HOF96"/>
      <c r="HOG96"/>
      <c r="HOH96"/>
      <c r="HOI96"/>
      <c r="HOJ96"/>
      <c r="HOK96"/>
      <c r="HOL96"/>
      <c r="HOM96"/>
      <c r="HON96"/>
      <c r="HOO96"/>
      <c r="HOP96"/>
      <c r="HOQ96"/>
      <c r="HOR96"/>
      <c r="HOS96"/>
      <c r="HOT96"/>
      <c r="HOU96"/>
      <c r="HOV96"/>
      <c r="HOW96"/>
      <c r="HOX96"/>
      <c r="HOY96"/>
      <c r="HOZ96"/>
      <c r="HPA96"/>
      <c r="HPB96"/>
      <c r="HPC96"/>
      <c r="HPD96"/>
      <c r="HPE96"/>
      <c r="HPF96"/>
      <c r="HPG96"/>
      <c r="HPH96"/>
      <c r="HPI96"/>
      <c r="HPJ96"/>
      <c r="HPK96"/>
      <c r="HPL96"/>
      <c r="HPM96"/>
      <c r="HPN96"/>
      <c r="HPO96"/>
      <c r="HPP96"/>
      <c r="HPQ96"/>
      <c r="HPR96"/>
      <c r="HPS96"/>
      <c r="HPT96"/>
      <c r="HPU96"/>
      <c r="HPV96"/>
      <c r="HPW96"/>
      <c r="HPX96"/>
      <c r="HPY96"/>
      <c r="HPZ96"/>
      <c r="HQA96"/>
      <c r="HQB96"/>
      <c r="HQC96"/>
      <c r="HQD96"/>
      <c r="HQE96"/>
      <c r="HQF96"/>
      <c r="HQG96"/>
      <c r="HQH96"/>
      <c r="HQI96"/>
      <c r="HQJ96"/>
      <c r="HQK96"/>
      <c r="HQL96"/>
      <c r="HQM96"/>
      <c r="HQN96"/>
      <c r="HQO96"/>
      <c r="HQP96"/>
      <c r="HQQ96"/>
      <c r="HQR96"/>
      <c r="HQS96"/>
      <c r="HQT96"/>
      <c r="HQU96"/>
      <c r="HQV96"/>
      <c r="HQW96"/>
      <c r="HQX96"/>
      <c r="HQY96"/>
      <c r="HQZ96"/>
      <c r="HRA96"/>
      <c r="HRB96"/>
      <c r="HRC96"/>
      <c r="HRD96"/>
      <c r="HRE96"/>
      <c r="HRF96"/>
      <c r="HRG96"/>
      <c r="HRH96"/>
      <c r="HRI96"/>
      <c r="HRJ96"/>
      <c r="HRK96"/>
      <c r="HRL96"/>
      <c r="HRM96"/>
      <c r="HRN96"/>
      <c r="HRO96"/>
      <c r="HRP96"/>
      <c r="HRQ96"/>
      <c r="HRR96"/>
      <c r="HRS96"/>
      <c r="HRT96"/>
      <c r="HRU96"/>
      <c r="HRV96"/>
      <c r="HRW96"/>
      <c r="HRX96"/>
      <c r="HRY96"/>
      <c r="HRZ96"/>
      <c r="HSA96"/>
      <c r="HSB96"/>
      <c r="HSC96"/>
      <c r="HSD96"/>
      <c r="HSE96"/>
      <c r="HSF96"/>
      <c r="HSG96"/>
      <c r="HSH96"/>
      <c r="HSI96"/>
      <c r="HSJ96"/>
      <c r="HSK96"/>
      <c r="HSL96"/>
      <c r="HSM96"/>
      <c r="HSN96"/>
      <c r="HSO96"/>
      <c r="HSP96"/>
      <c r="HSQ96"/>
      <c r="HSR96"/>
      <c r="HSS96"/>
      <c r="HST96"/>
      <c r="HSU96"/>
      <c r="HSV96"/>
      <c r="HSW96"/>
      <c r="HSX96"/>
      <c r="HSY96"/>
      <c r="HSZ96"/>
      <c r="HTA96"/>
      <c r="HTB96"/>
      <c r="HTC96"/>
      <c r="HTD96"/>
      <c r="HTE96"/>
      <c r="HTF96"/>
      <c r="HTG96"/>
      <c r="HTH96"/>
      <c r="HTI96"/>
      <c r="HTJ96"/>
      <c r="HTK96"/>
      <c r="HTL96"/>
      <c r="HTM96"/>
      <c r="HTN96"/>
      <c r="HTO96"/>
      <c r="HTP96"/>
      <c r="HTQ96"/>
      <c r="HTR96"/>
      <c r="HTS96"/>
      <c r="HTT96"/>
      <c r="HTU96"/>
      <c r="HTV96"/>
      <c r="HTW96"/>
      <c r="HTX96"/>
      <c r="HTY96"/>
      <c r="HTZ96"/>
      <c r="HUA96"/>
      <c r="HUB96"/>
      <c r="HUC96"/>
      <c r="HUD96"/>
      <c r="HUE96"/>
      <c r="HUF96"/>
      <c r="HUG96"/>
      <c r="HUH96"/>
      <c r="HUI96"/>
      <c r="HUJ96"/>
      <c r="HUK96"/>
      <c r="HUL96"/>
      <c r="HUM96"/>
      <c r="HUN96"/>
      <c r="HUO96"/>
      <c r="HUP96"/>
      <c r="HUQ96"/>
      <c r="HUR96"/>
      <c r="HUS96"/>
      <c r="HUT96"/>
      <c r="HUU96"/>
      <c r="HUV96"/>
      <c r="HUW96"/>
      <c r="HUX96"/>
      <c r="HUY96"/>
      <c r="HUZ96"/>
      <c r="HVA96"/>
      <c r="HVB96"/>
      <c r="HVC96"/>
      <c r="HVD96"/>
      <c r="HVE96"/>
      <c r="HVF96"/>
      <c r="HVG96"/>
      <c r="HVH96"/>
      <c r="HVI96"/>
      <c r="HVJ96"/>
      <c r="HVK96"/>
      <c r="HVL96"/>
      <c r="HVM96"/>
      <c r="HVN96"/>
      <c r="HVO96"/>
      <c r="HVP96"/>
      <c r="HVQ96"/>
      <c r="HVR96"/>
      <c r="HVS96"/>
      <c r="HVT96"/>
      <c r="HVU96"/>
      <c r="HVV96"/>
      <c r="HVW96"/>
      <c r="HVX96"/>
      <c r="HVY96"/>
      <c r="HVZ96"/>
      <c r="HWA96"/>
      <c r="HWB96"/>
      <c r="HWC96"/>
      <c r="HWD96"/>
      <c r="HWE96"/>
      <c r="HWF96"/>
      <c r="HWG96"/>
      <c r="HWH96"/>
      <c r="HWI96"/>
      <c r="HWJ96"/>
      <c r="HWK96"/>
      <c r="HWL96"/>
      <c r="HWM96"/>
      <c r="HWN96"/>
      <c r="HWO96"/>
      <c r="HWP96"/>
      <c r="HWQ96"/>
      <c r="HWR96"/>
      <c r="HWS96"/>
      <c r="HWT96"/>
      <c r="HWU96"/>
      <c r="HWV96"/>
      <c r="HWW96"/>
      <c r="HWX96"/>
      <c r="HWY96"/>
      <c r="HWZ96"/>
      <c r="HXA96"/>
      <c r="HXB96"/>
      <c r="HXC96"/>
      <c r="HXD96"/>
      <c r="HXE96"/>
      <c r="HXF96"/>
      <c r="HXG96"/>
      <c r="HXH96"/>
      <c r="HXI96"/>
      <c r="HXJ96"/>
      <c r="HXK96"/>
      <c r="HXL96"/>
      <c r="HXM96"/>
      <c r="HXN96"/>
      <c r="HXO96"/>
      <c r="HXP96"/>
      <c r="HXQ96"/>
      <c r="HXR96"/>
      <c r="HXS96"/>
      <c r="HXT96"/>
      <c r="HXU96"/>
      <c r="HXV96"/>
      <c r="HXW96"/>
      <c r="HXX96"/>
      <c r="HXY96"/>
      <c r="HXZ96"/>
      <c r="HYA96"/>
      <c r="HYB96"/>
      <c r="HYC96"/>
      <c r="HYD96"/>
      <c r="HYE96"/>
      <c r="HYF96"/>
      <c r="HYG96"/>
      <c r="HYH96"/>
      <c r="HYI96"/>
      <c r="HYJ96"/>
      <c r="HYK96"/>
      <c r="HYL96"/>
      <c r="HYM96"/>
      <c r="HYN96"/>
      <c r="HYO96"/>
      <c r="HYP96"/>
      <c r="HYQ96"/>
      <c r="HYR96"/>
      <c r="HYS96"/>
      <c r="HYT96"/>
      <c r="HYU96"/>
      <c r="HYV96"/>
      <c r="HYW96"/>
      <c r="HYX96"/>
      <c r="HYY96"/>
      <c r="HYZ96"/>
      <c r="HZA96"/>
      <c r="HZB96"/>
      <c r="HZC96"/>
      <c r="HZD96"/>
      <c r="HZE96"/>
      <c r="HZF96"/>
      <c r="HZG96"/>
      <c r="HZH96"/>
      <c r="HZI96"/>
      <c r="HZJ96"/>
      <c r="HZK96"/>
      <c r="HZL96"/>
      <c r="HZM96"/>
      <c r="HZN96"/>
      <c r="HZO96"/>
      <c r="HZP96"/>
      <c r="HZQ96"/>
      <c r="HZR96"/>
      <c r="HZS96"/>
      <c r="HZT96"/>
      <c r="HZU96"/>
      <c r="HZV96"/>
      <c r="HZW96"/>
      <c r="HZX96"/>
      <c r="HZY96"/>
      <c r="HZZ96"/>
      <c r="IAA96"/>
      <c r="IAB96"/>
      <c r="IAC96"/>
      <c r="IAD96"/>
      <c r="IAE96"/>
      <c r="IAF96"/>
      <c r="IAG96"/>
      <c r="IAH96"/>
      <c r="IAI96"/>
      <c r="IAJ96"/>
      <c r="IAK96"/>
      <c r="IAL96"/>
      <c r="IAM96"/>
      <c r="IAN96"/>
      <c r="IAO96"/>
      <c r="IAP96"/>
      <c r="IAQ96"/>
      <c r="IAR96"/>
      <c r="IAS96"/>
      <c r="IAT96"/>
      <c r="IAU96"/>
      <c r="IAV96"/>
      <c r="IAW96"/>
      <c r="IAX96"/>
      <c r="IAY96"/>
      <c r="IAZ96"/>
      <c r="IBA96"/>
      <c r="IBB96"/>
      <c r="IBC96"/>
      <c r="IBD96"/>
      <c r="IBE96"/>
      <c r="IBF96"/>
      <c r="IBG96"/>
      <c r="IBH96"/>
      <c r="IBI96"/>
      <c r="IBJ96"/>
      <c r="IBK96"/>
      <c r="IBL96"/>
      <c r="IBM96"/>
      <c r="IBN96"/>
      <c r="IBO96"/>
      <c r="IBP96"/>
      <c r="IBQ96"/>
      <c r="IBR96"/>
      <c r="IBS96"/>
      <c r="IBT96"/>
      <c r="IBU96"/>
      <c r="IBV96"/>
      <c r="IBW96"/>
      <c r="IBX96"/>
      <c r="IBY96"/>
      <c r="IBZ96"/>
      <c r="ICA96"/>
      <c r="ICB96"/>
      <c r="ICC96"/>
      <c r="ICD96"/>
      <c r="ICE96"/>
      <c r="ICF96"/>
      <c r="ICG96"/>
      <c r="ICH96"/>
      <c r="ICI96"/>
      <c r="ICJ96"/>
      <c r="ICK96"/>
      <c r="ICL96"/>
      <c r="ICM96"/>
      <c r="ICN96"/>
      <c r="ICO96"/>
      <c r="ICP96"/>
      <c r="ICQ96"/>
      <c r="ICR96"/>
      <c r="ICS96"/>
      <c r="ICT96"/>
      <c r="ICU96"/>
      <c r="ICV96"/>
      <c r="ICW96"/>
      <c r="ICX96"/>
      <c r="ICY96"/>
      <c r="ICZ96"/>
      <c r="IDA96"/>
      <c r="IDB96"/>
      <c r="IDC96"/>
      <c r="IDD96"/>
      <c r="IDE96"/>
      <c r="IDF96"/>
      <c r="IDG96"/>
      <c r="IDH96"/>
      <c r="IDI96"/>
      <c r="IDJ96"/>
      <c r="IDK96"/>
      <c r="IDL96"/>
      <c r="IDM96"/>
      <c r="IDN96"/>
      <c r="IDO96"/>
      <c r="IDP96"/>
      <c r="IDQ96"/>
      <c r="IDR96"/>
      <c r="IDS96"/>
      <c r="IDT96"/>
      <c r="IDU96"/>
      <c r="IDV96"/>
      <c r="IDW96"/>
      <c r="IDX96"/>
      <c r="IDY96"/>
      <c r="IDZ96"/>
      <c r="IEA96"/>
      <c r="IEB96"/>
      <c r="IEC96"/>
      <c r="IED96"/>
      <c r="IEE96"/>
      <c r="IEF96"/>
      <c r="IEG96"/>
      <c r="IEH96"/>
      <c r="IEI96"/>
      <c r="IEJ96"/>
      <c r="IEK96"/>
      <c r="IEL96"/>
      <c r="IEM96"/>
      <c r="IEN96"/>
      <c r="IEO96"/>
      <c r="IEP96"/>
      <c r="IEQ96"/>
      <c r="IER96"/>
      <c r="IES96"/>
      <c r="IET96"/>
      <c r="IEU96"/>
      <c r="IEV96"/>
      <c r="IEW96"/>
      <c r="IEX96"/>
      <c r="IEY96"/>
      <c r="IEZ96"/>
      <c r="IFA96"/>
      <c r="IFB96"/>
      <c r="IFC96"/>
      <c r="IFD96"/>
      <c r="IFE96"/>
      <c r="IFF96"/>
      <c r="IFG96"/>
      <c r="IFH96"/>
      <c r="IFI96"/>
      <c r="IFJ96"/>
      <c r="IFK96"/>
      <c r="IFL96"/>
      <c r="IFM96"/>
      <c r="IFN96"/>
      <c r="IFO96"/>
      <c r="IFP96"/>
      <c r="IFQ96"/>
      <c r="IFR96"/>
      <c r="IFS96"/>
      <c r="IFT96"/>
      <c r="IFU96"/>
      <c r="IFV96"/>
      <c r="IFW96"/>
      <c r="IFX96"/>
      <c r="IFY96"/>
      <c r="IFZ96"/>
      <c r="IGA96"/>
      <c r="IGB96"/>
      <c r="IGC96"/>
      <c r="IGD96"/>
      <c r="IGE96"/>
      <c r="IGF96"/>
      <c r="IGG96"/>
      <c r="IGH96"/>
      <c r="IGI96"/>
      <c r="IGJ96"/>
      <c r="IGK96"/>
      <c r="IGL96"/>
      <c r="IGM96"/>
      <c r="IGN96"/>
      <c r="IGO96"/>
      <c r="IGP96"/>
      <c r="IGQ96"/>
      <c r="IGR96"/>
      <c r="IGS96"/>
      <c r="IGT96"/>
      <c r="IGU96"/>
      <c r="IGV96"/>
      <c r="IGW96"/>
      <c r="IGX96"/>
      <c r="IGY96"/>
      <c r="IGZ96"/>
      <c r="IHA96"/>
      <c r="IHB96"/>
      <c r="IHC96"/>
      <c r="IHD96"/>
      <c r="IHE96"/>
      <c r="IHF96"/>
      <c r="IHG96"/>
      <c r="IHH96"/>
      <c r="IHI96"/>
      <c r="IHJ96"/>
      <c r="IHK96"/>
      <c r="IHL96"/>
      <c r="IHM96"/>
      <c r="IHN96"/>
      <c r="IHO96"/>
      <c r="IHP96"/>
      <c r="IHQ96"/>
      <c r="IHR96"/>
      <c r="IHS96"/>
      <c r="IHT96"/>
      <c r="IHU96"/>
      <c r="IHV96"/>
      <c r="IHW96"/>
      <c r="IHX96"/>
      <c r="IHY96"/>
      <c r="IHZ96"/>
      <c r="IIA96"/>
      <c r="IIB96"/>
      <c r="IIC96"/>
      <c r="IID96"/>
      <c r="IIE96"/>
      <c r="IIF96"/>
      <c r="IIG96"/>
      <c r="IIH96"/>
      <c r="III96"/>
      <c r="IIJ96"/>
      <c r="IIK96"/>
      <c r="IIL96"/>
      <c r="IIM96"/>
      <c r="IIN96"/>
      <c r="IIO96"/>
      <c r="IIP96"/>
      <c r="IIQ96"/>
      <c r="IIR96"/>
      <c r="IIS96"/>
      <c r="IIT96"/>
      <c r="IIU96"/>
      <c r="IIV96"/>
      <c r="IIW96"/>
      <c r="IIX96"/>
      <c r="IIY96"/>
      <c r="IIZ96"/>
      <c r="IJA96"/>
      <c r="IJB96"/>
      <c r="IJC96"/>
      <c r="IJD96"/>
      <c r="IJE96"/>
      <c r="IJF96"/>
      <c r="IJG96"/>
      <c r="IJH96"/>
      <c r="IJI96"/>
      <c r="IJJ96"/>
      <c r="IJK96"/>
      <c r="IJL96"/>
      <c r="IJM96"/>
      <c r="IJN96"/>
      <c r="IJO96"/>
      <c r="IJP96"/>
      <c r="IJQ96"/>
      <c r="IJR96"/>
      <c r="IJS96"/>
      <c r="IJT96"/>
      <c r="IJU96"/>
      <c r="IJV96"/>
      <c r="IJW96"/>
      <c r="IJX96"/>
      <c r="IJY96"/>
      <c r="IJZ96"/>
      <c r="IKA96"/>
      <c r="IKB96"/>
      <c r="IKC96"/>
      <c r="IKD96"/>
      <c r="IKE96"/>
      <c r="IKF96"/>
      <c r="IKG96"/>
      <c r="IKH96"/>
      <c r="IKI96"/>
      <c r="IKJ96"/>
      <c r="IKK96"/>
      <c r="IKL96"/>
      <c r="IKM96"/>
      <c r="IKN96"/>
      <c r="IKO96"/>
      <c r="IKP96"/>
      <c r="IKQ96"/>
      <c r="IKR96"/>
      <c r="IKS96"/>
      <c r="IKT96"/>
      <c r="IKU96"/>
      <c r="IKV96"/>
      <c r="IKW96"/>
      <c r="IKX96"/>
      <c r="IKY96"/>
      <c r="IKZ96"/>
      <c r="ILA96"/>
      <c r="ILB96"/>
      <c r="ILC96"/>
      <c r="ILD96"/>
      <c r="ILE96"/>
      <c r="ILF96"/>
      <c r="ILG96"/>
      <c r="ILH96"/>
      <c r="ILI96"/>
      <c r="ILJ96"/>
      <c r="ILK96"/>
      <c r="ILL96"/>
      <c r="ILM96"/>
      <c r="ILN96"/>
      <c r="ILO96"/>
      <c r="ILP96"/>
      <c r="ILQ96"/>
      <c r="ILR96"/>
      <c r="ILS96"/>
      <c r="ILT96"/>
      <c r="ILU96"/>
      <c r="ILV96"/>
      <c r="ILW96"/>
      <c r="ILX96"/>
      <c r="ILY96"/>
      <c r="ILZ96"/>
      <c r="IMA96"/>
      <c r="IMB96"/>
      <c r="IMC96"/>
      <c r="IMD96"/>
      <c r="IME96"/>
      <c r="IMF96"/>
      <c r="IMG96"/>
      <c r="IMH96"/>
      <c r="IMI96"/>
      <c r="IMJ96"/>
      <c r="IMK96"/>
      <c r="IML96"/>
      <c r="IMM96"/>
      <c r="IMN96"/>
      <c r="IMO96"/>
      <c r="IMP96"/>
      <c r="IMQ96"/>
      <c r="IMR96"/>
      <c r="IMS96"/>
      <c r="IMT96"/>
      <c r="IMU96"/>
      <c r="IMV96"/>
      <c r="IMW96"/>
      <c r="IMX96"/>
      <c r="IMY96"/>
      <c r="IMZ96"/>
      <c r="INA96"/>
      <c r="INB96"/>
      <c r="INC96"/>
      <c r="IND96"/>
      <c r="INE96"/>
      <c r="INF96"/>
      <c r="ING96"/>
      <c r="INH96"/>
      <c r="INI96"/>
      <c r="INJ96"/>
      <c r="INK96"/>
      <c r="INL96"/>
      <c r="INM96"/>
      <c r="INN96"/>
      <c r="INO96"/>
      <c r="INP96"/>
      <c r="INQ96"/>
      <c r="INR96"/>
      <c r="INS96"/>
      <c r="INT96"/>
      <c r="INU96"/>
      <c r="INV96"/>
      <c r="INW96"/>
      <c r="INX96"/>
      <c r="INY96"/>
      <c r="INZ96"/>
      <c r="IOA96"/>
      <c r="IOB96"/>
      <c r="IOC96"/>
      <c r="IOD96"/>
      <c r="IOE96"/>
      <c r="IOF96"/>
      <c r="IOG96"/>
      <c r="IOH96"/>
      <c r="IOI96"/>
      <c r="IOJ96"/>
      <c r="IOK96"/>
      <c r="IOL96"/>
      <c r="IOM96"/>
      <c r="ION96"/>
      <c r="IOO96"/>
      <c r="IOP96"/>
      <c r="IOQ96"/>
      <c r="IOR96"/>
      <c r="IOS96"/>
      <c r="IOT96"/>
      <c r="IOU96"/>
      <c r="IOV96"/>
      <c r="IOW96"/>
      <c r="IOX96"/>
      <c r="IOY96"/>
      <c r="IOZ96"/>
      <c r="IPA96"/>
      <c r="IPB96"/>
      <c r="IPC96"/>
      <c r="IPD96"/>
      <c r="IPE96"/>
      <c r="IPF96"/>
      <c r="IPG96"/>
      <c r="IPH96"/>
      <c r="IPI96"/>
      <c r="IPJ96"/>
      <c r="IPK96"/>
      <c r="IPL96"/>
      <c r="IPM96"/>
      <c r="IPN96"/>
      <c r="IPO96"/>
      <c r="IPP96"/>
      <c r="IPQ96"/>
      <c r="IPR96"/>
      <c r="IPS96"/>
      <c r="IPT96"/>
      <c r="IPU96"/>
      <c r="IPV96"/>
      <c r="IPW96"/>
      <c r="IPX96"/>
      <c r="IPY96"/>
      <c r="IPZ96"/>
      <c r="IQA96"/>
      <c r="IQB96"/>
      <c r="IQC96"/>
      <c r="IQD96"/>
      <c r="IQE96"/>
      <c r="IQF96"/>
      <c r="IQG96"/>
      <c r="IQH96"/>
      <c r="IQI96"/>
      <c r="IQJ96"/>
      <c r="IQK96"/>
      <c r="IQL96"/>
      <c r="IQM96"/>
      <c r="IQN96"/>
      <c r="IQO96"/>
      <c r="IQP96"/>
      <c r="IQQ96"/>
      <c r="IQR96"/>
      <c r="IQS96"/>
      <c r="IQT96"/>
      <c r="IQU96"/>
      <c r="IQV96"/>
      <c r="IQW96"/>
      <c r="IQX96"/>
      <c r="IQY96"/>
      <c r="IQZ96"/>
      <c r="IRA96"/>
      <c r="IRB96"/>
      <c r="IRC96"/>
      <c r="IRD96"/>
      <c r="IRE96"/>
      <c r="IRF96"/>
      <c r="IRG96"/>
      <c r="IRH96"/>
      <c r="IRI96"/>
      <c r="IRJ96"/>
      <c r="IRK96"/>
      <c r="IRL96"/>
      <c r="IRM96"/>
      <c r="IRN96"/>
      <c r="IRO96"/>
      <c r="IRP96"/>
      <c r="IRQ96"/>
      <c r="IRR96"/>
      <c r="IRS96"/>
      <c r="IRT96"/>
      <c r="IRU96"/>
      <c r="IRV96"/>
      <c r="IRW96"/>
      <c r="IRX96"/>
      <c r="IRY96"/>
      <c r="IRZ96"/>
      <c r="ISA96"/>
      <c r="ISB96"/>
      <c r="ISC96"/>
      <c r="ISD96"/>
      <c r="ISE96"/>
      <c r="ISF96"/>
      <c r="ISG96"/>
      <c r="ISH96"/>
      <c r="ISI96"/>
      <c r="ISJ96"/>
      <c r="ISK96"/>
      <c r="ISL96"/>
      <c r="ISM96"/>
      <c r="ISN96"/>
      <c r="ISO96"/>
      <c r="ISP96"/>
      <c r="ISQ96"/>
      <c r="ISR96"/>
      <c r="ISS96"/>
      <c r="IST96"/>
      <c r="ISU96"/>
      <c r="ISV96"/>
      <c r="ISW96"/>
      <c r="ISX96"/>
      <c r="ISY96"/>
      <c r="ISZ96"/>
      <c r="ITA96"/>
      <c r="ITB96"/>
      <c r="ITC96"/>
      <c r="ITD96"/>
      <c r="ITE96"/>
      <c r="ITF96"/>
      <c r="ITG96"/>
      <c r="ITH96"/>
      <c r="ITI96"/>
      <c r="ITJ96"/>
      <c r="ITK96"/>
      <c r="ITL96"/>
      <c r="ITM96"/>
      <c r="ITN96"/>
      <c r="ITO96"/>
      <c r="ITP96"/>
      <c r="ITQ96"/>
      <c r="ITR96"/>
      <c r="ITS96"/>
      <c r="ITT96"/>
      <c r="ITU96"/>
      <c r="ITV96"/>
      <c r="ITW96"/>
      <c r="ITX96"/>
      <c r="ITY96"/>
      <c r="ITZ96"/>
      <c r="IUA96"/>
      <c r="IUB96"/>
      <c r="IUC96"/>
      <c r="IUD96"/>
      <c r="IUE96"/>
      <c r="IUF96"/>
      <c r="IUG96"/>
      <c r="IUH96"/>
      <c r="IUI96"/>
      <c r="IUJ96"/>
      <c r="IUK96"/>
      <c r="IUL96"/>
      <c r="IUM96"/>
      <c r="IUN96"/>
      <c r="IUO96"/>
      <c r="IUP96"/>
      <c r="IUQ96"/>
      <c r="IUR96"/>
      <c r="IUS96"/>
      <c r="IUT96"/>
      <c r="IUU96"/>
      <c r="IUV96"/>
      <c r="IUW96"/>
      <c r="IUX96"/>
      <c r="IUY96"/>
      <c r="IUZ96"/>
      <c r="IVA96"/>
      <c r="IVB96"/>
      <c r="IVC96"/>
      <c r="IVD96"/>
      <c r="IVE96"/>
      <c r="IVF96"/>
      <c r="IVG96"/>
      <c r="IVH96"/>
      <c r="IVI96"/>
      <c r="IVJ96"/>
      <c r="IVK96"/>
      <c r="IVL96"/>
      <c r="IVM96"/>
      <c r="IVN96"/>
      <c r="IVO96"/>
      <c r="IVP96"/>
      <c r="IVQ96"/>
      <c r="IVR96"/>
      <c r="IVS96"/>
      <c r="IVT96"/>
      <c r="IVU96"/>
      <c r="IVV96"/>
      <c r="IVW96"/>
      <c r="IVX96"/>
      <c r="IVY96"/>
      <c r="IVZ96"/>
      <c r="IWA96"/>
      <c r="IWB96"/>
      <c r="IWC96"/>
      <c r="IWD96"/>
      <c r="IWE96"/>
      <c r="IWF96"/>
      <c r="IWG96"/>
      <c r="IWH96"/>
      <c r="IWI96"/>
      <c r="IWJ96"/>
      <c r="IWK96"/>
      <c r="IWL96"/>
      <c r="IWM96"/>
      <c r="IWN96"/>
      <c r="IWO96"/>
      <c r="IWP96"/>
      <c r="IWQ96"/>
      <c r="IWR96"/>
      <c r="IWS96"/>
      <c r="IWT96"/>
      <c r="IWU96"/>
      <c r="IWV96"/>
      <c r="IWW96"/>
      <c r="IWX96"/>
      <c r="IWY96"/>
      <c r="IWZ96"/>
      <c r="IXA96"/>
      <c r="IXB96"/>
      <c r="IXC96"/>
      <c r="IXD96"/>
      <c r="IXE96"/>
      <c r="IXF96"/>
      <c r="IXG96"/>
      <c r="IXH96"/>
      <c r="IXI96"/>
      <c r="IXJ96"/>
      <c r="IXK96"/>
      <c r="IXL96"/>
      <c r="IXM96"/>
      <c r="IXN96"/>
      <c r="IXO96"/>
      <c r="IXP96"/>
      <c r="IXQ96"/>
      <c r="IXR96"/>
      <c r="IXS96"/>
      <c r="IXT96"/>
      <c r="IXU96"/>
      <c r="IXV96"/>
      <c r="IXW96"/>
      <c r="IXX96"/>
      <c r="IXY96"/>
      <c r="IXZ96"/>
      <c r="IYA96"/>
      <c r="IYB96"/>
      <c r="IYC96"/>
      <c r="IYD96"/>
      <c r="IYE96"/>
      <c r="IYF96"/>
      <c r="IYG96"/>
      <c r="IYH96"/>
      <c r="IYI96"/>
      <c r="IYJ96"/>
      <c r="IYK96"/>
      <c r="IYL96"/>
      <c r="IYM96"/>
      <c r="IYN96"/>
      <c r="IYO96"/>
      <c r="IYP96"/>
      <c r="IYQ96"/>
      <c r="IYR96"/>
      <c r="IYS96"/>
      <c r="IYT96"/>
      <c r="IYU96"/>
      <c r="IYV96"/>
      <c r="IYW96"/>
      <c r="IYX96"/>
      <c r="IYY96"/>
      <c r="IYZ96"/>
      <c r="IZA96"/>
      <c r="IZB96"/>
      <c r="IZC96"/>
      <c r="IZD96"/>
      <c r="IZE96"/>
      <c r="IZF96"/>
      <c r="IZG96"/>
      <c r="IZH96"/>
      <c r="IZI96"/>
      <c r="IZJ96"/>
      <c r="IZK96"/>
      <c r="IZL96"/>
      <c r="IZM96"/>
      <c r="IZN96"/>
      <c r="IZO96"/>
      <c r="IZP96"/>
      <c r="IZQ96"/>
      <c r="IZR96"/>
      <c r="IZS96"/>
      <c r="IZT96"/>
      <c r="IZU96"/>
      <c r="IZV96"/>
      <c r="IZW96"/>
      <c r="IZX96"/>
      <c r="IZY96"/>
      <c r="IZZ96"/>
      <c r="JAA96"/>
      <c r="JAB96"/>
      <c r="JAC96"/>
      <c r="JAD96"/>
      <c r="JAE96"/>
      <c r="JAF96"/>
      <c r="JAG96"/>
      <c r="JAH96"/>
      <c r="JAI96"/>
      <c r="JAJ96"/>
      <c r="JAK96"/>
      <c r="JAL96"/>
      <c r="JAM96"/>
      <c r="JAN96"/>
      <c r="JAO96"/>
      <c r="JAP96"/>
      <c r="JAQ96"/>
      <c r="JAR96"/>
      <c r="JAS96"/>
      <c r="JAT96"/>
      <c r="JAU96"/>
      <c r="JAV96"/>
      <c r="JAW96"/>
      <c r="JAX96"/>
      <c r="JAY96"/>
      <c r="JAZ96"/>
      <c r="JBA96"/>
      <c r="JBB96"/>
      <c r="JBC96"/>
      <c r="JBD96"/>
      <c r="JBE96"/>
      <c r="JBF96"/>
      <c r="JBG96"/>
      <c r="JBH96"/>
      <c r="JBI96"/>
      <c r="JBJ96"/>
      <c r="JBK96"/>
      <c r="JBL96"/>
      <c r="JBM96"/>
      <c r="JBN96"/>
      <c r="JBO96"/>
      <c r="JBP96"/>
      <c r="JBQ96"/>
      <c r="JBR96"/>
      <c r="JBS96"/>
      <c r="JBT96"/>
      <c r="JBU96"/>
      <c r="JBV96"/>
      <c r="JBW96"/>
      <c r="JBX96"/>
      <c r="JBY96"/>
      <c r="JBZ96"/>
      <c r="JCA96"/>
      <c r="JCB96"/>
      <c r="JCC96"/>
      <c r="JCD96"/>
      <c r="JCE96"/>
      <c r="JCF96"/>
      <c r="JCG96"/>
      <c r="JCH96"/>
      <c r="JCI96"/>
      <c r="JCJ96"/>
      <c r="JCK96"/>
      <c r="JCL96"/>
      <c r="JCM96"/>
      <c r="JCN96"/>
      <c r="JCO96"/>
      <c r="JCP96"/>
      <c r="JCQ96"/>
      <c r="JCR96"/>
      <c r="JCS96"/>
      <c r="JCT96"/>
      <c r="JCU96"/>
      <c r="JCV96"/>
      <c r="JCW96"/>
      <c r="JCX96"/>
      <c r="JCY96"/>
      <c r="JCZ96"/>
      <c r="JDA96"/>
      <c r="JDB96"/>
      <c r="JDC96"/>
      <c r="JDD96"/>
      <c r="JDE96"/>
      <c r="JDF96"/>
      <c r="JDG96"/>
      <c r="JDH96"/>
      <c r="JDI96"/>
      <c r="JDJ96"/>
      <c r="JDK96"/>
      <c r="JDL96"/>
      <c r="JDM96"/>
      <c r="JDN96"/>
      <c r="JDO96"/>
      <c r="JDP96"/>
      <c r="JDQ96"/>
      <c r="JDR96"/>
      <c r="JDS96"/>
      <c r="JDT96"/>
      <c r="JDU96"/>
      <c r="JDV96"/>
      <c r="JDW96"/>
      <c r="JDX96"/>
      <c r="JDY96"/>
      <c r="JDZ96"/>
      <c r="JEA96"/>
      <c r="JEB96"/>
      <c r="JEC96"/>
      <c r="JED96"/>
      <c r="JEE96"/>
      <c r="JEF96"/>
      <c r="JEG96"/>
      <c r="JEH96"/>
      <c r="JEI96"/>
      <c r="JEJ96"/>
      <c r="JEK96"/>
      <c r="JEL96"/>
      <c r="JEM96"/>
      <c r="JEN96"/>
      <c r="JEO96"/>
      <c r="JEP96"/>
      <c r="JEQ96"/>
      <c r="JER96"/>
      <c r="JES96"/>
      <c r="JET96"/>
      <c r="JEU96"/>
      <c r="JEV96"/>
      <c r="JEW96"/>
      <c r="JEX96"/>
      <c r="JEY96"/>
      <c r="JEZ96"/>
      <c r="JFA96"/>
      <c r="JFB96"/>
      <c r="JFC96"/>
      <c r="JFD96"/>
      <c r="JFE96"/>
      <c r="JFF96"/>
      <c r="JFG96"/>
      <c r="JFH96"/>
      <c r="JFI96"/>
      <c r="JFJ96"/>
      <c r="JFK96"/>
      <c r="JFL96"/>
      <c r="JFM96"/>
      <c r="JFN96"/>
      <c r="JFO96"/>
      <c r="JFP96"/>
      <c r="JFQ96"/>
      <c r="JFR96"/>
      <c r="JFS96"/>
      <c r="JFT96"/>
      <c r="JFU96"/>
      <c r="JFV96"/>
      <c r="JFW96"/>
      <c r="JFX96"/>
      <c r="JFY96"/>
      <c r="JFZ96"/>
      <c r="JGA96"/>
      <c r="JGB96"/>
      <c r="JGC96"/>
      <c r="JGD96"/>
      <c r="JGE96"/>
      <c r="JGF96"/>
      <c r="JGG96"/>
      <c r="JGH96"/>
      <c r="JGI96"/>
      <c r="JGJ96"/>
      <c r="JGK96"/>
      <c r="JGL96"/>
      <c r="JGM96"/>
      <c r="JGN96"/>
      <c r="JGO96"/>
      <c r="JGP96"/>
      <c r="JGQ96"/>
      <c r="JGR96"/>
      <c r="JGS96"/>
      <c r="JGT96"/>
      <c r="JGU96"/>
      <c r="JGV96"/>
      <c r="JGW96"/>
      <c r="JGX96"/>
      <c r="JGY96"/>
      <c r="JGZ96"/>
      <c r="JHA96"/>
      <c r="JHB96"/>
      <c r="JHC96"/>
      <c r="JHD96"/>
      <c r="JHE96"/>
      <c r="JHF96"/>
      <c r="JHG96"/>
      <c r="JHH96"/>
      <c r="JHI96"/>
      <c r="JHJ96"/>
      <c r="JHK96"/>
      <c r="JHL96"/>
      <c r="JHM96"/>
      <c r="JHN96"/>
      <c r="JHO96"/>
      <c r="JHP96"/>
      <c r="JHQ96"/>
      <c r="JHR96"/>
      <c r="JHS96"/>
      <c r="JHT96"/>
      <c r="JHU96"/>
      <c r="JHV96"/>
      <c r="JHW96"/>
      <c r="JHX96"/>
      <c r="JHY96"/>
      <c r="JHZ96"/>
      <c r="JIA96"/>
      <c r="JIB96"/>
      <c r="JIC96"/>
      <c r="JID96"/>
      <c r="JIE96"/>
      <c r="JIF96"/>
      <c r="JIG96"/>
      <c r="JIH96"/>
      <c r="JII96"/>
      <c r="JIJ96"/>
      <c r="JIK96"/>
      <c r="JIL96"/>
      <c r="JIM96"/>
      <c r="JIN96"/>
      <c r="JIO96"/>
      <c r="JIP96"/>
      <c r="JIQ96"/>
      <c r="JIR96"/>
      <c r="JIS96"/>
      <c r="JIT96"/>
      <c r="JIU96"/>
      <c r="JIV96"/>
      <c r="JIW96"/>
      <c r="JIX96"/>
      <c r="JIY96"/>
      <c r="JIZ96"/>
      <c r="JJA96"/>
      <c r="JJB96"/>
      <c r="JJC96"/>
      <c r="JJD96"/>
      <c r="JJE96"/>
      <c r="JJF96"/>
      <c r="JJG96"/>
      <c r="JJH96"/>
      <c r="JJI96"/>
      <c r="JJJ96"/>
      <c r="JJK96"/>
      <c r="JJL96"/>
      <c r="JJM96"/>
      <c r="JJN96"/>
      <c r="JJO96"/>
      <c r="JJP96"/>
      <c r="JJQ96"/>
      <c r="JJR96"/>
      <c r="JJS96"/>
      <c r="JJT96"/>
      <c r="JJU96"/>
      <c r="JJV96"/>
      <c r="JJW96"/>
      <c r="JJX96"/>
      <c r="JJY96"/>
      <c r="JJZ96"/>
      <c r="JKA96"/>
      <c r="JKB96"/>
      <c r="JKC96"/>
      <c r="JKD96"/>
      <c r="JKE96"/>
      <c r="JKF96"/>
      <c r="JKG96"/>
      <c r="JKH96"/>
      <c r="JKI96"/>
      <c r="JKJ96"/>
      <c r="JKK96"/>
      <c r="JKL96"/>
      <c r="JKM96"/>
      <c r="JKN96"/>
      <c r="JKO96"/>
      <c r="JKP96"/>
      <c r="JKQ96"/>
      <c r="JKR96"/>
      <c r="JKS96"/>
      <c r="JKT96"/>
      <c r="JKU96"/>
      <c r="JKV96"/>
      <c r="JKW96"/>
      <c r="JKX96"/>
      <c r="JKY96"/>
      <c r="JKZ96"/>
      <c r="JLA96"/>
      <c r="JLB96"/>
      <c r="JLC96"/>
      <c r="JLD96"/>
      <c r="JLE96"/>
      <c r="JLF96"/>
      <c r="JLG96"/>
      <c r="JLH96"/>
      <c r="JLI96"/>
      <c r="JLJ96"/>
      <c r="JLK96"/>
      <c r="JLL96"/>
      <c r="JLM96"/>
      <c r="JLN96"/>
      <c r="JLO96"/>
      <c r="JLP96"/>
      <c r="JLQ96"/>
      <c r="JLR96"/>
      <c r="JLS96"/>
      <c r="JLT96"/>
      <c r="JLU96"/>
      <c r="JLV96"/>
      <c r="JLW96"/>
      <c r="JLX96"/>
      <c r="JLY96"/>
      <c r="JLZ96"/>
      <c r="JMA96"/>
      <c r="JMB96"/>
      <c r="JMC96"/>
      <c r="JMD96"/>
      <c r="JME96"/>
      <c r="JMF96"/>
      <c r="JMG96"/>
      <c r="JMH96"/>
      <c r="JMI96"/>
      <c r="JMJ96"/>
      <c r="JMK96"/>
      <c r="JML96"/>
      <c r="JMM96"/>
      <c r="JMN96"/>
      <c r="JMO96"/>
      <c r="JMP96"/>
      <c r="JMQ96"/>
      <c r="JMR96"/>
      <c r="JMS96"/>
      <c r="JMT96"/>
      <c r="JMU96"/>
      <c r="JMV96"/>
      <c r="JMW96"/>
      <c r="JMX96"/>
      <c r="JMY96"/>
      <c r="JMZ96"/>
      <c r="JNA96"/>
      <c r="JNB96"/>
      <c r="JNC96"/>
      <c r="JND96"/>
      <c r="JNE96"/>
      <c r="JNF96"/>
      <c r="JNG96"/>
      <c r="JNH96"/>
      <c r="JNI96"/>
      <c r="JNJ96"/>
      <c r="JNK96"/>
      <c r="JNL96"/>
      <c r="JNM96"/>
      <c r="JNN96"/>
      <c r="JNO96"/>
      <c r="JNP96"/>
      <c r="JNQ96"/>
      <c r="JNR96"/>
      <c r="JNS96"/>
      <c r="JNT96"/>
      <c r="JNU96"/>
      <c r="JNV96"/>
      <c r="JNW96"/>
      <c r="JNX96"/>
      <c r="JNY96"/>
      <c r="JNZ96"/>
      <c r="JOA96"/>
      <c r="JOB96"/>
      <c r="JOC96"/>
      <c r="JOD96"/>
      <c r="JOE96"/>
      <c r="JOF96"/>
      <c r="JOG96"/>
      <c r="JOH96"/>
      <c r="JOI96"/>
      <c r="JOJ96"/>
      <c r="JOK96"/>
      <c r="JOL96"/>
      <c r="JOM96"/>
      <c r="JON96"/>
      <c r="JOO96"/>
      <c r="JOP96"/>
      <c r="JOQ96"/>
      <c r="JOR96"/>
      <c r="JOS96"/>
      <c r="JOT96"/>
      <c r="JOU96"/>
      <c r="JOV96"/>
      <c r="JOW96"/>
      <c r="JOX96"/>
      <c r="JOY96"/>
      <c r="JOZ96"/>
      <c r="JPA96"/>
      <c r="JPB96"/>
      <c r="JPC96"/>
      <c r="JPD96"/>
      <c r="JPE96"/>
      <c r="JPF96"/>
      <c r="JPG96"/>
      <c r="JPH96"/>
      <c r="JPI96"/>
      <c r="JPJ96"/>
      <c r="JPK96"/>
      <c r="JPL96"/>
      <c r="JPM96"/>
      <c r="JPN96"/>
      <c r="JPO96"/>
      <c r="JPP96"/>
      <c r="JPQ96"/>
      <c r="JPR96"/>
      <c r="JPS96"/>
      <c r="JPT96"/>
      <c r="JPU96"/>
      <c r="JPV96"/>
      <c r="JPW96"/>
      <c r="JPX96"/>
      <c r="JPY96"/>
      <c r="JPZ96"/>
      <c r="JQA96"/>
      <c r="JQB96"/>
      <c r="JQC96"/>
      <c r="JQD96"/>
      <c r="JQE96"/>
      <c r="JQF96"/>
      <c r="JQG96"/>
      <c r="JQH96"/>
      <c r="JQI96"/>
      <c r="JQJ96"/>
      <c r="JQK96"/>
      <c r="JQL96"/>
      <c r="JQM96"/>
      <c r="JQN96"/>
      <c r="JQO96"/>
      <c r="JQP96"/>
      <c r="JQQ96"/>
      <c r="JQR96"/>
      <c r="JQS96"/>
      <c r="JQT96"/>
      <c r="JQU96"/>
      <c r="JQV96"/>
      <c r="JQW96"/>
      <c r="JQX96"/>
      <c r="JQY96"/>
      <c r="JQZ96"/>
      <c r="JRA96"/>
      <c r="JRB96"/>
      <c r="JRC96"/>
      <c r="JRD96"/>
      <c r="JRE96"/>
      <c r="JRF96"/>
      <c r="JRG96"/>
      <c r="JRH96"/>
      <c r="JRI96"/>
      <c r="JRJ96"/>
      <c r="JRK96"/>
      <c r="JRL96"/>
      <c r="JRM96"/>
      <c r="JRN96"/>
      <c r="JRO96"/>
      <c r="JRP96"/>
      <c r="JRQ96"/>
      <c r="JRR96"/>
      <c r="JRS96"/>
      <c r="JRT96"/>
      <c r="JRU96"/>
      <c r="JRV96"/>
      <c r="JRW96"/>
      <c r="JRX96"/>
      <c r="JRY96"/>
      <c r="JRZ96"/>
      <c r="JSA96"/>
      <c r="JSB96"/>
      <c r="JSC96"/>
      <c r="JSD96"/>
      <c r="JSE96"/>
      <c r="JSF96"/>
      <c r="JSG96"/>
      <c r="JSH96"/>
      <c r="JSI96"/>
      <c r="JSJ96"/>
      <c r="JSK96"/>
      <c r="JSL96"/>
      <c r="JSM96"/>
      <c r="JSN96"/>
      <c r="JSO96"/>
      <c r="JSP96"/>
      <c r="JSQ96"/>
      <c r="JSR96"/>
      <c r="JSS96"/>
      <c r="JST96"/>
      <c r="JSU96"/>
      <c r="JSV96"/>
      <c r="JSW96"/>
      <c r="JSX96"/>
      <c r="JSY96"/>
      <c r="JSZ96"/>
      <c r="JTA96"/>
      <c r="JTB96"/>
      <c r="JTC96"/>
      <c r="JTD96"/>
      <c r="JTE96"/>
      <c r="JTF96"/>
      <c r="JTG96"/>
      <c r="JTH96"/>
      <c r="JTI96"/>
      <c r="JTJ96"/>
      <c r="JTK96"/>
      <c r="JTL96"/>
      <c r="JTM96"/>
      <c r="JTN96"/>
      <c r="JTO96"/>
      <c r="JTP96"/>
      <c r="JTQ96"/>
      <c r="JTR96"/>
      <c r="JTS96"/>
      <c r="JTT96"/>
      <c r="JTU96"/>
      <c r="JTV96"/>
      <c r="JTW96"/>
      <c r="JTX96"/>
      <c r="JTY96"/>
      <c r="JTZ96"/>
      <c r="JUA96"/>
      <c r="JUB96"/>
      <c r="JUC96"/>
      <c r="JUD96"/>
      <c r="JUE96"/>
      <c r="JUF96"/>
      <c r="JUG96"/>
      <c r="JUH96"/>
      <c r="JUI96"/>
      <c r="JUJ96"/>
      <c r="JUK96"/>
      <c r="JUL96"/>
      <c r="JUM96"/>
      <c r="JUN96"/>
      <c r="JUO96"/>
      <c r="JUP96"/>
      <c r="JUQ96"/>
      <c r="JUR96"/>
      <c r="JUS96"/>
      <c r="JUT96"/>
      <c r="JUU96"/>
      <c r="JUV96"/>
      <c r="JUW96"/>
      <c r="JUX96"/>
      <c r="JUY96"/>
      <c r="JUZ96"/>
      <c r="JVA96"/>
      <c r="JVB96"/>
      <c r="JVC96"/>
      <c r="JVD96"/>
      <c r="JVE96"/>
      <c r="JVF96"/>
      <c r="JVG96"/>
      <c r="JVH96"/>
      <c r="JVI96"/>
      <c r="JVJ96"/>
      <c r="JVK96"/>
      <c r="JVL96"/>
      <c r="JVM96"/>
      <c r="JVN96"/>
      <c r="JVO96"/>
      <c r="JVP96"/>
      <c r="JVQ96"/>
      <c r="JVR96"/>
      <c r="JVS96"/>
      <c r="JVT96"/>
      <c r="JVU96"/>
      <c r="JVV96"/>
      <c r="JVW96"/>
      <c r="JVX96"/>
      <c r="JVY96"/>
      <c r="JVZ96"/>
      <c r="JWA96"/>
      <c r="JWB96"/>
      <c r="JWC96"/>
      <c r="JWD96"/>
      <c r="JWE96"/>
      <c r="JWF96"/>
      <c r="JWG96"/>
      <c r="JWH96"/>
      <c r="JWI96"/>
      <c r="JWJ96"/>
      <c r="JWK96"/>
      <c r="JWL96"/>
      <c r="JWM96"/>
      <c r="JWN96"/>
      <c r="JWO96"/>
      <c r="JWP96"/>
      <c r="JWQ96"/>
      <c r="JWR96"/>
      <c r="JWS96"/>
      <c r="JWT96"/>
      <c r="JWU96"/>
      <c r="JWV96"/>
      <c r="JWW96"/>
      <c r="JWX96"/>
      <c r="JWY96"/>
      <c r="JWZ96"/>
      <c r="JXA96"/>
      <c r="JXB96"/>
      <c r="JXC96"/>
      <c r="JXD96"/>
      <c r="JXE96"/>
      <c r="JXF96"/>
      <c r="JXG96"/>
      <c r="JXH96"/>
      <c r="JXI96"/>
      <c r="JXJ96"/>
      <c r="JXK96"/>
      <c r="JXL96"/>
      <c r="JXM96"/>
      <c r="JXN96"/>
      <c r="JXO96"/>
      <c r="JXP96"/>
      <c r="JXQ96"/>
      <c r="JXR96"/>
      <c r="JXS96"/>
      <c r="JXT96"/>
      <c r="JXU96"/>
      <c r="JXV96"/>
      <c r="JXW96"/>
      <c r="JXX96"/>
      <c r="JXY96"/>
      <c r="JXZ96"/>
      <c r="JYA96"/>
      <c r="JYB96"/>
      <c r="JYC96"/>
      <c r="JYD96"/>
      <c r="JYE96"/>
      <c r="JYF96"/>
      <c r="JYG96"/>
      <c r="JYH96"/>
      <c r="JYI96"/>
      <c r="JYJ96"/>
      <c r="JYK96"/>
      <c r="JYL96"/>
      <c r="JYM96"/>
      <c r="JYN96"/>
      <c r="JYO96"/>
      <c r="JYP96"/>
      <c r="JYQ96"/>
      <c r="JYR96"/>
      <c r="JYS96"/>
      <c r="JYT96"/>
      <c r="JYU96"/>
      <c r="JYV96"/>
      <c r="JYW96"/>
      <c r="JYX96"/>
      <c r="JYY96"/>
      <c r="JYZ96"/>
      <c r="JZA96"/>
      <c r="JZB96"/>
      <c r="JZC96"/>
      <c r="JZD96"/>
      <c r="JZE96"/>
      <c r="JZF96"/>
      <c r="JZG96"/>
      <c r="JZH96"/>
      <c r="JZI96"/>
      <c r="JZJ96"/>
      <c r="JZK96"/>
      <c r="JZL96"/>
      <c r="JZM96"/>
      <c r="JZN96"/>
      <c r="JZO96"/>
      <c r="JZP96"/>
      <c r="JZQ96"/>
      <c r="JZR96"/>
      <c r="JZS96"/>
      <c r="JZT96"/>
      <c r="JZU96"/>
      <c r="JZV96"/>
      <c r="JZW96"/>
      <c r="JZX96"/>
      <c r="JZY96"/>
      <c r="JZZ96"/>
      <c r="KAA96"/>
      <c r="KAB96"/>
      <c r="KAC96"/>
      <c r="KAD96"/>
      <c r="KAE96"/>
      <c r="KAF96"/>
      <c r="KAG96"/>
      <c r="KAH96"/>
      <c r="KAI96"/>
      <c r="KAJ96"/>
      <c r="KAK96"/>
      <c r="KAL96"/>
      <c r="KAM96"/>
      <c r="KAN96"/>
      <c r="KAO96"/>
      <c r="KAP96"/>
      <c r="KAQ96"/>
      <c r="KAR96"/>
      <c r="KAS96"/>
      <c r="KAT96"/>
      <c r="KAU96"/>
      <c r="KAV96"/>
      <c r="KAW96"/>
      <c r="KAX96"/>
      <c r="KAY96"/>
      <c r="KAZ96"/>
      <c r="KBA96"/>
      <c r="KBB96"/>
      <c r="KBC96"/>
      <c r="KBD96"/>
      <c r="KBE96"/>
      <c r="KBF96"/>
      <c r="KBG96"/>
      <c r="KBH96"/>
      <c r="KBI96"/>
      <c r="KBJ96"/>
      <c r="KBK96"/>
      <c r="KBL96"/>
      <c r="KBM96"/>
      <c r="KBN96"/>
      <c r="KBO96"/>
      <c r="KBP96"/>
      <c r="KBQ96"/>
      <c r="KBR96"/>
      <c r="KBS96"/>
      <c r="KBT96"/>
      <c r="KBU96"/>
      <c r="KBV96"/>
      <c r="KBW96"/>
      <c r="KBX96"/>
      <c r="KBY96"/>
      <c r="KBZ96"/>
      <c r="KCA96"/>
      <c r="KCB96"/>
      <c r="KCC96"/>
      <c r="KCD96"/>
      <c r="KCE96"/>
      <c r="KCF96"/>
      <c r="KCG96"/>
      <c r="KCH96"/>
      <c r="KCI96"/>
      <c r="KCJ96"/>
      <c r="KCK96"/>
      <c r="KCL96"/>
      <c r="KCM96"/>
      <c r="KCN96"/>
      <c r="KCO96"/>
      <c r="KCP96"/>
      <c r="KCQ96"/>
      <c r="KCR96"/>
      <c r="KCS96"/>
      <c r="KCT96"/>
      <c r="KCU96"/>
      <c r="KCV96"/>
      <c r="KCW96"/>
      <c r="KCX96"/>
      <c r="KCY96"/>
      <c r="KCZ96"/>
      <c r="KDA96"/>
      <c r="KDB96"/>
      <c r="KDC96"/>
      <c r="KDD96"/>
      <c r="KDE96"/>
      <c r="KDF96"/>
      <c r="KDG96"/>
      <c r="KDH96"/>
      <c r="KDI96"/>
      <c r="KDJ96"/>
      <c r="KDK96"/>
      <c r="KDL96"/>
      <c r="KDM96"/>
      <c r="KDN96"/>
      <c r="KDO96"/>
      <c r="KDP96"/>
      <c r="KDQ96"/>
      <c r="KDR96"/>
      <c r="KDS96"/>
      <c r="KDT96"/>
      <c r="KDU96"/>
      <c r="KDV96"/>
      <c r="KDW96"/>
      <c r="KDX96"/>
      <c r="KDY96"/>
      <c r="KDZ96"/>
      <c r="KEA96"/>
      <c r="KEB96"/>
      <c r="KEC96"/>
      <c r="KED96"/>
      <c r="KEE96"/>
      <c r="KEF96"/>
      <c r="KEG96"/>
      <c r="KEH96"/>
      <c r="KEI96"/>
      <c r="KEJ96"/>
      <c r="KEK96"/>
      <c r="KEL96"/>
      <c r="KEM96"/>
      <c r="KEN96"/>
      <c r="KEO96"/>
      <c r="KEP96"/>
      <c r="KEQ96"/>
      <c r="KER96"/>
      <c r="KES96"/>
      <c r="KET96"/>
      <c r="KEU96"/>
      <c r="KEV96"/>
      <c r="KEW96"/>
      <c r="KEX96"/>
      <c r="KEY96"/>
      <c r="KEZ96"/>
      <c r="KFA96"/>
      <c r="KFB96"/>
      <c r="KFC96"/>
      <c r="KFD96"/>
      <c r="KFE96"/>
      <c r="KFF96"/>
      <c r="KFG96"/>
      <c r="KFH96"/>
      <c r="KFI96"/>
      <c r="KFJ96"/>
      <c r="KFK96"/>
      <c r="KFL96"/>
      <c r="KFM96"/>
      <c r="KFN96"/>
      <c r="KFO96"/>
      <c r="KFP96"/>
      <c r="KFQ96"/>
      <c r="KFR96"/>
      <c r="KFS96"/>
      <c r="KFT96"/>
      <c r="KFU96"/>
      <c r="KFV96"/>
      <c r="KFW96"/>
      <c r="KFX96"/>
      <c r="KFY96"/>
      <c r="KFZ96"/>
      <c r="KGA96"/>
      <c r="KGB96"/>
      <c r="KGC96"/>
      <c r="KGD96"/>
      <c r="KGE96"/>
      <c r="KGF96"/>
      <c r="KGG96"/>
      <c r="KGH96"/>
      <c r="KGI96"/>
      <c r="KGJ96"/>
      <c r="KGK96"/>
      <c r="KGL96"/>
      <c r="KGM96"/>
      <c r="KGN96"/>
      <c r="KGO96"/>
      <c r="KGP96"/>
      <c r="KGQ96"/>
      <c r="KGR96"/>
      <c r="KGS96"/>
      <c r="KGT96"/>
      <c r="KGU96"/>
      <c r="KGV96"/>
      <c r="KGW96"/>
      <c r="KGX96"/>
      <c r="KGY96"/>
      <c r="KGZ96"/>
      <c r="KHA96"/>
      <c r="KHB96"/>
      <c r="KHC96"/>
      <c r="KHD96"/>
      <c r="KHE96"/>
      <c r="KHF96"/>
      <c r="KHG96"/>
      <c r="KHH96"/>
      <c r="KHI96"/>
      <c r="KHJ96"/>
      <c r="KHK96"/>
      <c r="KHL96"/>
      <c r="KHM96"/>
      <c r="KHN96"/>
      <c r="KHO96"/>
      <c r="KHP96"/>
      <c r="KHQ96"/>
      <c r="KHR96"/>
      <c r="KHS96"/>
      <c r="KHT96"/>
      <c r="KHU96"/>
      <c r="KHV96"/>
      <c r="KHW96"/>
      <c r="KHX96"/>
      <c r="KHY96"/>
      <c r="KHZ96"/>
      <c r="KIA96"/>
      <c r="KIB96"/>
      <c r="KIC96"/>
      <c r="KID96"/>
      <c r="KIE96"/>
      <c r="KIF96"/>
      <c r="KIG96"/>
      <c r="KIH96"/>
      <c r="KII96"/>
      <c r="KIJ96"/>
      <c r="KIK96"/>
      <c r="KIL96"/>
      <c r="KIM96"/>
      <c r="KIN96"/>
      <c r="KIO96"/>
      <c r="KIP96"/>
      <c r="KIQ96"/>
      <c r="KIR96"/>
      <c r="KIS96"/>
      <c r="KIT96"/>
      <c r="KIU96"/>
      <c r="KIV96"/>
      <c r="KIW96"/>
      <c r="KIX96"/>
      <c r="KIY96"/>
      <c r="KIZ96"/>
      <c r="KJA96"/>
      <c r="KJB96"/>
      <c r="KJC96"/>
      <c r="KJD96"/>
      <c r="KJE96"/>
      <c r="KJF96"/>
      <c r="KJG96"/>
      <c r="KJH96"/>
      <c r="KJI96"/>
      <c r="KJJ96"/>
      <c r="KJK96"/>
      <c r="KJL96"/>
      <c r="KJM96"/>
      <c r="KJN96"/>
      <c r="KJO96"/>
      <c r="KJP96"/>
      <c r="KJQ96"/>
      <c r="KJR96"/>
      <c r="KJS96"/>
      <c r="KJT96"/>
      <c r="KJU96"/>
      <c r="KJV96"/>
      <c r="KJW96"/>
      <c r="KJX96"/>
      <c r="KJY96"/>
      <c r="KJZ96"/>
      <c r="KKA96"/>
      <c r="KKB96"/>
      <c r="KKC96"/>
      <c r="KKD96"/>
      <c r="KKE96"/>
      <c r="KKF96"/>
      <c r="KKG96"/>
      <c r="KKH96"/>
      <c r="KKI96"/>
      <c r="KKJ96"/>
      <c r="KKK96"/>
      <c r="KKL96"/>
      <c r="KKM96"/>
      <c r="KKN96"/>
      <c r="KKO96"/>
      <c r="KKP96"/>
      <c r="KKQ96"/>
      <c r="KKR96"/>
      <c r="KKS96"/>
      <c r="KKT96"/>
      <c r="KKU96"/>
      <c r="KKV96"/>
      <c r="KKW96"/>
      <c r="KKX96"/>
      <c r="KKY96"/>
      <c r="KKZ96"/>
      <c r="KLA96"/>
      <c r="KLB96"/>
      <c r="KLC96"/>
      <c r="KLD96"/>
      <c r="KLE96"/>
      <c r="KLF96"/>
      <c r="KLG96"/>
      <c r="KLH96"/>
      <c r="KLI96"/>
      <c r="KLJ96"/>
      <c r="KLK96"/>
      <c r="KLL96"/>
      <c r="KLM96"/>
      <c r="KLN96"/>
      <c r="KLO96"/>
      <c r="KLP96"/>
      <c r="KLQ96"/>
      <c r="KLR96"/>
      <c r="KLS96"/>
      <c r="KLT96"/>
      <c r="KLU96"/>
      <c r="KLV96"/>
      <c r="KLW96"/>
      <c r="KLX96"/>
      <c r="KLY96"/>
      <c r="KLZ96"/>
      <c r="KMA96"/>
      <c r="KMB96"/>
      <c r="KMC96"/>
      <c r="KMD96"/>
      <c r="KME96"/>
      <c r="KMF96"/>
      <c r="KMG96"/>
      <c r="KMH96"/>
      <c r="KMI96"/>
      <c r="KMJ96"/>
      <c r="KMK96"/>
      <c r="KML96"/>
      <c r="KMM96"/>
      <c r="KMN96"/>
      <c r="KMO96"/>
      <c r="KMP96"/>
      <c r="KMQ96"/>
      <c r="KMR96"/>
      <c r="KMS96"/>
      <c r="KMT96"/>
      <c r="KMU96"/>
      <c r="KMV96"/>
      <c r="KMW96"/>
      <c r="KMX96"/>
      <c r="KMY96"/>
      <c r="KMZ96"/>
      <c r="KNA96"/>
      <c r="KNB96"/>
      <c r="KNC96"/>
      <c r="KND96"/>
      <c r="KNE96"/>
      <c r="KNF96"/>
      <c r="KNG96"/>
      <c r="KNH96"/>
      <c r="KNI96"/>
      <c r="KNJ96"/>
      <c r="KNK96"/>
      <c r="KNL96"/>
      <c r="KNM96"/>
      <c r="KNN96"/>
      <c r="KNO96"/>
      <c r="KNP96"/>
      <c r="KNQ96"/>
      <c r="KNR96"/>
      <c r="KNS96"/>
      <c r="KNT96"/>
      <c r="KNU96"/>
      <c r="KNV96"/>
      <c r="KNW96"/>
      <c r="KNX96"/>
      <c r="KNY96"/>
      <c r="KNZ96"/>
      <c r="KOA96"/>
      <c r="KOB96"/>
      <c r="KOC96"/>
      <c r="KOD96"/>
      <c r="KOE96"/>
      <c r="KOF96"/>
      <c r="KOG96"/>
      <c r="KOH96"/>
      <c r="KOI96"/>
      <c r="KOJ96"/>
      <c r="KOK96"/>
      <c r="KOL96"/>
      <c r="KOM96"/>
      <c r="KON96"/>
      <c r="KOO96"/>
      <c r="KOP96"/>
      <c r="KOQ96"/>
      <c r="KOR96"/>
      <c r="KOS96"/>
      <c r="KOT96"/>
      <c r="KOU96"/>
      <c r="KOV96"/>
      <c r="KOW96"/>
      <c r="KOX96"/>
      <c r="KOY96"/>
      <c r="KOZ96"/>
      <c r="KPA96"/>
      <c r="KPB96"/>
      <c r="KPC96"/>
      <c r="KPD96"/>
      <c r="KPE96"/>
      <c r="KPF96"/>
      <c r="KPG96"/>
      <c r="KPH96"/>
      <c r="KPI96"/>
      <c r="KPJ96"/>
      <c r="KPK96"/>
      <c r="KPL96"/>
      <c r="KPM96"/>
      <c r="KPN96"/>
      <c r="KPO96"/>
      <c r="KPP96"/>
      <c r="KPQ96"/>
      <c r="KPR96"/>
      <c r="KPS96"/>
      <c r="KPT96"/>
      <c r="KPU96"/>
      <c r="KPV96"/>
      <c r="KPW96"/>
      <c r="KPX96"/>
      <c r="KPY96"/>
      <c r="KPZ96"/>
      <c r="KQA96"/>
      <c r="KQB96"/>
      <c r="KQC96"/>
      <c r="KQD96"/>
      <c r="KQE96"/>
      <c r="KQF96"/>
      <c r="KQG96"/>
      <c r="KQH96"/>
      <c r="KQI96"/>
      <c r="KQJ96"/>
      <c r="KQK96"/>
      <c r="KQL96"/>
      <c r="KQM96"/>
      <c r="KQN96"/>
      <c r="KQO96"/>
      <c r="KQP96"/>
      <c r="KQQ96"/>
      <c r="KQR96"/>
      <c r="KQS96"/>
      <c r="KQT96"/>
      <c r="KQU96"/>
      <c r="KQV96"/>
      <c r="KQW96"/>
      <c r="KQX96"/>
      <c r="KQY96"/>
      <c r="KQZ96"/>
      <c r="KRA96"/>
      <c r="KRB96"/>
      <c r="KRC96"/>
      <c r="KRD96"/>
      <c r="KRE96"/>
      <c r="KRF96"/>
      <c r="KRG96"/>
      <c r="KRH96"/>
      <c r="KRI96"/>
      <c r="KRJ96"/>
      <c r="KRK96"/>
      <c r="KRL96"/>
      <c r="KRM96"/>
      <c r="KRN96"/>
      <c r="KRO96"/>
      <c r="KRP96"/>
      <c r="KRQ96"/>
      <c r="KRR96"/>
      <c r="KRS96"/>
      <c r="KRT96"/>
      <c r="KRU96"/>
      <c r="KRV96"/>
      <c r="KRW96"/>
      <c r="KRX96"/>
      <c r="KRY96"/>
      <c r="KRZ96"/>
      <c r="KSA96"/>
      <c r="KSB96"/>
      <c r="KSC96"/>
      <c r="KSD96"/>
      <c r="KSE96"/>
      <c r="KSF96"/>
      <c r="KSG96"/>
      <c r="KSH96"/>
      <c r="KSI96"/>
      <c r="KSJ96"/>
      <c r="KSK96"/>
      <c r="KSL96"/>
      <c r="KSM96"/>
      <c r="KSN96"/>
      <c r="KSO96"/>
      <c r="KSP96"/>
      <c r="KSQ96"/>
      <c r="KSR96"/>
      <c r="KSS96"/>
      <c r="KST96"/>
      <c r="KSU96"/>
      <c r="KSV96"/>
      <c r="KSW96"/>
      <c r="KSX96"/>
      <c r="KSY96"/>
      <c r="KSZ96"/>
      <c r="KTA96"/>
      <c r="KTB96"/>
      <c r="KTC96"/>
      <c r="KTD96"/>
      <c r="KTE96"/>
      <c r="KTF96"/>
      <c r="KTG96"/>
      <c r="KTH96"/>
      <c r="KTI96"/>
      <c r="KTJ96"/>
      <c r="KTK96"/>
      <c r="KTL96"/>
      <c r="KTM96"/>
      <c r="KTN96"/>
      <c r="KTO96"/>
      <c r="KTP96"/>
      <c r="KTQ96"/>
      <c r="KTR96"/>
      <c r="KTS96"/>
      <c r="KTT96"/>
      <c r="KTU96"/>
      <c r="KTV96"/>
      <c r="KTW96"/>
      <c r="KTX96"/>
      <c r="KTY96"/>
      <c r="KTZ96"/>
      <c r="KUA96"/>
      <c r="KUB96"/>
      <c r="KUC96"/>
      <c r="KUD96"/>
      <c r="KUE96"/>
      <c r="KUF96"/>
      <c r="KUG96"/>
      <c r="KUH96"/>
      <c r="KUI96"/>
      <c r="KUJ96"/>
      <c r="KUK96"/>
      <c r="KUL96"/>
      <c r="KUM96"/>
      <c r="KUN96"/>
      <c r="KUO96"/>
      <c r="KUP96"/>
      <c r="KUQ96"/>
      <c r="KUR96"/>
      <c r="KUS96"/>
      <c r="KUT96"/>
      <c r="KUU96"/>
      <c r="KUV96"/>
      <c r="KUW96"/>
      <c r="KUX96"/>
      <c r="KUY96"/>
      <c r="KUZ96"/>
      <c r="KVA96"/>
      <c r="KVB96"/>
      <c r="KVC96"/>
      <c r="KVD96"/>
      <c r="KVE96"/>
      <c r="KVF96"/>
      <c r="KVG96"/>
      <c r="KVH96"/>
      <c r="KVI96"/>
      <c r="KVJ96"/>
      <c r="KVK96"/>
      <c r="KVL96"/>
      <c r="KVM96"/>
      <c r="KVN96"/>
      <c r="KVO96"/>
      <c r="KVP96"/>
      <c r="KVQ96"/>
      <c r="KVR96"/>
      <c r="KVS96"/>
      <c r="KVT96"/>
      <c r="KVU96"/>
      <c r="KVV96"/>
      <c r="KVW96"/>
      <c r="KVX96"/>
      <c r="KVY96"/>
      <c r="KVZ96"/>
      <c r="KWA96"/>
      <c r="KWB96"/>
      <c r="KWC96"/>
      <c r="KWD96"/>
      <c r="KWE96"/>
      <c r="KWF96"/>
      <c r="KWG96"/>
      <c r="KWH96"/>
      <c r="KWI96"/>
      <c r="KWJ96"/>
      <c r="KWK96"/>
      <c r="KWL96"/>
      <c r="KWM96"/>
      <c r="KWN96"/>
      <c r="KWO96"/>
      <c r="KWP96"/>
      <c r="KWQ96"/>
      <c r="KWR96"/>
      <c r="KWS96"/>
      <c r="KWT96"/>
      <c r="KWU96"/>
      <c r="KWV96"/>
      <c r="KWW96"/>
      <c r="KWX96"/>
      <c r="KWY96"/>
      <c r="KWZ96"/>
      <c r="KXA96"/>
      <c r="KXB96"/>
      <c r="KXC96"/>
      <c r="KXD96"/>
      <c r="KXE96"/>
      <c r="KXF96"/>
      <c r="KXG96"/>
      <c r="KXH96"/>
      <c r="KXI96"/>
      <c r="KXJ96"/>
      <c r="KXK96"/>
      <c r="KXL96"/>
      <c r="KXM96"/>
      <c r="KXN96"/>
      <c r="KXO96"/>
      <c r="KXP96"/>
      <c r="KXQ96"/>
      <c r="KXR96"/>
      <c r="KXS96"/>
      <c r="KXT96"/>
      <c r="KXU96"/>
      <c r="KXV96"/>
      <c r="KXW96"/>
      <c r="KXX96"/>
      <c r="KXY96"/>
      <c r="KXZ96"/>
      <c r="KYA96"/>
      <c r="KYB96"/>
      <c r="KYC96"/>
      <c r="KYD96"/>
      <c r="KYE96"/>
      <c r="KYF96"/>
      <c r="KYG96"/>
      <c r="KYH96"/>
      <c r="KYI96"/>
      <c r="KYJ96"/>
      <c r="KYK96"/>
      <c r="KYL96"/>
      <c r="KYM96"/>
      <c r="KYN96"/>
      <c r="KYO96"/>
      <c r="KYP96"/>
      <c r="KYQ96"/>
      <c r="KYR96"/>
      <c r="KYS96"/>
      <c r="KYT96"/>
      <c r="KYU96"/>
      <c r="KYV96"/>
      <c r="KYW96"/>
      <c r="KYX96"/>
      <c r="KYY96"/>
      <c r="KYZ96"/>
      <c r="KZA96"/>
      <c r="KZB96"/>
      <c r="KZC96"/>
      <c r="KZD96"/>
      <c r="KZE96"/>
      <c r="KZF96"/>
      <c r="KZG96"/>
      <c r="KZH96"/>
      <c r="KZI96"/>
      <c r="KZJ96"/>
      <c r="KZK96"/>
      <c r="KZL96"/>
      <c r="KZM96"/>
      <c r="KZN96"/>
      <c r="KZO96"/>
      <c r="KZP96"/>
      <c r="KZQ96"/>
      <c r="KZR96"/>
      <c r="KZS96"/>
      <c r="KZT96"/>
      <c r="KZU96"/>
      <c r="KZV96"/>
      <c r="KZW96"/>
      <c r="KZX96"/>
      <c r="KZY96"/>
      <c r="KZZ96"/>
      <c r="LAA96"/>
      <c r="LAB96"/>
      <c r="LAC96"/>
      <c r="LAD96"/>
      <c r="LAE96"/>
      <c r="LAF96"/>
      <c r="LAG96"/>
      <c r="LAH96"/>
      <c r="LAI96"/>
      <c r="LAJ96"/>
      <c r="LAK96"/>
      <c r="LAL96"/>
      <c r="LAM96"/>
      <c r="LAN96"/>
      <c r="LAO96"/>
      <c r="LAP96"/>
      <c r="LAQ96"/>
      <c r="LAR96"/>
      <c r="LAS96"/>
      <c r="LAT96"/>
      <c r="LAU96"/>
      <c r="LAV96"/>
      <c r="LAW96"/>
      <c r="LAX96"/>
      <c r="LAY96"/>
      <c r="LAZ96"/>
      <c r="LBA96"/>
      <c r="LBB96"/>
      <c r="LBC96"/>
      <c r="LBD96"/>
      <c r="LBE96"/>
      <c r="LBF96"/>
      <c r="LBG96"/>
      <c r="LBH96"/>
      <c r="LBI96"/>
      <c r="LBJ96"/>
      <c r="LBK96"/>
      <c r="LBL96"/>
      <c r="LBM96"/>
      <c r="LBN96"/>
      <c r="LBO96"/>
      <c r="LBP96"/>
      <c r="LBQ96"/>
      <c r="LBR96"/>
      <c r="LBS96"/>
      <c r="LBT96"/>
      <c r="LBU96"/>
      <c r="LBV96"/>
      <c r="LBW96"/>
      <c r="LBX96"/>
      <c r="LBY96"/>
      <c r="LBZ96"/>
      <c r="LCA96"/>
      <c r="LCB96"/>
      <c r="LCC96"/>
      <c r="LCD96"/>
      <c r="LCE96"/>
      <c r="LCF96"/>
      <c r="LCG96"/>
      <c r="LCH96"/>
      <c r="LCI96"/>
      <c r="LCJ96"/>
      <c r="LCK96"/>
      <c r="LCL96"/>
      <c r="LCM96"/>
      <c r="LCN96"/>
      <c r="LCO96"/>
      <c r="LCP96"/>
      <c r="LCQ96"/>
      <c r="LCR96"/>
      <c r="LCS96"/>
      <c r="LCT96"/>
      <c r="LCU96"/>
      <c r="LCV96"/>
      <c r="LCW96"/>
      <c r="LCX96"/>
      <c r="LCY96"/>
      <c r="LCZ96"/>
      <c r="LDA96"/>
      <c r="LDB96"/>
      <c r="LDC96"/>
      <c r="LDD96"/>
      <c r="LDE96"/>
      <c r="LDF96"/>
      <c r="LDG96"/>
      <c r="LDH96"/>
      <c r="LDI96"/>
      <c r="LDJ96"/>
      <c r="LDK96"/>
      <c r="LDL96"/>
      <c r="LDM96"/>
      <c r="LDN96"/>
      <c r="LDO96"/>
      <c r="LDP96"/>
      <c r="LDQ96"/>
      <c r="LDR96"/>
      <c r="LDS96"/>
      <c r="LDT96"/>
      <c r="LDU96"/>
      <c r="LDV96"/>
      <c r="LDW96"/>
      <c r="LDX96"/>
      <c r="LDY96"/>
      <c r="LDZ96"/>
      <c r="LEA96"/>
      <c r="LEB96"/>
      <c r="LEC96"/>
      <c r="LED96"/>
      <c r="LEE96"/>
      <c r="LEF96"/>
      <c r="LEG96"/>
      <c r="LEH96"/>
      <c r="LEI96"/>
      <c r="LEJ96"/>
      <c r="LEK96"/>
      <c r="LEL96"/>
      <c r="LEM96"/>
      <c r="LEN96"/>
      <c r="LEO96"/>
      <c r="LEP96"/>
      <c r="LEQ96"/>
      <c r="LER96"/>
      <c r="LES96"/>
      <c r="LET96"/>
      <c r="LEU96"/>
      <c r="LEV96"/>
      <c r="LEW96"/>
      <c r="LEX96"/>
      <c r="LEY96"/>
      <c r="LEZ96"/>
      <c r="LFA96"/>
      <c r="LFB96"/>
      <c r="LFC96"/>
      <c r="LFD96"/>
      <c r="LFE96"/>
      <c r="LFF96"/>
      <c r="LFG96"/>
      <c r="LFH96"/>
      <c r="LFI96"/>
      <c r="LFJ96"/>
      <c r="LFK96"/>
      <c r="LFL96"/>
      <c r="LFM96"/>
      <c r="LFN96"/>
      <c r="LFO96"/>
      <c r="LFP96"/>
      <c r="LFQ96"/>
      <c r="LFR96"/>
      <c r="LFS96"/>
      <c r="LFT96"/>
      <c r="LFU96"/>
      <c r="LFV96"/>
      <c r="LFW96"/>
      <c r="LFX96"/>
      <c r="LFY96"/>
      <c r="LFZ96"/>
      <c r="LGA96"/>
      <c r="LGB96"/>
      <c r="LGC96"/>
      <c r="LGD96"/>
      <c r="LGE96"/>
      <c r="LGF96"/>
      <c r="LGG96"/>
      <c r="LGH96"/>
      <c r="LGI96"/>
      <c r="LGJ96"/>
      <c r="LGK96"/>
      <c r="LGL96"/>
      <c r="LGM96"/>
      <c r="LGN96"/>
      <c r="LGO96"/>
      <c r="LGP96"/>
      <c r="LGQ96"/>
      <c r="LGR96"/>
      <c r="LGS96"/>
      <c r="LGT96"/>
      <c r="LGU96"/>
      <c r="LGV96"/>
      <c r="LGW96"/>
      <c r="LGX96"/>
      <c r="LGY96"/>
      <c r="LGZ96"/>
      <c r="LHA96"/>
      <c r="LHB96"/>
      <c r="LHC96"/>
      <c r="LHD96"/>
      <c r="LHE96"/>
      <c r="LHF96"/>
      <c r="LHG96"/>
      <c r="LHH96"/>
      <c r="LHI96"/>
      <c r="LHJ96"/>
      <c r="LHK96"/>
      <c r="LHL96"/>
      <c r="LHM96"/>
      <c r="LHN96"/>
      <c r="LHO96"/>
      <c r="LHP96"/>
      <c r="LHQ96"/>
      <c r="LHR96"/>
      <c r="LHS96"/>
      <c r="LHT96"/>
      <c r="LHU96"/>
      <c r="LHV96"/>
      <c r="LHW96"/>
      <c r="LHX96"/>
      <c r="LHY96"/>
      <c r="LHZ96"/>
      <c r="LIA96"/>
      <c r="LIB96"/>
      <c r="LIC96"/>
      <c r="LID96"/>
      <c r="LIE96"/>
      <c r="LIF96"/>
      <c r="LIG96"/>
      <c r="LIH96"/>
      <c r="LII96"/>
      <c r="LIJ96"/>
      <c r="LIK96"/>
      <c r="LIL96"/>
      <c r="LIM96"/>
      <c r="LIN96"/>
      <c r="LIO96"/>
      <c r="LIP96"/>
      <c r="LIQ96"/>
      <c r="LIR96"/>
      <c r="LIS96"/>
      <c r="LIT96"/>
      <c r="LIU96"/>
      <c r="LIV96"/>
      <c r="LIW96"/>
      <c r="LIX96"/>
      <c r="LIY96"/>
      <c r="LIZ96"/>
      <c r="LJA96"/>
      <c r="LJB96"/>
      <c r="LJC96"/>
      <c r="LJD96"/>
      <c r="LJE96"/>
      <c r="LJF96"/>
      <c r="LJG96"/>
      <c r="LJH96"/>
      <c r="LJI96"/>
      <c r="LJJ96"/>
      <c r="LJK96"/>
      <c r="LJL96"/>
      <c r="LJM96"/>
      <c r="LJN96"/>
      <c r="LJO96"/>
      <c r="LJP96"/>
      <c r="LJQ96"/>
      <c r="LJR96"/>
      <c r="LJS96"/>
      <c r="LJT96"/>
      <c r="LJU96"/>
      <c r="LJV96"/>
      <c r="LJW96"/>
      <c r="LJX96"/>
      <c r="LJY96"/>
      <c r="LJZ96"/>
      <c r="LKA96"/>
      <c r="LKB96"/>
      <c r="LKC96"/>
      <c r="LKD96"/>
      <c r="LKE96"/>
      <c r="LKF96"/>
      <c r="LKG96"/>
      <c r="LKH96"/>
      <c r="LKI96"/>
      <c r="LKJ96"/>
      <c r="LKK96"/>
      <c r="LKL96"/>
      <c r="LKM96"/>
      <c r="LKN96"/>
      <c r="LKO96"/>
      <c r="LKP96"/>
      <c r="LKQ96"/>
      <c r="LKR96"/>
      <c r="LKS96"/>
      <c r="LKT96"/>
      <c r="LKU96"/>
      <c r="LKV96"/>
      <c r="LKW96"/>
      <c r="LKX96"/>
      <c r="LKY96"/>
      <c r="LKZ96"/>
      <c r="LLA96"/>
      <c r="LLB96"/>
      <c r="LLC96"/>
      <c r="LLD96"/>
      <c r="LLE96"/>
      <c r="LLF96"/>
      <c r="LLG96"/>
      <c r="LLH96"/>
      <c r="LLI96"/>
      <c r="LLJ96"/>
      <c r="LLK96"/>
      <c r="LLL96"/>
      <c r="LLM96"/>
      <c r="LLN96"/>
      <c r="LLO96"/>
      <c r="LLP96"/>
      <c r="LLQ96"/>
      <c r="LLR96"/>
      <c r="LLS96"/>
      <c r="LLT96"/>
      <c r="LLU96"/>
      <c r="LLV96"/>
      <c r="LLW96"/>
      <c r="LLX96"/>
      <c r="LLY96"/>
      <c r="LLZ96"/>
      <c r="LMA96"/>
      <c r="LMB96"/>
      <c r="LMC96"/>
      <c r="LMD96"/>
      <c r="LME96"/>
      <c r="LMF96"/>
      <c r="LMG96"/>
      <c r="LMH96"/>
      <c r="LMI96"/>
      <c r="LMJ96"/>
      <c r="LMK96"/>
      <c r="LML96"/>
      <c r="LMM96"/>
      <c r="LMN96"/>
      <c r="LMO96"/>
      <c r="LMP96"/>
      <c r="LMQ96"/>
      <c r="LMR96"/>
      <c r="LMS96"/>
      <c r="LMT96"/>
      <c r="LMU96"/>
      <c r="LMV96"/>
      <c r="LMW96"/>
      <c r="LMX96"/>
      <c r="LMY96"/>
      <c r="LMZ96"/>
      <c r="LNA96"/>
      <c r="LNB96"/>
      <c r="LNC96"/>
      <c r="LND96"/>
      <c r="LNE96"/>
      <c r="LNF96"/>
      <c r="LNG96"/>
      <c r="LNH96"/>
      <c r="LNI96"/>
      <c r="LNJ96"/>
      <c r="LNK96"/>
      <c r="LNL96"/>
      <c r="LNM96"/>
      <c r="LNN96"/>
      <c r="LNO96"/>
      <c r="LNP96"/>
      <c r="LNQ96"/>
      <c r="LNR96"/>
      <c r="LNS96"/>
      <c r="LNT96"/>
      <c r="LNU96"/>
      <c r="LNV96"/>
      <c r="LNW96"/>
      <c r="LNX96"/>
      <c r="LNY96"/>
      <c r="LNZ96"/>
      <c r="LOA96"/>
      <c r="LOB96"/>
      <c r="LOC96"/>
      <c r="LOD96"/>
      <c r="LOE96"/>
      <c r="LOF96"/>
      <c r="LOG96"/>
      <c r="LOH96"/>
      <c r="LOI96"/>
      <c r="LOJ96"/>
      <c r="LOK96"/>
      <c r="LOL96"/>
      <c r="LOM96"/>
      <c r="LON96"/>
      <c r="LOO96"/>
      <c r="LOP96"/>
      <c r="LOQ96"/>
      <c r="LOR96"/>
      <c r="LOS96"/>
      <c r="LOT96"/>
      <c r="LOU96"/>
      <c r="LOV96"/>
      <c r="LOW96"/>
      <c r="LOX96"/>
      <c r="LOY96"/>
      <c r="LOZ96"/>
      <c r="LPA96"/>
      <c r="LPB96"/>
      <c r="LPC96"/>
      <c r="LPD96"/>
      <c r="LPE96"/>
      <c r="LPF96"/>
      <c r="LPG96"/>
      <c r="LPH96"/>
      <c r="LPI96"/>
      <c r="LPJ96"/>
      <c r="LPK96"/>
      <c r="LPL96"/>
      <c r="LPM96"/>
      <c r="LPN96"/>
      <c r="LPO96"/>
      <c r="LPP96"/>
      <c r="LPQ96"/>
      <c r="LPR96"/>
      <c r="LPS96"/>
      <c r="LPT96"/>
      <c r="LPU96"/>
      <c r="LPV96"/>
      <c r="LPW96"/>
      <c r="LPX96"/>
      <c r="LPY96"/>
      <c r="LPZ96"/>
      <c r="LQA96"/>
      <c r="LQB96"/>
      <c r="LQC96"/>
      <c r="LQD96"/>
      <c r="LQE96"/>
      <c r="LQF96"/>
      <c r="LQG96"/>
      <c r="LQH96"/>
      <c r="LQI96"/>
      <c r="LQJ96"/>
      <c r="LQK96"/>
      <c r="LQL96"/>
      <c r="LQM96"/>
      <c r="LQN96"/>
      <c r="LQO96"/>
      <c r="LQP96"/>
      <c r="LQQ96"/>
      <c r="LQR96"/>
      <c r="LQS96"/>
      <c r="LQT96"/>
      <c r="LQU96"/>
      <c r="LQV96"/>
      <c r="LQW96"/>
      <c r="LQX96"/>
      <c r="LQY96"/>
      <c r="LQZ96"/>
      <c r="LRA96"/>
      <c r="LRB96"/>
      <c r="LRC96"/>
      <c r="LRD96"/>
      <c r="LRE96"/>
      <c r="LRF96"/>
      <c r="LRG96"/>
      <c r="LRH96"/>
      <c r="LRI96"/>
      <c r="LRJ96"/>
      <c r="LRK96"/>
      <c r="LRL96"/>
      <c r="LRM96"/>
      <c r="LRN96"/>
      <c r="LRO96"/>
      <c r="LRP96"/>
      <c r="LRQ96"/>
      <c r="LRR96"/>
      <c r="LRS96"/>
      <c r="LRT96"/>
      <c r="LRU96"/>
      <c r="LRV96"/>
      <c r="LRW96"/>
      <c r="LRX96"/>
      <c r="LRY96"/>
      <c r="LRZ96"/>
      <c r="LSA96"/>
      <c r="LSB96"/>
      <c r="LSC96"/>
      <c r="LSD96"/>
      <c r="LSE96"/>
      <c r="LSF96"/>
      <c r="LSG96"/>
      <c r="LSH96"/>
      <c r="LSI96"/>
      <c r="LSJ96"/>
      <c r="LSK96"/>
      <c r="LSL96"/>
      <c r="LSM96"/>
      <c r="LSN96"/>
      <c r="LSO96"/>
      <c r="LSP96"/>
      <c r="LSQ96"/>
      <c r="LSR96"/>
      <c r="LSS96"/>
      <c r="LST96"/>
      <c r="LSU96"/>
      <c r="LSV96"/>
      <c r="LSW96"/>
      <c r="LSX96"/>
      <c r="LSY96"/>
      <c r="LSZ96"/>
      <c r="LTA96"/>
      <c r="LTB96"/>
      <c r="LTC96"/>
      <c r="LTD96"/>
      <c r="LTE96"/>
      <c r="LTF96"/>
      <c r="LTG96"/>
      <c r="LTH96"/>
      <c r="LTI96"/>
      <c r="LTJ96"/>
      <c r="LTK96"/>
      <c r="LTL96"/>
      <c r="LTM96"/>
      <c r="LTN96"/>
      <c r="LTO96"/>
      <c r="LTP96"/>
      <c r="LTQ96"/>
      <c r="LTR96"/>
      <c r="LTS96"/>
      <c r="LTT96"/>
      <c r="LTU96"/>
      <c r="LTV96"/>
      <c r="LTW96"/>
      <c r="LTX96"/>
      <c r="LTY96"/>
      <c r="LTZ96"/>
      <c r="LUA96"/>
      <c r="LUB96"/>
      <c r="LUC96"/>
      <c r="LUD96"/>
      <c r="LUE96"/>
      <c r="LUF96"/>
      <c r="LUG96"/>
      <c r="LUH96"/>
      <c r="LUI96"/>
      <c r="LUJ96"/>
      <c r="LUK96"/>
      <c r="LUL96"/>
      <c r="LUM96"/>
      <c r="LUN96"/>
      <c r="LUO96"/>
      <c r="LUP96"/>
      <c r="LUQ96"/>
      <c r="LUR96"/>
      <c r="LUS96"/>
      <c r="LUT96"/>
      <c r="LUU96"/>
      <c r="LUV96"/>
      <c r="LUW96"/>
      <c r="LUX96"/>
      <c r="LUY96"/>
      <c r="LUZ96"/>
      <c r="LVA96"/>
      <c r="LVB96"/>
      <c r="LVC96"/>
      <c r="LVD96"/>
      <c r="LVE96"/>
      <c r="LVF96"/>
      <c r="LVG96"/>
      <c r="LVH96"/>
      <c r="LVI96"/>
      <c r="LVJ96"/>
      <c r="LVK96"/>
      <c r="LVL96"/>
      <c r="LVM96"/>
      <c r="LVN96"/>
      <c r="LVO96"/>
      <c r="LVP96"/>
      <c r="LVQ96"/>
      <c r="LVR96"/>
      <c r="LVS96"/>
      <c r="LVT96"/>
      <c r="LVU96"/>
      <c r="LVV96"/>
      <c r="LVW96"/>
      <c r="LVX96"/>
      <c r="LVY96"/>
      <c r="LVZ96"/>
      <c r="LWA96"/>
      <c r="LWB96"/>
      <c r="LWC96"/>
      <c r="LWD96"/>
      <c r="LWE96"/>
      <c r="LWF96"/>
      <c r="LWG96"/>
      <c r="LWH96"/>
      <c r="LWI96"/>
      <c r="LWJ96"/>
      <c r="LWK96"/>
      <c r="LWL96"/>
      <c r="LWM96"/>
      <c r="LWN96"/>
      <c r="LWO96"/>
      <c r="LWP96"/>
      <c r="LWQ96"/>
      <c r="LWR96"/>
      <c r="LWS96"/>
      <c r="LWT96"/>
      <c r="LWU96"/>
      <c r="LWV96"/>
      <c r="LWW96"/>
      <c r="LWX96"/>
      <c r="LWY96"/>
      <c r="LWZ96"/>
      <c r="LXA96"/>
      <c r="LXB96"/>
      <c r="LXC96"/>
      <c r="LXD96"/>
      <c r="LXE96"/>
      <c r="LXF96"/>
      <c r="LXG96"/>
      <c r="LXH96"/>
      <c r="LXI96"/>
      <c r="LXJ96"/>
      <c r="LXK96"/>
      <c r="LXL96"/>
      <c r="LXM96"/>
      <c r="LXN96"/>
      <c r="LXO96"/>
      <c r="LXP96"/>
      <c r="LXQ96"/>
      <c r="LXR96"/>
      <c r="LXS96"/>
      <c r="LXT96"/>
      <c r="LXU96"/>
      <c r="LXV96"/>
      <c r="LXW96"/>
      <c r="LXX96"/>
      <c r="LXY96"/>
      <c r="LXZ96"/>
      <c r="LYA96"/>
      <c r="LYB96"/>
      <c r="LYC96"/>
      <c r="LYD96"/>
      <c r="LYE96"/>
      <c r="LYF96"/>
      <c r="LYG96"/>
      <c r="LYH96"/>
      <c r="LYI96"/>
      <c r="LYJ96"/>
      <c r="LYK96"/>
      <c r="LYL96"/>
      <c r="LYM96"/>
      <c r="LYN96"/>
      <c r="LYO96"/>
      <c r="LYP96"/>
      <c r="LYQ96"/>
      <c r="LYR96"/>
      <c r="LYS96"/>
      <c r="LYT96"/>
      <c r="LYU96"/>
      <c r="LYV96"/>
      <c r="LYW96"/>
      <c r="LYX96"/>
      <c r="LYY96"/>
      <c r="LYZ96"/>
      <c r="LZA96"/>
      <c r="LZB96"/>
      <c r="LZC96"/>
      <c r="LZD96"/>
      <c r="LZE96"/>
      <c r="LZF96"/>
      <c r="LZG96"/>
      <c r="LZH96"/>
      <c r="LZI96"/>
      <c r="LZJ96"/>
      <c r="LZK96"/>
      <c r="LZL96"/>
      <c r="LZM96"/>
      <c r="LZN96"/>
      <c r="LZO96"/>
      <c r="LZP96"/>
      <c r="LZQ96"/>
      <c r="LZR96"/>
      <c r="LZS96"/>
      <c r="LZT96"/>
      <c r="LZU96"/>
      <c r="LZV96"/>
      <c r="LZW96"/>
      <c r="LZX96"/>
      <c r="LZY96"/>
      <c r="LZZ96"/>
      <c r="MAA96"/>
      <c r="MAB96"/>
      <c r="MAC96"/>
      <c r="MAD96"/>
      <c r="MAE96"/>
      <c r="MAF96"/>
      <c r="MAG96"/>
      <c r="MAH96"/>
      <c r="MAI96"/>
      <c r="MAJ96"/>
      <c r="MAK96"/>
      <c r="MAL96"/>
      <c r="MAM96"/>
      <c r="MAN96"/>
      <c r="MAO96"/>
      <c r="MAP96"/>
      <c r="MAQ96"/>
      <c r="MAR96"/>
      <c r="MAS96"/>
      <c r="MAT96"/>
      <c r="MAU96"/>
      <c r="MAV96"/>
      <c r="MAW96"/>
      <c r="MAX96"/>
      <c r="MAY96"/>
      <c r="MAZ96"/>
      <c r="MBA96"/>
      <c r="MBB96"/>
      <c r="MBC96"/>
      <c r="MBD96"/>
      <c r="MBE96"/>
      <c r="MBF96"/>
      <c r="MBG96"/>
      <c r="MBH96"/>
      <c r="MBI96"/>
      <c r="MBJ96"/>
      <c r="MBK96"/>
      <c r="MBL96"/>
      <c r="MBM96"/>
      <c r="MBN96"/>
      <c r="MBO96"/>
      <c r="MBP96"/>
      <c r="MBQ96"/>
      <c r="MBR96"/>
      <c r="MBS96"/>
      <c r="MBT96"/>
      <c r="MBU96"/>
      <c r="MBV96"/>
      <c r="MBW96"/>
      <c r="MBX96"/>
      <c r="MBY96"/>
      <c r="MBZ96"/>
      <c r="MCA96"/>
      <c r="MCB96"/>
      <c r="MCC96"/>
      <c r="MCD96"/>
      <c r="MCE96"/>
      <c r="MCF96"/>
      <c r="MCG96"/>
      <c r="MCH96"/>
      <c r="MCI96"/>
      <c r="MCJ96"/>
      <c r="MCK96"/>
      <c r="MCL96"/>
      <c r="MCM96"/>
      <c r="MCN96"/>
      <c r="MCO96"/>
      <c r="MCP96"/>
      <c r="MCQ96"/>
      <c r="MCR96"/>
      <c r="MCS96"/>
      <c r="MCT96"/>
      <c r="MCU96"/>
      <c r="MCV96"/>
      <c r="MCW96"/>
      <c r="MCX96"/>
      <c r="MCY96"/>
      <c r="MCZ96"/>
      <c r="MDA96"/>
      <c r="MDB96"/>
      <c r="MDC96"/>
      <c r="MDD96"/>
      <c r="MDE96"/>
      <c r="MDF96"/>
      <c r="MDG96"/>
      <c r="MDH96"/>
      <c r="MDI96"/>
      <c r="MDJ96"/>
      <c r="MDK96"/>
      <c r="MDL96"/>
      <c r="MDM96"/>
      <c r="MDN96"/>
      <c r="MDO96"/>
      <c r="MDP96"/>
      <c r="MDQ96"/>
      <c r="MDR96"/>
      <c r="MDS96"/>
      <c r="MDT96"/>
      <c r="MDU96"/>
      <c r="MDV96"/>
      <c r="MDW96"/>
      <c r="MDX96"/>
      <c r="MDY96"/>
      <c r="MDZ96"/>
      <c r="MEA96"/>
      <c r="MEB96"/>
      <c r="MEC96"/>
      <c r="MED96"/>
      <c r="MEE96"/>
      <c r="MEF96"/>
      <c r="MEG96"/>
      <c r="MEH96"/>
      <c r="MEI96"/>
      <c r="MEJ96"/>
      <c r="MEK96"/>
      <c r="MEL96"/>
      <c r="MEM96"/>
      <c r="MEN96"/>
      <c r="MEO96"/>
      <c r="MEP96"/>
      <c r="MEQ96"/>
      <c r="MER96"/>
      <c r="MES96"/>
      <c r="MET96"/>
      <c r="MEU96"/>
      <c r="MEV96"/>
      <c r="MEW96"/>
      <c r="MEX96"/>
      <c r="MEY96"/>
      <c r="MEZ96"/>
      <c r="MFA96"/>
      <c r="MFB96"/>
      <c r="MFC96"/>
      <c r="MFD96"/>
      <c r="MFE96"/>
      <c r="MFF96"/>
      <c r="MFG96"/>
      <c r="MFH96"/>
      <c r="MFI96"/>
      <c r="MFJ96"/>
      <c r="MFK96"/>
      <c r="MFL96"/>
      <c r="MFM96"/>
      <c r="MFN96"/>
      <c r="MFO96"/>
      <c r="MFP96"/>
      <c r="MFQ96"/>
      <c r="MFR96"/>
      <c r="MFS96"/>
      <c r="MFT96"/>
      <c r="MFU96"/>
      <c r="MFV96"/>
      <c r="MFW96"/>
      <c r="MFX96"/>
      <c r="MFY96"/>
      <c r="MFZ96"/>
      <c r="MGA96"/>
      <c r="MGB96"/>
      <c r="MGC96"/>
      <c r="MGD96"/>
      <c r="MGE96"/>
      <c r="MGF96"/>
      <c r="MGG96"/>
      <c r="MGH96"/>
      <c r="MGI96"/>
      <c r="MGJ96"/>
      <c r="MGK96"/>
      <c r="MGL96"/>
      <c r="MGM96"/>
      <c r="MGN96"/>
      <c r="MGO96"/>
      <c r="MGP96"/>
      <c r="MGQ96"/>
      <c r="MGR96"/>
      <c r="MGS96"/>
      <c r="MGT96"/>
      <c r="MGU96"/>
      <c r="MGV96"/>
      <c r="MGW96"/>
      <c r="MGX96"/>
      <c r="MGY96"/>
      <c r="MGZ96"/>
      <c r="MHA96"/>
      <c r="MHB96"/>
      <c r="MHC96"/>
      <c r="MHD96"/>
      <c r="MHE96"/>
      <c r="MHF96"/>
      <c r="MHG96"/>
      <c r="MHH96"/>
      <c r="MHI96"/>
      <c r="MHJ96"/>
      <c r="MHK96"/>
      <c r="MHL96"/>
      <c r="MHM96"/>
      <c r="MHN96"/>
      <c r="MHO96"/>
      <c r="MHP96"/>
      <c r="MHQ96"/>
      <c r="MHR96"/>
      <c r="MHS96"/>
      <c r="MHT96"/>
      <c r="MHU96"/>
      <c r="MHV96"/>
      <c r="MHW96"/>
      <c r="MHX96"/>
      <c r="MHY96"/>
      <c r="MHZ96"/>
      <c r="MIA96"/>
      <c r="MIB96"/>
      <c r="MIC96"/>
      <c r="MID96"/>
      <c r="MIE96"/>
      <c r="MIF96"/>
      <c r="MIG96"/>
      <c r="MIH96"/>
      <c r="MII96"/>
      <c r="MIJ96"/>
      <c r="MIK96"/>
      <c r="MIL96"/>
      <c r="MIM96"/>
      <c r="MIN96"/>
      <c r="MIO96"/>
      <c r="MIP96"/>
      <c r="MIQ96"/>
      <c r="MIR96"/>
      <c r="MIS96"/>
      <c r="MIT96"/>
      <c r="MIU96"/>
      <c r="MIV96"/>
      <c r="MIW96"/>
      <c r="MIX96"/>
      <c r="MIY96"/>
      <c r="MIZ96"/>
      <c r="MJA96"/>
      <c r="MJB96"/>
      <c r="MJC96"/>
      <c r="MJD96"/>
      <c r="MJE96"/>
      <c r="MJF96"/>
      <c r="MJG96"/>
      <c r="MJH96"/>
      <c r="MJI96"/>
      <c r="MJJ96"/>
      <c r="MJK96"/>
      <c r="MJL96"/>
      <c r="MJM96"/>
      <c r="MJN96"/>
      <c r="MJO96"/>
      <c r="MJP96"/>
      <c r="MJQ96"/>
      <c r="MJR96"/>
      <c r="MJS96"/>
      <c r="MJT96"/>
      <c r="MJU96"/>
      <c r="MJV96"/>
      <c r="MJW96"/>
      <c r="MJX96"/>
      <c r="MJY96"/>
      <c r="MJZ96"/>
      <c r="MKA96"/>
      <c r="MKB96"/>
      <c r="MKC96"/>
      <c r="MKD96"/>
      <c r="MKE96"/>
      <c r="MKF96"/>
      <c r="MKG96"/>
      <c r="MKH96"/>
      <c r="MKI96"/>
      <c r="MKJ96"/>
      <c r="MKK96"/>
      <c r="MKL96"/>
      <c r="MKM96"/>
      <c r="MKN96"/>
      <c r="MKO96"/>
      <c r="MKP96"/>
      <c r="MKQ96"/>
      <c r="MKR96"/>
      <c r="MKS96"/>
      <c r="MKT96"/>
      <c r="MKU96"/>
      <c r="MKV96"/>
      <c r="MKW96"/>
      <c r="MKX96"/>
      <c r="MKY96"/>
      <c r="MKZ96"/>
      <c r="MLA96"/>
      <c r="MLB96"/>
      <c r="MLC96"/>
      <c r="MLD96"/>
      <c r="MLE96"/>
      <c r="MLF96"/>
      <c r="MLG96"/>
      <c r="MLH96"/>
      <c r="MLI96"/>
      <c r="MLJ96"/>
      <c r="MLK96"/>
      <c r="MLL96"/>
      <c r="MLM96"/>
      <c r="MLN96"/>
      <c r="MLO96"/>
      <c r="MLP96"/>
      <c r="MLQ96"/>
      <c r="MLR96"/>
      <c r="MLS96"/>
      <c r="MLT96"/>
      <c r="MLU96"/>
      <c r="MLV96"/>
      <c r="MLW96"/>
      <c r="MLX96"/>
      <c r="MLY96"/>
      <c r="MLZ96"/>
      <c r="MMA96"/>
      <c r="MMB96"/>
      <c r="MMC96"/>
      <c r="MMD96"/>
      <c r="MME96"/>
      <c r="MMF96"/>
      <c r="MMG96"/>
      <c r="MMH96"/>
      <c r="MMI96"/>
      <c r="MMJ96"/>
      <c r="MMK96"/>
      <c r="MML96"/>
      <c r="MMM96"/>
      <c r="MMN96"/>
      <c r="MMO96"/>
      <c r="MMP96"/>
      <c r="MMQ96"/>
      <c r="MMR96"/>
      <c r="MMS96"/>
      <c r="MMT96"/>
      <c r="MMU96"/>
      <c r="MMV96"/>
      <c r="MMW96"/>
      <c r="MMX96"/>
      <c r="MMY96"/>
      <c r="MMZ96"/>
      <c r="MNA96"/>
      <c r="MNB96"/>
      <c r="MNC96"/>
      <c r="MND96"/>
      <c r="MNE96"/>
      <c r="MNF96"/>
      <c r="MNG96"/>
      <c r="MNH96"/>
      <c r="MNI96"/>
      <c r="MNJ96"/>
      <c r="MNK96"/>
      <c r="MNL96"/>
      <c r="MNM96"/>
      <c r="MNN96"/>
      <c r="MNO96"/>
      <c r="MNP96"/>
      <c r="MNQ96"/>
      <c r="MNR96"/>
      <c r="MNS96"/>
      <c r="MNT96"/>
      <c r="MNU96"/>
      <c r="MNV96"/>
      <c r="MNW96"/>
      <c r="MNX96"/>
      <c r="MNY96"/>
      <c r="MNZ96"/>
      <c r="MOA96"/>
      <c r="MOB96"/>
      <c r="MOC96"/>
      <c r="MOD96"/>
      <c r="MOE96"/>
      <c r="MOF96"/>
      <c r="MOG96"/>
      <c r="MOH96"/>
      <c r="MOI96"/>
      <c r="MOJ96"/>
      <c r="MOK96"/>
      <c r="MOL96"/>
      <c r="MOM96"/>
      <c r="MON96"/>
      <c r="MOO96"/>
      <c r="MOP96"/>
      <c r="MOQ96"/>
      <c r="MOR96"/>
      <c r="MOS96"/>
      <c r="MOT96"/>
      <c r="MOU96"/>
      <c r="MOV96"/>
      <c r="MOW96"/>
      <c r="MOX96"/>
      <c r="MOY96"/>
      <c r="MOZ96"/>
      <c r="MPA96"/>
      <c r="MPB96"/>
      <c r="MPC96"/>
      <c r="MPD96"/>
      <c r="MPE96"/>
      <c r="MPF96"/>
      <c r="MPG96"/>
      <c r="MPH96"/>
      <c r="MPI96"/>
      <c r="MPJ96"/>
      <c r="MPK96"/>
      <c r="MPL96"/>
      <c r="MPM96"/>
      <c r="MPN96"/>
      <c r="MPO96"/>
      <c r="MPP96"/>
      <c r="MPQ96"/>
      <c r="MPR96"/>
      <c r="MPS96"/>
      <c r="MPT96"/>
      <c r="MPU96"/>
      <c r="MPV96"/>
      <c r="MPW96"/>
      <c r="MPX96"/>
      <c r="MPY96"/>
      <c r="MPZ96"/>
      <c r="MQA96"/>
      <c r="MQB96"/>
      <c r="MQC96"/>
      <c r="MQD96"/>
      <c r="MQE96"/>
      <c r="MQF96"/>
      <c r="MQG96"/>
      <c r="MQH96"/>
      <c r="MQI96"/>
      <c r="MQJ96"/>
      <c r="MQK96"/>
      <c r="MQL96"/>
      <c r="MQM96"/>
      <c r="MQN96"/>
      <c r="MQO96"/>
      <c r="MQP96"/>
      <c r="MQQ96"/>
      <c r="MQR96"/>
      <c r="MQS96"/>
      <c r="MQT96"/>
      <c r="MQU96"/>
      <c r="MQV96"/>
      <c r="MQW96"/>
      <c r="MQX96"/>
      <c r="MQY96"/>
      <c r="MQZ96"/>
      <c r="MRA96"/>
      <c r="MRB96"/>
      <c r="MRC96"/>
      <c r="MRD96"/>
      <c r="MRE96"/>
      <c r="MRF96"/>
      <c r="MRG96"/>
      <c r="MRH96"/>
      <c r="MRI96"/>
      <c r="MRJ96"/>
      <c r="MRK96"/>
      <c r="MRL96"/>
      <c r="MRM96"/>
      <c r="MRN96"/>
      <c r="MRO96"/>
      <c r="MRP96"/>
      <c r="MRQ96"/>
      <c r="MRR96"/>
      <c r="MRS96"/>
      <c r="MRT96"/>
      <c r="MRU96"/>
      <c r="MRV96"/>
      <c r="MRW96"/>
      <c r="MRX96"/>
      <c r="MRY96"/>
      <c r="MRZ96"/>
      <c r="MSA96"/>
      <c r="MSB96"/>
      <c r="MSC96"/>
      <c r="MSD96"/>
      <c r="MSE96"/>
      <c r="MSF96"/>
      <c r="MSG96"/>
      <c r="MSH96"/>
      <c r="MSI96"/>
      <c r="MSJ96"/>
      <c r="MSK96"/>
      <c r="MSL96"/>
      <c r="MSM96"/>
      <c r="MSN96"/>
      <c r="MSO96"/>
      <c r="MSP96"/>
      <c r="MSQ96"/>
      <c r="MSR96"/>
      <c r="MSS96"/>
      <c r="MST96"/>
      <c r="MSU96"/>
      <c r="MSV96"/>
      <c r="MSW96"/>
      <c r="MSX96"/>
      <c r="MSY96"/>
      <c r="MSZ96"/>
      <c r="MTA96"/>
      <c r="MTB96"/>
      <c r="MTC96"/>
      <c r="MTD96"/>
      <c r="MTE96"/>
      <c r="MTF96"/>
      <c r="MTG96"/>
      <c r="MTH96"/>
      <c r="MTI96"/>
      <c r="MTJ96"/>
      <c r="MTK96"/>
      <c r="MTL96"/>
      <c r="MTM96"/>
      <c r="MTN96"/>
      <c r="MTO96"/>
      <c r="MTP96"/>
      <c r="MTQ96"/>
      <c r="MTR96"/>
      <c r="MTS96"/>
      <c r="MTT96"/>
      <c r="MTU96"/>
      <c r="MTV96"/>
      <c r="MTW96"/>
      <c r="MTX96"/>
      <c r="MTY96"/>
      <c r="MTZ96"/>
      <c r="MUA96"/>
      <c r="MUB96"/>
      <c r="MUC96"/>
      <c r="MUD96"/>
      <c r="MUE96"/>
      <c r="MUF96"/>
      <c r="MUG96"/>
      <c r="MUH96"/>
      <c r="MUI96"/>
      <c r="MUJ96"/>
      <c r="MUK96"/>
      <c r="MUL96"/>
      <c r="MUM96"/>
      <c r="MUN96"/>
      <c r="MUO96"/>
      <c r="MUP96"/>
      <c r="MUQ96"/>
      <c r="MUR96"/>
      <c r="MUS96"/>
      <c r="MUT96"/>
      <c r="MUU96"/>
      <c r="MUV96"/>
      <c r="MUW96"/>
      <c r="MUX96"/>
      <c r="MUY96"/>
      <c r="MUZ96"/>
      <c r="MVA96"/>
      <c r="MVB96"/>
      <c r="MVC96"/>
      <c r="MVD96"/>
      <c r="MVE96"/>
      <c r="MVF96"/>
      <c r="MVG96"/>
      <c r="MVH96"/>
      <c r="MVI96"/>
      <c r="MVJ96"/>
      <c r="MVK96"/>
      <c r="MVL96"/>
      <c r="MVM96"/>
      <c r="MVN96"/>
      <c r="MVO96"/>
      <c r="MVP96"/>
      <c r="MVQ96"/>
      <c r="MVR96"/>
      <c r="MVS96"/>
      <c r="MVT96"/>
      <c r="MVU96"/>
      <c r="MVV96"/>
      <c r="MVW96"/>
      <c r="MVX96"/>
      <c r="MVY96"/>
      <c r="MVZ96"/>
      <c r="MWA96"/>
      <c r="MWB96"/>
      <c r="MWC96"/>
      <c r="MWD96"/>
      <c r="MWE96"/>
      <c r="MWF96"/>
      <c r="MWG96"/>
      <c r="MWH96"/>
      <c r="MWI96"/>
      <c r="MWJ96"/>
      <c r="MWK96"/>
      <c r="MWL96"/>
      <c r="MWM96"/>
      <c r="MWN96"/>
      <c r="MWO96"/>
      <c r="MWP96"/>
      <c r="MWQ96"/>
      <c r="MWR96"/>
      <c r="MWS96"/>
      <c r="MWT96"/>
      <c r="MWU96"/>
      <c r="MWV96"/>
      <c r="MWW96"/>
      <c r="MWX96"/>
      <c r="MWY96"/>
      <c r="MWZ96"/>
      <c r="MXA96"/>
      <c r="MXB96"/>
      <c r="MXC96"/>
      <c r="MXD96"/>
      <c r="MXE96"/>
      <c r="MXF96"/>
      <c r="MXG96"/>
      <c r="MXH96"/>
      <c r="MXI96"/>
      <c r="MXJ96"/>
      <c r="MXK96"/>
      <c r="MXL96"/>
      <c r="MXM96"/>
      <c r="MXN96"/>
      <c r="MXO96"/>
      <c r="MXP96"/>
      <c r="MXQ96"/>
      <c r="MXR96"/>
      <c r="MXS96"/>
      <c r="MXT96"/>
      <c r="MXU96"/>
      <c r="MXV96"/>
      <c r="MXW96"/>
      <c r="MXX96"/>
      <c r="MXY96"/>
      <c r="MXZ96"/>
      <c r="MYA96"/>
      <c r="MYB96"/>
      <c r="MYC96"/>
      <c r="MYD96"/>
      <c r="MYE96"/>
      <c r="MYF96"/>
      <c r="MYG96"/>
      <c r="MYH96"/>
      <c r="MYI96"/>
      <c r="MYJ96"/>
      <c r="MYK96"/>
      <c r="MYL96"/>
      <c r="MYM96"/>
      <c r="MYN96"/>
      <c r="MYO96"/>
      <c r="MYP96"/>
      <c r="MYQ96"/>
      <c r="MYR96"/>
      <c r="MYS96"/>
      <c r="MYT96"/>
      <c r="MYU96"/>
      <c r="MYV96"/>
      <c r="MYW96"/>
      <c r="MYX96"/>
      <c r="MYY96"/>
      <c r="MYZ96"/>
      <c r="MZA96"/>
      <c r="MZB96"/>
      <c r="MZC96"/>
      <c r="MZD96"/>
      <c r="MZE96"/>
      <c r="MZF96"/>
      <c r="MZG96"/>
      <c r="MZH96"/>
      <c r="MZI96"/>
      <c r="MZJ96"/>
      <c r="MZK96"/>
      <c r="MZL96"/>
      <c r="MZM96"/>
      <c r="MZN96"/>
      <c r="MZO96"/>
      <c r="MZP96"/>
      <c r="MZQ96"/>
      <c r="MZR96"/>
      <c r="MZS96"/>
      <c r="MZT96"/>
      <c r="MZU96"/>
      <c r="MZV96"/>
      <c r="MZW96"/>
      <c r="MZX96"/>
      <c r="MZY96"/>
      <c r="MZZ96"/>
      <c r="NAA96"/>
      <c r="NAB96"/>
      <c r="NAC96"/>
      <c r="NAD96"/>
      <c r="NAE96"/>
      <c r="NAF96"/>
      <c r="NAG96"/>
      <c r="NAH96"/>
      <c r="NAI96"/>
      <c r="NAJ96"/>
      <c r="NAK96"/>
      <c r="NAL96"/>
      <c r="NAM96"/>
      <c r="NAN96"/>
      <c r="NAO96"/>
      <c r="NAP96"/>
      <c r="NAQ96"/>
      <c r="NAR96"/>
      <c r="NAS96"/>
      <c r="NAT96"/>
      <c r="NAU96"/>
      <c r="NAV96"/>
      <c r="NAW96"/>
      <c r="NAX96"/>
      <c r="NAY96"/>
      <c r="NAZ96"/>
      <c r="NBA96"/>
      <c r="NBB96"/>
      <c r="NBC96"/>
      <c r="NBD96"/>
      <c r="NBE96"/>
      <c r="NBF96"/>
      <c r="NBG96"/>
      <c r="NBH96"/>
      <c r="NBI96"/>
      <c r="NBJ96"/>
      <c r="NBK96"/>
      <c r="NBL96"/>
      <c r="NBM96"/>
      <c r="NBN96"/>
      <c r="NBO96"/>
      <c r="NBP96"/>
      <c r="NBQ96"/>
      <c r="NBR96"/>
      <c r="NBS96"/>
      <c r="NBT96"/>
      <c r="NBU96"/>
      <c r="NBV96"/>
      <c r="NBW96"/>
      <c r="NBX96"/>
      <c r="NBY96"/>
      <c r="NBZ96"/>
      <c r="NCA96"/>
      <c r="NCB96"/>
      <c r="NCC96"/>
      <c r="NCD96"/>
      <c r="NCE96"/>
      <c r="NCF96"/>
      <c r="NCG96"/>
      <c r="NCH96"/>
      <c r="NCI96"/>
      <c r="NCJ96"/>
      <c r="NCK96"/>
      <c r="NCL96"/>
      <c r="NCM96"/>
      <c r="NCN96"/>
      <c r="NCO96"/>
      <c r="NCP96"/>
      <c r="NCQ96"/>
      <c r="NCR96"/>
      <c r="NCS96"/>
      <c r="NCT96"/>
      <c r="NCU96"/>
      <c r="NCV96"/>
      <c r="NCW96"/>
      <c r="NCX96"/>
      <c r="NCY96"/>
      <c r="NCZ96"/>
      <c r="NDA96"/>
      <c r="NDB96"/>
      <c r="NDC96"/>
      <c r="NDD96"/>
      <c r="NDE96"/>
      <c r="NDF96"/>
      <c r="NDG96"/>
      <c r="NDH96"/>
      <c r="NDI96"/>
      <c r="NDJ96"/>
      <c r="NDK96"/>
      <c r="NDL96"/>
      <c r="NDM96"/>
      <c r="NDN96"/>
      <c r="NDO96"/>
      <c r="NDP96"/>
      <c r="NDQ96"/>
      <c r="NDR96"/>
      <c r="NDS96"/>
      <c r="NDT96"/>
      <c r="NDU96"/>
      <c r="NDV96"/>
      <c r="NDW96"/>
      <c r="NDX96"/>
      <c r="NDY96"/>
      <c r="NDZ96"/>
      <c r="NEA96"/>
      <c r="NEB96"/>
      <c r="NEC96"/>
      <c r="NED96"/>
      <c r="NEE96"/>
      <c r="NEF96"/>
      <c r="NEG96"/>
      <c r="NEH96"/>
      <c r="NEI96"/>
      <c r="NEJ96"/>
      <c r="NEK96"/>
      <c r="NEL96"/>
      <c r="NEM96"/>
      <c r="NEN96"/>
      <c r="NEO96"/>
      <c r="NEP96"/>
      <c r="NEQ96"/>
      <c r="NER96"/>
      <c r="NES96"/>
      <c r="NET96"/>
      <c r="NEU96"/>
      <c r="NEV96"/>
      <c r="NEW96"/>
      <c r="NEX96"/>
      <c r="NEY96"/>
      <c r="NEZ96"/>
      <c r="NFA96"/>
      <c r="NFB96"/>
      <c r="NFC96"/>
      <c r="NFD96"/>
      <c r="NFE96"/>
      <c r="NFF96"/>
      <c r="NFG96"/>
      <c r="NFH96"/>
      <c r="NFI96"/>
      <c r="NFJ96"/>
      <c r="NFK96"/>
      <c r="NFL96"/>
      <c r="NFM96"/>
      <c r="NFN96"/>
      <c r="NFO96"/>
      <c r="NFP96"/>
      <c r="NFQ96"/>
      <c r="NFR96"/>
      <c r="NFS96"/>
      <c r="NFT96"/>
      <c r="NFU96"/>
      <c r="NFV96"/>
      <c r="NFW96"/>
      <c r="NFX96"/>
      <c r="NFY96"/>
      <c r="NFZ96"/>
      <c r="NGA96"/>
      <c r="NGB96"/>
      <c r="NGC96"/>
      <c r="NGD96"/>
      <c r="NGE96"/>
      <c r="NGF96"/>
      <c r="NGG96"/>
      <c r="NGH96"/>
      <c r="NGI96"/>
      <c r="NGJ96"/>
      <c r="NGK96"/>
      <c r="NGL96"/>
      <c r="NGM96"/>
      <c r="NGN96"/>
      <c r="NGO96"/>
      <c r="NGP96"/>
      <c r="NGQ96"/>
      <c r="NGR96"/>
      <c r="NGS96"/>
      <c r="NGT96"/>
      <c r="NGU96"/>
      <c r="NGV96"/>
      <c r="NGW96"/>
      <c r="NGX96"/>
      <c r="NGY96"/>
      <c r="NGZ96"/>
      <c r="NHA96"/>
      <c r="NHB96"/>
      <c r="NHC96"/>
      <c r="NHD96"/>
      <c r="NHE96"/>
      <c r="NHF96"/>
      <c r="NHG96"/>
      <c r="NHH96"/>
      <c r="NHI96"/>
      <c r="NHJ96"/>
      <c r="NHK96"/>
      <c r="NHL96"/>
      <c r="NHM96"/>
      <c r="NHN96"/>
      <c r="NHO96"/>
      <c r="NHP96"/>
      <c r="NHQ96"/>
      <c r="NHR96"/>
      <c r="NHS96"/>
      <c r="NHT96"/>
      <c r="NHU96"/>
      <c r="NHV96"/>
      <c r="NHW96"/>
      <c r="NHX96"/>
      <c r="NHY96"/>
      <c r="NHZ96"/>
      <c r="NIA96"/>
      <c r="NIB96"/>
      <c r="NIC96"/>
      <c r="NID96"/>
      <c r="NIE96"/>
      <c r="NIF96"/>
      <c r="NIG96"/>
      <c r="NIH96"/>
      <c r="NII96"/>
      <c r="NIJ96"/>
      <c r="NIK96"/>
      <c r="NIL96"/>
      <c r="NIM96"/>
      <c r="NIN96"/>
      <c r="NIO96"/>
      <c r="NIP96"/>
      <c r="NIQ96"/>
      <c r="NIR96"/>
      <c r="NIS96"/>
      <c r="NIT96"/>
      <c r="NIU96"/>
      <c r="NIV96"/>
      <c r="NIW96"/>
      <c r="NIX96"/>
      <c r="NIY96"/>
      <c r="NIZ96"/>
      <c r="NJA96"/>
      <c r="NJB96"/>
      <c r="NJC96"/>
      <c r="NJD96"/>
      <c r="NJE96"/>
      <c r="NJF96"/>
      <c r="NJG96"/>
      <c r="NJH96"/>
      <c r="NJI96"/>
      <c r="NJJ96"/>
      <c r="NJK96"/>
      <c r="NJL96"/>
      <c r="NJM96"/>
      <c r="NJN96"/>
      <c r="NJO96"/>
      <c r="NJP96"/>
      <c r="NJQ96"/>
      <c r="NJR96"/>
      <c r="NJS96"/>
      <c r="NJT96"/>
      <c r="NJU96"/>
      <c r="NJV96"/>
      <c r="NJW96"/>
      <c r="NJX96"/>
      <c r="NJY96"/>
      <c r="NJZ96"/>
      <c r="NKA96"/>
      <c r="NKB96"/>
      <c r="NKC96"/>
      <c r="NKD96"/>
      <c r="NKE96"/>
      <c r="NKF96"/>
      <c r="NKG96"/>
      <c r="NKH96"/>
      <c r="NKI96"/>
      <c r="NKJ96"/>
      <c r="NKK96"/>
      <c r="NKL96"/>
      <c r="NKM96"/>
      <c r="NKN96"/>
      <c r="NKO96"/>
      <c r="NKP96"/>
      <c r="NKQ96"/>
      <c r="NKR96"/>
      <c r="NKS96"/>
      <c r="NKT96"/>
      <c r="NKU96"/>
      <c r="NKV96"/>
      <c r="NKW96"/>
      <c r="NKX96"/>
      <c r="NKY96"/>
      <c r="NKZ96"/>
      <c r="NLA96"/>
      <c r="NLB96"/>
      <c r="NLC96"/>
      <c r="NLD96"/>
      <c r="NLE96"/>
      <c r="NLF96"/>
      <c r="NLG96"/>
      <c r="NLH96"/>
      <c r="NLI96"/>
      <c r="NLJ96"/>
      <c r="NLK96"/>
      <c r="NLL96"/>
      <c r="NLM96"/>
      <c r="NLN96"/>
      <c r="NLO96"/>
      <c r="NLP96"/>
      <c r="NLQ96"/>
      <c r="NLR96"/>
      <c r="NLS96"/>
      <c r="NLT96"/>
      <c r="NLU96"/>
      <c r="NLV96"/>
      <c r="NLW96"/>
      <c r="NLX96"/>
      <c r="NLY96"/>
      <c r="NLZ96"/>
      <c r="NMA96"/>
      <c r="NMB96"/>
      <c r="NMC96"/>
      <c r="NMD96"/>
      <c r="NME96"/>
      <c r="NMF96"/>
      <c r="NMG96"/>
      <c r="NMH96"/>
      <c r="NMI96"/>
      <c r="NMJ96"/>
      <c r="NMK96"/>
      <c r="NML96"/>
      <c r="NMM96"/>
      <c r="NMN96"/>
      <c r="NMO96"/>
      <c r="NMP96"/>
      <c r="NMQ96"/>
      <c r="NMR96"/>
      <c r="NMS96"/>
      <c r="NMT96"/>
      <c r="NMU96"/>
      <c r="NMV96"/>
      <c r="NMW96"/>
      <c r="NMX96"/>
      <c r="NMY96"/>
      <c r="NMZ96"/>
      <c r="NNA96"/>
      <c r="NNB96"/>
      <c r="NNC96"/>
      <c r="NND96"/>
      <c r="NNE96"/>
      <c r="NNF96"/>
      <c r="NNG96"/>
      <c r="NNH96"/>
      <c r="NNI96"/>
      <c r="NNJ96"/>
      <c r="NNK96"/>
      <c r="NNL96"/>
      <c r="NNM96"/>
      <c r="NNN96"/>
      <c r="NNO96"/>
      <c r="NNP96"/>
      <c r="NNQ96"/>
      <c r="NNR96"/>
      <c r="NNS96"/>
      <c r="NNT96"/>
      <c r="NNU96"/>
      <c r="NNV96"/>
      <c r="NNW96"/>
      <c r="NNX96"/>
      <c r="NNY96"/>
      <c r="NNZ96"/>
      <c r="NOA96"/>
      <c r="NOB96"/>
      <c r="NOC96"/>
      <c r="NOD96"/>
      <c r="NOE96"/>
      <c r="NOF96"/>
      <c r="NOG96"/>
      <c r="NOH96"/>
      <c r="NOI96"/>
      <c r="NOJ96"/>
      <c r="NOK96"/>
      <c r="NOL96"/>
      <c r="NOM96"/>
      <c r="NON96"/>
      <c r="NOO96"/>
      <c r="NOP96"/>
      <c r="NOQ96"/>
      <c r="NOR96"/>
      <c r="NOS96"/>
      <c r="NOT96"/>
      <c r="NOU96"/>
      <c r="NOV96"/>
      <c r="NOW96"/>
      <c r="NOX96"/>
      <c r="NOY96"/>
      <c r="NOZ96"/>
      <c r="NPA96"/>
      <c r="NPB96"/>
      <c r="NPC96"/>
      <c r="NPD96"/>
      <c r="NPE96"/>
      <c r="NPF96"/>
      <c r="NPG96"/>
      <c r="NPH96"/>
      <c r="NPI96"/>
      <c r="NPJ96"/>
      <c r="NPK96"/>
      <c r="NPL96"/>
      <c r="NPM96"/>
      <c r="NPN96"/>
      <c r="NPO96"/>
      <c r="NPP96"/>
      <c r="NPQ96"/>
      <c r="NPR96"/>
      <c r="NPS96"/>
      <c r="NPT96"/>
      <c r="NPU96"/>
      <c r="NPV96"/>
      <c r="NPW96"/>
      <c r="NPX96"/>
      <c r="NPY96"/>
      <c r="NPZ96"/>
      <c r="NQA96"/>
      <c r="NQB96"/>
      <c r="NQC96"/>
      <c r="NQD96"/>
      <c r="NQE96"/>
      <c r="NQF96"/>
      <c r="NQG96"/>
      <c r="NQH96"/>
      <c r="NQI96"/>
      <c r="NQJ96"/>
      <c r="NQK96"/>
      <c r="NQL96"/>
      <c r="NQM96"/>
      <c r="NQN96"/>
      <c r="NQO96"/>
      <c r="NQP96"/>
      <c r="NQQ96"/>
      <c r="NQR96"/>
      <c r="NQS96"/>
      <c r="NQT96"/>
      <c r="NQU96"/>
      <c r="NQV96"/>
      <c r="NQW96"/>
      <c r="NQX96"/>
      <c r="NQY96"/>
      <c r="NQZ96"/>
      <c r="NRA96"/>
      <c r="NRB96"/>
      <c r="NRC96"/>
      <c r="NRD96"/>
      <c r="NRE96"/>
      <c r="NRF96"/>
      <c r="NRG96"/>
      <c r="NRH96"/>
      <c r="NRI96"/>
      <c r="NRJ96"/>
      <c r="NRK96"/>
      <c r="NRL96"/>
      <c r="NRM96"/>
      <c r="NRN96"/>
      <c r="NRO96"/>
      <c r="NRP96"/>
      <c r="NRQ96"/>
      <c r="NRR96"/>
      <c r="NRS96"/>
      <c r="NRT96"/>
      <c r="NRU96"/>
      <c r="NRV96"/>
      <c r="NRW96"/>
      <c r="NRX96"/>
      <c r="NRY96"/>
      <c r="NRZ96"/>
      <c r="NSA96"/>
      <c r="NSB96"/>
      <c r="NSC96"/>
      <c r="NSD96"/>
      <c r="NSE96"/>
      <c r="NSF96"/>
      <c r="NSG96"/>
      <c r="NSH96"/>
      <c r="NSI96"/>
      <c r="NSJ96"/>
      <c r="NSK96"/>
      <c r="NSL96"/>
      <c r="NSM96"/>
      <c r="NSN96"/>
      <c r="NSO96"/>
      <c r="NSP96"/>
      <c r="NSQ96"/>
      <c r="NSR96"/>
      <c r="NSS96"/>
      <c r="NST96"/>
      <c r="NSU96"/>
      <c r="NSV96"/>
      <c r="NSW96"/>
      <c r="NSX96"/>
      <c r="NSY96"/>
      <c r="NSZ96"/>
      <c r="NTA96"/>
      <c r="NTB96"/>
      <c r="NTC96"/>
      <c r="NTD96"/>
      <c r="NTE96"/>
      <c r="NTF96"/>
      <c r="NTG96"/>
      <c r="NTH96"/>
      <c r="NTI96"/>
      <c r="NTJ96"/>
      <c r="NTK96"/>
      <c r="NTL96"/>
      <c r="NTM96"/>
      <c r="NTN96"/>
      <c r="NTO96"/>
      <c r="NTP96"/>
      <c r="NTQ96"/>
      <c r="NTR96"/>
      <c r="NTS96"/>
      <c r="NTT96"/>
      <c r="NTU96"/>
      <c r="NTV96"/>
      <c r="NTW96"/>
      <c r="NTX96"/>
      <c r="NTY96"/>
      <c r="NTZ96"/>
      <c r="NUA96"/>
      <c r="NUB96"/>
      <c r="NUC96"/>
      <c r="NUD96"/>
      <c r="NUE96"/>
      <c r="NUF96"/>
      <c r="NUG96"/>
      <c r="NUH96"/>
      <c r="NUI96"/>
      <c r="NUJ96"/>
      <c r="NUK96"/>
      <c r="NUL96"/>
      <c r="NUM96"/>
      <c r="NUN96"/>
      <c r="NUO96"/>
      <c r="NUP96"/>
      <c r="NUQ96"/>
      <c r="NUR96"/>
      <c r="NUS96"/>
      <c r="NUT96"/>
      <c r="NUU96"/>
      <c r="NUV96"/>
      <c r="NUW96"/>
      <c r="NUX96"/>
      <c r="NUY96"/>
      <c r="NUZ96"/>
      <c r="NVA96"/>
      <c r="NVB96"/>
      <c r="NVC96"/>
      <c r="NVD96"/>
      <c r="NVE96"/>
      <c r="NVF96"/>
      <c r="NVG96"/>
      <c r="NVH96"/>
      <c r="NVI96"/>
      <c r="NVJ96"/>
      <c r="NVK96"/>
      <c r="NVL96"/>
      <c r="NVM96"/>
      <c r="NVN96"/>
      <c r="NVO96"/>
      <c r="NVP96"/>
      <c r="NVQ96"/>
      <c r="NVR96"/>
      <c r="NVS96"/>
      <c r="NVT96"/>
      <c r="NVU96"/>
      <c r="NVV96"/>
      <c r="NVW96"/>
      <c r="NVX96"/>
      <c r="NVY96"/>
      <c r="NVZ96"/>
      <c r="NWA96"/>
      <c r="NWB96"/>
      <c r="NWC96"/>
      <c r="NWD96"/>
      <c r="NWE96"/>
      <c r="NWF96"/>
      <c r="NWG96"/>
      <c r="NWH96"/>
      <c r="NWI96"/>
      <c r="NWJ96"/>
      <c r="NWK96"/>
      <c r="NWL96"/>
      <c r="NWM96"/>
      <c r="NWN96"/>
      <c r="NWO96"/>
      <c r="NWP96"/>
      <c r="NWQ96"/>
      <c r="NWR96"/>
      <c r="NWS96"/>
      <c r="NWT96"/>
      <c r="NWU96"/>
      <c r="NWV96"/>
      <c r="NWW96"/>
      <c r="NWX96"/>
      <c r="NWY96"/>
      <c r="NWZ96"/>
      <c r="NXA96"/>
      <c r="NXB96"/>
      <c r="NXC96"/>
      <c r="NXD96"/>
      <c r="NXE96"/>
      <c r="NXF96"/>
      <c r="NXG96"/>
      <c r="NXH96"/>
      <c r="NXI96"/>
      <c r="NXJ96"/>
      <c r="NXK96"/>
      <c r="NXL96"/>
      <c r="NXM96"/>
      <c r="NXN96"/>
      <c r="NXO96"/>
      <c r="NXP96"/>
      <c r="NXQ96"/>
      <c r="NXR96"/>
      <c r="NXS96"/>
      <c r="NXT96"/>
      <c r="NXU96"/>
      <c r="NXV96"/>
      <c r="NXW96"/>
      <c r="NXX96"/>
      <c r="NXY96"/>
      <c r="NXZ96"/>
      <c r="NYA96"/>
      <c r="NYB96"/>
      <c r="NYC96"/>
      <c r="NYD96"/>
      <c r="NYE96"/>
      <c r="NYF96"/>
      <c r="NYG96"/>
      <c r="NYH96"/>
      <c r="NYI96"/>
      <c r="NYJ96"/>
      <c r="NYK96"/>
      <c r="NYL96"/>
      <c r="NYM96"/>
      <c r="NYN96"/>
      <c r="NYO96"/>
      <c r="NYP96"/>
      <c r="NYQ96"/>
      <c r="NYR96"/>
      <c r="NYS96"/>
      <c r="NYT96"/>
      <c r="NYU96"/>
      <c r="NYV96"/>
      <c r="NYW96"/>
      <c r="NYX96"/>
      <c r="NYY96"/>
      <c r="NYZ96"/>
      <c r="NZA96"/>
      <c r="NZB96"/>
      <c r="NZC96"/>
      <c r="NZD96"/>
      <c r="NZE96"/>
      <c r="NZF96"/>
      <c r="NZG96"/>
      <c r="NZH96"/>
      <c r="NZI96"/>
      <c r="NZJ96"/>
      <c r="NZK96"/>
      <c r="NZL96"/>
      <c r="NZM96"/>
      <c r="NZN96"/>
      <c r="NZO96"/>
      <c r="NZP96"/>
      <c r="NZQ96"/>
      <c r="NZR96"/>
      <c r="NZS96"/>
      <c r="NZT96"/>
      <c r="NZU96"/>
      <c r="NZV96"/>
      <c r="NZW96"/>
      <c r="NZX96"/>
      <c r="NZY96"/>
      <c r="NZZ96"/>
      <c r="OAA96"/>
      <c r="OAB96"/>
      <c r="OAC96"/>
      <c r="OAD96"/>
      <c r="OAE96"/>
      <c r="OAF96"/>
      <c r="OAG96"/>
      <c r="OAH96"/>
      <c r="OAI96"/>
      <c r="OAJ96"/>
      <c r="OAK96"/>
      <c r="OAL96"/>
      <c r="OAM96"/>
      <c r="OAN96"/>
      <c r="OAO96"/>
      <c r="OAP96"/>
      <c r="OAQ96"/>
      <c r="OAR96"/>
      <c r="OAS96"/>
      <c r="OAT96"/>
      <c r="OAU96"/>
      <c r="OAV96"/>
      <c r="OAW96"/>
      <c r="OAX96"/>
      <c r="OAY96"/>
      <c r="OAZ96"/>
      <c r="OBA96"/>
      <c r="OBB96"/>
      <c r="OBC96"/>
      <c r="OBD96"/>
      <c r="OBE96"/>
      <c r="OBF96"/>
      <c r="OBG96"/>
      <c r="OBH96"/>
      <c r="OBI96"/>
      <c r="OBJ96"/>
      <c r="OBK96"/>
      <c r="OBL96"/>
      <c r="OBM96"/>
      <c r="OBN96"/>
      <c r="OBO96"/>
      <c r="OBP96"/>
      <c r="OBQ96"/>
      <c r="OBR96"/>
      <c r="OBS96"/>
      <c r="OBT96"/>
      <c r="OBU96"/>
      <c r="OBV96"/>
      <c r="OBW96"/>
      <c r="OBX96"/>
      <c r="OBY96"/>
      <c r="OBZ96"/>
      <c r="OCA96"/>
      <c r="OCB96"/>
      <c r="OCC96"/>
      <c r="OCD96"/>
      <c r="OCE96"/>
      <c r="OCF96"/>
      <c r="OCG96"/>
      <c r="OCH96"/>
      <c r="OCI96"/>
      <c r="OCJ96"/>
      <c r="OCK96"/>
      <c r="OCL96"/>
      <c r="OCM96"/>
      <c r="OCN96"/>
      <c r="OCO96"/>
      <c r="OCP96"/>
      <c r="OCQ96"/>
      <c r="OCR96"/>
      <c r="OCS96"/>
      <c r="OCT96"/>
      <c r="OCU96"/>
      <c r="OCV96"/>
      <c r="OCW96"/>
      <c r="OCX96"/>
      <c r="OCY96"/>
      <c r="OCZ96"/>
      <c r="ODA96"/>
      <c r="ODB96"/>
      <c r="ODC96"/>
      <c r="ODD96"/>
      <c r="ODE96"/>
      <c r="ODF96"/>
      <c r="ODG96"/>
      <c r="ODH96"/>
      <c r="ODI96"/>
      <c r="ODJ96"/>
      <c r="ODK96"/>
      <c r="ODL96"/>
      <c r="ODM96"/>
      <c r="ODN96"/>
      <c r="ODO96"/>
      <c r="ODP96"/>
      <c r="ODQ96"/>
      <c r="ODR96"/>
      <c r="ODS96"/>
      <c r="ODT96"/>
      <c r="ODU96"/>
      <c r="ODV96"/>
      <c r="ODW96"/>
      <c r="ODX96"/>
      <c r="ODY96"/>
      <c r="ODZ96"/>
      <c r="OEA96"/>
      <c r="OEB96"/>
      <c r="OEC96"/>
      <c r="OED96"/>
      <c r="OEE96"/>
      <c r="OEF96"/>
      <c r="OEG96"/>
      <c r="OEH96"/>
      <c r="OEI96"/>
      <c r="OEJ96"/>
      <c r="OEK96"/>
      <c r="OEL96"/>
      <c r="OEM96"/>
      <c r="OEN96"/>
      <c r="OEO96"/>
      <c r="OEP96"/>
      <c r="OEQ96"/>
      <c r="OER96"/>
      <c r="OES96"/>
      <c r="OET96"/>
      <c r="OEU96"/>
      <c r="OEV96"/>
      <c r="OEW96"/>
      <c r="OEX96"/>
      <c r="OEY96"/>
      <c r="OEZ96"/>
      <c r="OFA96"/>
      <c r="OFB96"/>
      <c r="OFC96"/>
      <c r="OFD96"/>
      <c r="OFE96"/>
      <c r="OFF96"/>
      <c r="OFG96"/>
      <c r="OFH96"/>
      <c r="OFI96"/>
      <c r="OFJ96"/>
      <c r="OFK96"/>
      <c r="OFL96"/>
      <c r="OFM96"/>
      <c r="OFN96"/>
      <c r="OFO96"/>
      <c r="OFP96"/>
      <c r="OFQ96"/>
      <c r="OFR96"/>
      <c r="OFS96"/>
      <c r="OFT96"/>
      <c r="OFU96"/>
      <c r="OFV96"/>
      <c r="OFW96"/>
      <c r="OFX96"/>
      <c r="OFY96"/>
      <c r="OFZ96"/>
      <c r="OGA96"/>
      <c r="OGB96"/>
      <c r="OGC96"/>
      <c r="OGD96"/>
      <c r="OGE96"/>
      <c r="OGF96"/>
      <c r="OGG96"/>
      <c r="OGH96"/>
      <c r="OGI96"/>
      <c r="OGJ96"/>
      <c r="OGK96"/>
      <c r="OGL96"/>
      <c r="OGM96"/>
      <c r="OGN96"/>
      <c r="OGO96"/>
      <c r="OGP96"/>
      <c r="OGQ96"/>
      <c r="OGR96"/>
      <c r="OGS96"/>
      <c r="OGT96"/>
      <c r="OGU96"/>
      <c r="OGV96"/>
      <c r="OGW96"/>
      <c r="OGX96"/>
      <c r="OGY96"/>
      <c r="OGZ96"/>
      <c r="OHA96"/>
      <c r="OHB96"/>
      <c r="OHC96"/>
      <c r="OHD96"/>
      <c r="OHE96"/>
      <c r="OHF96"/>
      <c r="OHG96"/>
      <c r="OHH96"/>
      <c r="OHI96"/>
      <c r="OHJ96"/>
      <c r="OHK96"/>
      <c r="OHL96"/>
      <c r="OHM96"/>
      <c r="OHN96"/>
      <c r="OHO96"/>
      <c r="OHP96"/>
      <c r="OHQ96"/>
      <c r="OHR96"/>
      <c r="OHS96"/>
      <c r="OHT96"/>
      <c r="OHU96"/>
      <c r="OHV96"/>
      <c r="OHW96"/>
      <c r="OHX96"/>
      <c r="OHY96"/>
      <c r="OHZ96"/>
      <c r="OIA96"/>
      <c r="OIB96"/>
      <c r="OIC96"/>
      <c r="OID96"/>
      <c r="OIE96"/>
      <c r="OIF96"/>
      <c r="OIG96"/>
      <c r="OIH96"/>
      <c r="OII96"/>
      <c r="OIJ96"/>
      <c r="OIK96"/>
      <c r="OIL96"/>
      <c r="OIM96"/>
      <c r="OIN96"/>
      <c r="OIO96"/>
      <c r="OIP96"/>
      <c r="OIQ96"/>
      <c r="OIR96"/>
      <c r="OIS96"/>
      <c r="OIT96"/>
      <c r="OIU96"/>
      <c r="OIV96"/>
      <c r="OIW96"/>
      <c r="OIX96"/>
      <c r="OIY96"/>
      <c r="OIZ96"/>
      <c r="OJA96"/>
      <c r="OJB96"/>
      <c r="OJC96"/>
      <c r="OJD96"/>
      <c r="OJE96"/>
      <c r="OJF96"/>
      <c r="OJG96"/>
      <c r="OJH96"/>
      <c r="OJI96"/>
      <c r="OJJ96"/>
      <c r="OJK96"/>
      <c r="OJL96"/>
      <c r="OJM96"/>
      <c r="OJN96"/>
      <c r="OJO96"/>
      <c r="OJP96"/>
      <c r="OJQ96"/>
      <c r="OJR96"/>
      <c r="OJS96"/>
      <c r="OJT96"/>
      <c r="OJU96"/>
      <c r="OJV96"/>
      <c r="OJW96"/>
      <c r="OJX96"/>
      <c r="OJY96"/>
      <c r="OJZ96"/>
      <c r="OKA96"/>
      <c r="OKB96"/>
      <c r="OKC96"/>
      <c r="OKD96"/>
      <c r="OKE96"/>
      <c r="OKF96"/>
      <c r="OKG96"/>
      <c r="OKH96"/>
      <c r="OKI96"/>
      <c r="OKJ96"/>
      <c r="OKK96"/>
      <c r="OKL96"/>
      <c r="OKM96"/>
      <c r="OKN96"/>
      <c r="OKO96"/>
      <c r="OKP96"/>
      <c r="OKQ96"/>
      <c r="OKR96"/>
      <c r="OKS96"/>
      <c r="OKT96"/>
      <c r="OKU96"/>
      <c r="OKV96"/>
      <c r="OKW96"/>
      <c r="OKX96"/>
      <c r="OKY96"/>
      <c r="OKZ96"/>
      <c r="OLA96"/>
      <c r="OLB96"/>
      <c r="OLC96"/>
      <c r="OLD96"/>
      <c r="OLE96"/>
      <c r="OLF96"/>
      <c r="OLG96"/>
      <c r="OLH96"/>
      <c r="OLI96"/>
      <c r="OLJ96"/>
      <c r="OLK96"/>
      <c r="OLL96"/>
      <c r="OLM96"/>
      <c r="OLN96"/>
      <c r="OLO96"/>
      <c r="OLP96"/>
      <c r="OLQ96"/>
      <c r="OLR96"/>
      <c r="OLS96"/>
      <c r="OLT96"/>
      <c r="OLU96"/>
      <c r="OLV96"/>
      <c r="OLW96"/>
      <c r="OLX96"/>
      <c r="OLY96"/>
      <c r="OLZ96"/>
      <c r="OMA96"/>
      <c r="OMB96"/>
      <c r="OMC96"/>
      <c r="OMD96"/>
      <c r="OME96"/>
      <c r="OMF96"/>
      <c r="OMG96"/>
      <c r="OMH96"/>
      <c r="OMI96"/>
      <c r="OMJ96"/>
      <c r="OMK96"/>
      <c r="OML96"/>
      <c r="OMM96"/>
      <c r="OMN96"/>
      <c r="OMO96"/>
      <c r="OMP96"/>
      <c r="OMQ96"/>
      <c r="OMR96"/>
      <c r="OMS96"/>
      <c r="OMT96"/>
      <c r="OMU96"/>
      <c r="OMV96"/>
      <c r="OMW96"/>
      <c r="OMX96"/>
      <c r="OMY96"/>
      <c r="OMZ96"/>
      <c r="ONA96"/>
      <c r="ONB96"/>
      <c r="ONC96"/>
      <c r="OND96"/>
      <c r="ONE96"/>
      <c r="ONF96"/>
      <c r="ONG96"/>
      <c r="ONH96"/>
      <c r="ONI96"/>
      <c r="ONJ96"/>
      <c r="ONK96"/>
      <c r="ONL96"/>
      <c r="ONM96"/>
      <c r="ONN96"/>
      <c r="ONO96"/>
      <c r="ONP96"/>
      <c r="ONQ96"/>
      <c r="ONR96"/>
      <c r="ONS96"/>
      <c r="ONT96"/>
      <c r="ONU96"/>
      <c r="ONV96"/>
      <c r="ONW96"/>
      <c r="ONX96"/>
      <c r="ONY96"/>
      <c r="ONZ96"/>
      <c r="OOA96"/>
      <c r="OOB96"/>
      <c r="OOC96"/>
      <c r="OOD96"/>
      <c r="OOE96"/>
      <c r="OOF96"/>
      <c r="OOG96"/>
      <c r="OOH96"/>
      <c r="OOI96"/>
      <c r="OOJ96"/>
      <c r="OOK96"/>
      <c r="OOL96"/>
      <c r="OOM96"/>
      <c r="OON96"/>
      <c r="OOO96"/>
      <c r="OOP96"/>
      <c r="OOQ96"/>
      <c r="OOR96"/>
      <c r="OOS96"/>
      <c r="OOT96"/>
      <c r="OOU96"/>
      <c r="OOV96"/>
      <c r="OOW96"/>
      <c r="OOX96"/>
      <c r="OOY96"/>
      <c r="OOZ96"/>
      <c r="OPA96"/>
      <c r="OPB96"/>
      <c r="OPC96"/>
      <c r="OPD96"/>
      <c r="OPE96"/>
      <c r="OPF96"/>
      <c r="OPG96"/>
      <c r="OPH96"/>
      <c r="OPI96"/>
      <c r="OPJ96"/>
      <c r="OPK96"/>
      <c r="OPL96"/>
      <c r="OPM96"/>
      <c r="OPN96"/>
      <c r="OPO96"/>
      <c r="OPP96"/>
      <c r="OPQ96"/>
      <c r="OPR96"/>
      <c r="OPS96"/>
      <c r="OPT96"/>
      <c r="OPU96"/>
      <c r="OPV96"/>
      <c r="OPW96"/>
      <c r="OPX96"/>
      <c r="OPY96"/>
      <c r="OPZ96"/>
      <c r="OQA96"/>
      <c r="OQB96"/>
      <c r="OQC96"/>
      <c r="OQD96"/>
      <c r="OQE96"/>
      <c r="OQF96"/>
      <c r="OQG96"/>
      <c r="OQH96"/>
      <c r="OQI96"/>
      <c r="OQJ96"/>
      <c r="OQK96"/>
      <c r="OQL96"/>
      <c r="OQM96"/>
      <c r="OQN96"/>
      <c r="OQO96"/>
      <c r="OQP96"/>
      <c r="OQQ96"/>
      <c r="OQR96"/>
      <c r="OQS96"/>
      <c r="OQT96"/>
      <c r="OQU96"/>
      <c r="OQV96"/>
      <c r="OQW96"/>
      <c r="OQX96"/>
      <c r="OQY96"/>
      <c r="OQZ96"/>
      <c r="ORA96"/>
      <c r="ORB96"/>
      <c r="ORC96"/>
      <c r="ORD96"/>
      <c r="ORE96"/>
      <c r="ORF96"/>
      <c r="ORG96"/>
      <c r="ORH96"/>
      <c r="ORI96"/>
      <c r="ORJ96"/>
      <c r="ORK96"/>
      <c r="ORL96"/>
      <c r="ORM96"/>
      <c r="ORN96"/>
      <c r="ORO96"/>
      <c r="ORP96"/>
      <c r="ORQ96"/>
      <c r="ORR96"/>
      <c r="ORS96"/>
      <c r="ORT96"/>
      <c r="ORU96"/>
      <c r="ORV96"/>
      <c r="ORW96"/>
      <c r="ORX96"/>
      <c r="ORY96"/>
      <c r="ORZ96"/>
      <c r="OSA96"/>
      <c r="OSB96"/>
      <c r="OSC96"/>
      <c r="OSD96"/>
      <c r="OSE96"/>
      <c r="OSF96"/>
      <c r="OSG96"/>
      <c r="OSH96"/>
      <c r="OSI96"/>
      <c r="OSJ96"/>
      <c r="OSK96"/>
      <c r="OSL96"/>
      <c r="OSM96"/>
      <c r="OSN96"/>
      <c r="OSO96"/>
      <c r="OSP96"/>
      <c r="OSQ96"/>
      <c r="OSR96"/>
      <c r="OSS96"/>
      <c r="OST96"/>
      <c r="OSU96"/>
      <c r="OSV96"/>
      <c r="OSW96"/>
      <c r="OSX96"/>
      <c r="OSY96"/>
      <c r="OSZ96"/>
      <c r="OTA96"/>
      <c r="OTB96"/>
      <c r="OTC96"/>
      <c r="OTD96"/>
      <c r="OTE96"/>
      <c r="OTF96"/>
      <c r="OTG96"/>
      <c r="OTH96"/>
      <c r="OTI96"/>
      <c r="OTJ96"/>
      <c r="OTK96"/>
      <c r="OTL96"/>
      <c r="OTM96"/>
      <c r="OTN96"/>
      <c r="OTO96"/>
      <c r="OTP96"/>
      <c r="OTQ96"/>
      <c r="OTR96"/>
      <c r="OTS96"/>
      <c r="OTT96"/>
      <c r="OTU96"/>
      <c r="OTV96"/>
      <c r="OTW96"/>
      <c r="OTX96"/>
      <c r="OTY96"/>
      <c r="OTZ96"/>
      <c r="OUA96"/>
      <c r="OUB96"/>
      <c r="OUC96"/>
      <c r="OUD96"/>
      <c r="OUE96"/>
      <c r="OUF96"/>
      <c r="OUG96"/>
      <c r="OUH96"/>
      <c r="OUI96"/>
      <c r="OUJ96"/>
      <c r="OUK96"/>
      <c r="OUL96"/>
      <c r="OUM96"/>
      <c r="OUN96"/>
      <c r="OUO96"/>
      <c r="OUP96"/>
      <c r="OUQ96"/>
      <c r="OUR96"/>
      <c r="OUS96"/>
      <c r="OUT96"/>
      <c r="OUU96"/>
      <c r="OUV96"/>
      <c r="OUW96"/>
      <c r="OUX96"/>
      <c r="OUY96"/>
      <c r="OUZ96"/>
      <c r="OVA96"/>
      <c r="OVB96"/>
      <c r="OVC96"/>
      <c r="OVD96"/>
      <c r="OVE96"/>
      <c r="OVF96"/>
      <c r="OVG96"/>
      <c r="OVH96"/>
      <c r="OVI96"/>
      <c r="OVJ96"/>
      <c r="OVK96"/>
      <c r="OVL96"/>
      <c r="OVM96"/>
      <c r="OVN96"/>
      <c r="OVO96"/>
      <c r="OVP96"/>
      <c r="OVQ96"/>
      <c r="OVR96"/>
      <c r="OVS96"/>
      <c r="OVT96"/>
      <c r="OVU96"/>
      <c r="OVV96"/>
      <c r="OVW96"/>
      <c r="OVX96"/>
      <c r="OVY96"/>
      <c r="OVZ96"/>
      <c r="OWA96"/>
      <c r="OWB96"/>
      <c r="OWC96"/>
      <c r="OWD96"/>
      <c r="OWE96"/>
      <c r="OWF96"/>
      <c r="OWG96"/>
      <c r="OWH96"/>
      <c r="OWI96"/>
      <c r="OWJ96"/>
      <c r="OWK96"/>
      <c r="OWL96"/>
      <c r="OWM96"/>
      <c r="OWN96"/>
      <c r="OWO96"/>
      <c r="OWP96"/>
      <c r="OWQ96"/>
      <c r="OWR96"/>
      <c r="OWS96"/>
      <c r="OWT96"/>
      <c r="OWU96"/>
      <c r="OWV96"/>
      <c r="OWW96"/>
      <c r="OWX96"/>
      <c r="OWY96"/>
      <c r="OWZ96"/>
      <c r="OXA96"/>
      <c r="OXB96"/>
      <c r="OXC96"/>
      <c r="OXD96"/>
      <c r="OXE96"/>
      <c r="OXF96"/>
      <c r="OXG96"/>
      <c r="OXH96"/>
      <c r="OXI96"/>
      <c r="OXJ96"/>
      <c r="OXK96"/>
      <c r="OXL96"/>
      <c r="OXM96"/>
      <c r="OXN96"/>
      <c r="OXO96"/>
      <c r="OXP96"/>
      <c r="OXQ96"/>
      <c r="OXR96"/>
      <c r="OXS96"/>
      <c r="OXT96"/>
      <c r="OXU96"/>
      <c r="OXV96"/>
      <c r="OXW96"/>
      <c r="OXX96"/>
      <c r="OXY96"/>
      <c r="OXZ96"/>
      <c r="OYA96"/>
      <c r="OYB96"/>
      <c r="OYC96"/>
      <c r="OYD96"/>
      <c r="OYE96"/>
      <c r="OYF96"/>
      <c r="OYG96"/>
      <c r="OYH96"/>
      <c r="OYI96"/>
      <c r="OYJ96"/>
      <c r="OYK96"/>
      <c r="OYL96"/>
      <c r="OYM96"/>
      <c r="OYN96"/>
      <c r="OYO96"/>
      <c r="OYP96"/>
      <c r="OYQ96"/>
      <c r="OYR96"/>
      <c r="OYS96"/>
      <c r="OYT96"/>
      <c r="OYU96"/>
      <c r="OYV96"/>
      <c r="OYW96"/>
      <c r="OYX96"/>
      <c r="OYY96"/>
      <c r="OYZ96"/>
      <c r="OZA96"/>
      <c r="OZB96"/>
      <c r="OZC96"/>
      <c r="OZD96"/>
      <c r="OZE96"/>
      <c r="OZF96"/>
      <c r="OZG96"/>
      <c r="OZH96"/>
      <c r="OZI96"/>
      <c r="OZJ96"/>
      <c r="OZK96"/>
      <c r="OZL96"/>
      <c r="OZM96"/>
      <c r="OZN96"/>
      <c r="OZO96"/>
      <c r="OZP96"/>
      <c r="OZQ96"/>
      <c r="OZR96"/>
      <c r="OZS96"/>
      <c r="OZT96"/>
      <c r="OZU96"/>
      <c r="OZV96"/>
      <c r="OZW96"/>
      <c r="OZX96"/>
      <c r="OZY96"/>
      <c r="OZZ96"/>
      <c r="PAA96"/>
      <c r="PAB96"/>
      <c r="PAC96"/>
      <c r="PAD96"/>
      <c r="PAE96"/>
      <c r="PAF96"/>
      <c r="PAG96"/>
      <c r="PAH96"/>
      <c r="PAI96"/>
      <c r="PAJ96"/>
      <c r="PAK96"/>
      <c r="PAL96"/>
      <c r="PAM96"/>
      <c r="PAN96"/>
      <c r="PAO96"/>
      <c r="PAP96"/>
      <c r="PAQ96"/>
      <c r="PAR96"/>
      <c r="PAS96"/>
      <c r="PAT96"/>
      <c r="PAU96"/>
      <c r="PAV96"/>
      <c r="PAW96"/>
      <c r="PAX96"/>
      <c r="PAY96"/>
      <c r="PAZ96"/>
      <c r="PBA96"/>
      <c r="PBB96"/>
      <c r="PBC96"/>
      <c r="PBD96"/>
      <c r="PBE96"/>
      <c r="PBF96"/>
      <c r="PBG96"/>
      <c r="PBH96"/>
      <c r="PBI96"/>
      <c r="PBJ96"/>
      <c r="PBK96"/>
      <c r="PBL96"/>
      <c r="PBM96"/>
      <c r="PBN96"/>
      <c r="PBO96"/>
      <c r="PBP96"/>
      <c r="PBQ96"/>
      <c r="PBR96"/>
      <c r="PBS96"/>
      <c r="PBT96"/>
      <c r="PBU96"/>
      <c r="PBV96"/>
      <c r="PBW96"/>
      <c r="PBX96"/>
      <c r="PBY96"/>
      <c r="PBZ96"/>
      <c r="PCA96"/>
      <c r="PCB96"/>
      <c r="PCC96"/>
      <c r="PCD96"/>
      <c r="PCE96"/>
      <c r="PCF96"/>
      <c r="PCG96"/>
      <c r="PCH96"/>
      <c r="PCI96"/>
      <c r="PCJ96"/>
      <c r="PCK96"/>
      <c r="PCL96"/>
      <c r="PCM96"/>
      <c r="PCN96"/>
      <c r="PCO96"/>
      <c r="PCP96"/>
      <c r="PCQ96"/>
      <c r="PCR96"/>
      <c r="PCS96"/>
      <c r="PCT96"/>
      <c r="PCU96"/>
      <c r="PCV96"/>
      <c r="PCW96"/>
      <c r="PCX96"/>
      <c r="PCY96"/>
      <c r="PCZ96"/>
      <c r="PDA96"/>
      <c r="PDB96"/>
      <c r="PDC96"/>
      <c r="PDD96"/>
      <c r="PDE96"/>
      <c r="PDF96"/>
      <c r="PDG96"/>
      <c r="PDH96"/>
      <c r="PDI96"/>
      <c r="PDJ96"/>
      <c r="PDK96"/>
      <c r="PDL96"/>
      <c r="PDM96"/>
      <c r="PDN96"/>
      <c r="PDO96"/>
      <c r="PDP96"/>
      <c r="PDQ96"/>
      <c r="PDR96"/>
      <c r="PDS96"/>
      <c r="PDT96"/>
      <c r="PDU96"/>
      <c r="PDV96"/>
      <c r="PDW96"/>
      <c r="PDX96"/>
      <c r="PDY96"/>
      <c r="PDZ96"/>
      <c r="PEA96"/>
      <c r="PEB96"/>
      <c r="PEC96"/>
      <c r="PED96"/>
      <c r="PEE96"/>
      <c r="PEF96"/>
      <c r="PEG96"/>
      <c r="PEH96"/>
      <c r="PEI96"/>
      <c r="PEJ96"/>
      <c r="PEK96"/>
      <c r="PEL96"/>
      <c r="PEM96"/>
      <c r="PEN96"/>
      <c r="PEO96"/>
      <c r="PEP96"/>
      <c r="PEQ96"/>
      <c r="PER96"/>
      <c r="PES96"/>
      <c r="PET96"/>
      <c r="PEU96"/>
      <c r="PEV96"/>
      <c r="PEW96"/>
      <c r="PEX96"/>
      <c r="PEY96"/>
      <c r="PEZ96"/>
      <c r="PFA96"/>
      <c r="PFB96"/>
      <c r="PFC96"/>
      <c r="PFD96"/>
      <c r="PFE96"/>
      <c r="PFF96"/>
      <c r="PFG96"/>
      <c r="PFH96"/>
      <c r="PFI96"/>
      <c r="PFJ96"/>
      <c r="PFK96"/>
      <c r="PFL96"/>
      <c r="PFM96"/>
      <c r="PFN96"/>
      <c r="PFO96"/>
      <c r="PFP96"/>
      <c r="PFQ96"/>
      <c r="PFR96"/>
      <c r="PFS96"/>
      <c r="PFT96"/>
      <c r="PFU96"/>
      <c r="PFV96"/>
      <c r="PFW96"/>
      <c r="PFX96"/>
      <c r="PFY96"/>
      <c r="PFZ96"/>
      <c r="PGA96"/>
      <c r="PGB96"/>
      <c r="PGC96"/>
      <c r="PGD96"/>
      <c r="PGE96"/>
      <c r="PGF96"/>
      <c r="PGG96"/>
      <c r="PGH96"/>
      <c r="PGI96"/>
      <c r="PGJ96"/>
      <c r="PGK96"/>
      <c r="PGL96"/>
      <c r="PGM96"/>
      <c r="PGN96"/>
      <c r="PGO96"/>
      <c r="PGP96"/>
      <c r="PGQ96"/>
      <c r="PGR96"/>
      <c r="PGS96"/>
      <c r="PGT96"/>
      <c r="PGU96"/>
      <c r="PGV96"/>
      <c r="PGW96"/>
      <c r="PGX96"/>
      <c r="PGY96"/>
      <c r="PGZ96"/>
      <c r="PHA96"/>
      <c r="PHB96"/>
      <c r="PHC96"/>
      <c r="PHD96"/>
      <c r="PHE96"/>
      <c r="PHF96"/>
      <c r="PHG96"/>
      <c r="PHH96"/>
      <c r="PHI96"/>
      <c r="PHJ96"/>
      <c r="PHK96"/>
      <c r="PHL96"/>
      <c r="PHM96"/>
      <c r="PHN96"/>
      <c r="PHO96"/>
      <c r="PHP96"/>
      <c r="PHQ96"/>
      <c r="PHR96"/>
      <c r="PHS96"/>
      <c r="PHT96"/>
      <c r="PHU96"/>
      <c r="PHV96"/>
      <c r="PHW96"/>
      <c r="PHX96"/>
      <c r="PHY96"/>
      <c r="PHZ96"/>
      <c r="PIA96"/>
      <c r="PIB96"/>
      <c r="PIC96"/>
      <c r="PID96"/>
      <c r="PIE96"/>
      <c r="PIF96"/>
      <c r="PIG96"/>
      <c r="PIH96"/>
      <c r="PII96"/>
      <c r="PIJ96"/>
      <c r="PIK96"/>
      <c r="PIL96"/>
      <c r="PIM96"/>
      <c r="PIN96"/>
      <c r="PIO96"/>
      <c r="PIP96"/>
      <c r="PIQ96"/>
      <c r="PIR96"/>
      <c r="PIS96"/>
      <c r="PIT96"/>
      <c r="PIU96"/>
      <c r="PIV96"/>
      <c r="PIW96"/>
      <c r="PIX96"/>
      <c r="PIY96"/>
      <c r="PIZ96"/>
      <c r="PJA96"/>
      <c r="PJB96"/>
      <c r="PJC96"/>
      <c r="PJD96"/>
      <c r="PJE96"/>
      <c r="PJF96"/>
      <c r="PJG96"/>
      <c r="PJH96"/>
      <c r="PJI96"/>
      <c r="PJJ96"/>
      <c r="PJK96"/>
      <c r="PJL96"/>
      <c r="PJM96"/>
      <c r="PJN96"/>
      <c r="PJO96"/>
      <c r="PJP96"/>
      <c r="PJQ96"/>
      <c r="PJR96"/>
      <c r="PJS96"/>
      <c r="PJT96"/>
      <c r="PJU96"/>
      <c r="PJV96"/>
      <c r="PJW96"/>
      <c r="PJX96"/>
      <c r="PJY96"/>
      <c r="PJZ96"/>
      <c r="PKA96"/>
      <c r="PKB96"/>
      <c r="PKC96"/>
      <c r="PKD96"/>
      <c r="PKE96"/>
      <c r="PKF96"/>
      <c r="PKG96"/>
      <c r="PKH96"/>
      <c r="PKI96"/>
      <c r="PKJ96"/>
      <c r="PKK96"/>
      <c r="PKL96"/>
      <c r="PKM96"/>
      <c r="PKN96"/>
      <c r="PKO96"/>
      <c r="PKP96"/>
      <c r="PKQ96"/>
      <c r="PKR96"/>
      <c r="PKS96"/>
      <c r="PKT96"/>
      <c r="PKU96"/>
      <c r="PKV96"/>
      <c r="PKW96"/>
      <c r="PKX96"/>
      <c r="PKY96"/>
      <c r="PKZ96"/>
      <c r="PLA96"/>
      <c r="PLB96"/>
      <c r="PLC96"/>
      <c r="PLD96"/>
      <c r="PLE96"/>
      <c r="PLF96"/>
      <c r="PLG96"/>
      <c r="PLH96"/>
      <c r="PLI96"/>
      <c r="PLJ96"/>
      <c r="PLK96"/>
      <c r="PLL96"/>
      <c r="PLM96"/>
      <c r="PLN96"/>
      <c r="PLO96"/>
      <c r="PLP96"/>
      <c r="PLQ96"/>
      <c r="PLR96"/>
      <c r="PLS96"/>
      <c r="PLT96"/>
      <c r="PLU96"/>
      <c r="PLV96"/>
      <c r="PLW96"/>
      <c r="PLX96"/>
      <c r="PLY96"/>
      <c r="PLZ96"/>
      <c r="PMA96"/>
      <c r="PMB96"/>
      <c r="PMC96"/>
      <c r="PMD96"/>
      <c r="PME96"/>
      <c r="PMF96"/>
      <c r="PMG96"/>
      <c r="PMH96"/>
      <c r="PMI96"/>
      <c r="PMJ96"/>
      <c r="PMK96"/>
      <c r="PML96"/>
      <c r="PMM96"/>
      <c r="PMN96"/>
      <c r="PMO96"/>
      <c r="PMP96"/>
      <c r="PMQ96"/>
      <c r="PMR96"/>
      <c r="PMS96"/>
      <c r="PMT96"/>
      <c r="PMU96"/>
      <c r="PMV96"/>
      <c r="PMW96"/>
      <c r="PMX96"/>
      <c r="PMY96"/>
      <c r="PMZ96"/>
      <c r="PNA96"/>
      <c r="PNB96"/>
      <c r="PNC96"/>
      <c r="PND96"/>
      <c r="PNE96"/>
      <c r="PNF96"/>
      <c r="PNG96"/>
      <c r="PNH96"/>
      <c r="PNI96"/>
      <c r="PNJ96"/>
      <c r="PNK96"/>
      <c r="PNL96"/>
      <c r="PNM96"/>
      <c r="PNN96"/>
      <c r="PNO96"/>
      <c r="PNP96"/>
      <c r="PNQ96"/>
      <c r="PNR96"/>
      <c r="PNS96"/>
      <c r="PNT96"/>
      <c r="PNU96"/>
      <c r="PNV96"/>
      <c r="PNW96"/>
      <c r="PNX96"/>
      <c r="PNY96"/>
      <c r="PNZ96"/>
      <c r="POA96"/>
      <c r="POB96"/>
      <c r="POC96"/>
      <c r="POD96"/>
      <c r="POE96"/>
      <c r="POF96"/>
      <c r="POG96"/>
      <c r="POH96"/>
      <c r="POI96"/>
      <c r="POJ96"/>
      <c r="POK96"/>
      <c r="POL96"/>
      <c r="POM96"/>
      <c r="PON96"/>
      <c r="POO96"/>
      <c r="POP96"/>
      <c r="POQ96"/>
      <c r="POR96"/>
      <c r="POS96"/>
      <c r="POT96"/>
      <c r="POU96"/>
      <c r="POV96"/>
      <c r="POW96"/>
      <c r="POX96"/>
      <c r="POY96"/>
      <c r="POZ96"/>
      <c r="PPA96"/>
      <c r="PPB96"/>
      <c r="PPC96"/>
      <c r="PPD96"/>
      <c r="PPE96"/>
      <c r="PPF96"/>
      <c r="PPG96"/>
      <c r="PPH96"/>
      <c r="PPI96"/>
      <c r="PPJ96"/>
      <c r="PPK96"/>
      <c r="PPL96"/>
      <c r="PPM96"/>
      <c r="PPN96"/>
      <c r="PPO96"/>
      <c r="PPP96"/>
      <c r="PPQ96"/>
      <c r="PPR96"/>
      <c r="PPS96"/>
      <c r="PPT96"/>
      <c r="PPU96"/>
      <c r="PPV96"/>
      <c r="PPW96"/>
      <c r="PPX96"/>
      <c r="PPY96"/>
      <c r="PPZ96"/>
      <c r="PQA96"/>
      <c r="PQB96"/>
      <c r="PQC96"/>
      <c r="PQD96"/>
      <c r="PQE96"/>
      <c r="PQF96"/>
      <c r="PQG96"/>
      <c r="PQH96"/>
      <c r="PQI96"/>
      <c r="PQJ96"/>
      <c r="PQK96"/>
      <c r="PQL96"/>
      <c r="PQM96"/>
      <c r="PQN96"/>
      <c r="PQO96"/>
      <c r="PQP96"/>
      <c r="PQQ96"/>
      <c r="PQR96"/>
      <c r="PQS96"/>
      <c r="PQT96"/>
      <c r="PQU96"/>
      <c r="PQV96"/>
      <c r="PQW96"/>
      <c r="PQX96"/>
      <c r="PQY96"/>
      <c r="PQZ96"/>
      <c r="PRA96"/>
      <c r="PRB96"/>
      <c r="PRC96"/>
      <c r="PRD96"/>
      <c r="PRE96"/>
      <c r="PRF96"/>
      <c r="PRG96"/>
      <c r="PRH96"/>
      <c r="PRI96"/>
      <c r="PRJ96"/>
      <c r="PRK96"/>
      <c r="PRL96"/>
      <c r="PRM96"/>
      <c r="PRN96"/>
      <c r="PRO96"/>
      <c r="PRP96"/>
      <c r="PRQ96"/>
      <c r="PRR96"/>
      <c r="PRS96"/>
      <c r="PRT96"/>
      <c r="PRU96"/>
      <c r="PRV96"/>
      <c r="PRW96"/>
      <c r="PRX96"/>
      <c r="PRY96"/>
      <c r="PRZ96"/>
      <c r="PSA96"/>
      <c r="PSB96"/>
      <c r="PSC96"/>
      <c r="PSD96"/>
      <c r="PSE96"/>
      <c r="PSF96"/>
      <c r="PSG96"/>
      <c r="PSH96"/>
      <c r="PSI96"/>
      <c r="PSJ96"/>
      <c r="PSK96"/>
      <c r="PSL96"/>
      <c r="PSM96"/>
      <c r="PSN96"/>
      <c r="PSO96"/>
      <c r="PSP96"/>
      <c r="PSQ96"/>
      <c r="PSR96"/>
      <c r="PSS96"/>
      <c r="PST96"/>
      <c r="PSU96"/>
      <c r="PSV96"/>
      <c r="PSW96"/>
      <c r="PSX96"/>
      <c r="PSY96"/>
      <c r="PSZ96"/>
      <c r="PTA96"/>
      <c r="PTB96"/>
      <c r="PTC96"/>
      <c r="PTD96"/>
      <c r="PTE96"/>
      <c r="PTF96"/>
      <c r="PTG96"/>
      <c r="PTH96"/>
      <c r="PTI96"/>
      <c r="PTJ96"/>
      <c r="PTK96"/>
      <c r="PTL96"/>
      <c r="PTM96"/>
      <c r="PTN96"/>
      <c r="PTO96"/>
      <c r="PTP96"/>
      <c r="PTQ96"/>
      <c r="PTR96"/>
      <c r="PTS96"/>
      <c r="PTT96"/>
      <c r="PTU96"/>
      <c r="PTV96"/>
      <c r="PTW96"/>
      <c r="PTX96"/>
      <c r="PTY96"/>
      <c r="PTZ96"/>
      <c r="PUA96"/>
      <c r="PUB96"/>
      <c r="PUC96"/>
      <c r="PUD96"/>
      <c r="PUE96"/>
      <c r="PUF96"/>
      <c r="PUG96"/>
      <c r="PUH96"/>
      <c r="PUI96"/>
      <c r="PUJ96"/>
      <c r="PUK96"/>
      <c r="PUL96"/>
      <c r="PUM96"/>
      <c r="PUN96"/>
      <c r="PUO96"/>
      <c r="PUP96"/>
      <c r="PUQ96"/>
      <c r="PUR96"/>
      <c r="PUS96"/>
      <c r="PUT96"/>
      <c r="PUU96"/>
      <c r="PUV96"/>
      <c r="PUW96"/>
      <c r="PUX96"/>
      <c r="PUY96"/>
      <c r="PUZ96"/>
      <c r="PVA96"/>
      <c r="PVB96"/>
      <c r="PVC96"/>
      <c r="PVD96"/>
      <c r="PVE96"/>
      <c r="PVF96"/>
      <c r="PVG96"/>
      <c r="PVH96"/>
      <c r="PVI96"/>
      <c r="PVJ96"/>
      <c r="PVK96"/>
      <c r="PVL96"/>
      <c r="PVM96"/>
      <c r="PVN96"/>
      <c r="PVO96"/>
      <c r="PVP96"/>
      <c r="PVQ96"/>
      <c r="PVR96"/>
      <c r="PVS96"/>
      <c r="PVT96"/>
      <c r="PVU96"/>
      <c r="PVV96"/>
      <c r="PVW96"/>
      <c r="PVX96"/>
      <c r="PVY96"/>
      <c r="PVZ96"/>
      <c r="PWA96"/>
      <c r="PWB96"/>
      <c r="PWC96"/>
      <c r="PWD96"/>
      <c r="PWE96"/>
      <c r="PWF96"/>
      <c r="PWG96"/>
      <c r="PWH96"/>
      <c r="PWI96"/>
      <c r="PWJ96"/>
      <c r="PWK96"/>
      <c r="PWL96"/>
      <c r="PWM96"/>
      <c r="PWN96"/>
      <c r="PWO96"/>
      <c r="PWP96"/>
      <c r="PWQ96"/>
      <c r="PWR96"/>
      <c r="PWS96"/>
      <c r="PWT96"/>
      <c r="PWU96"/>
      <c r="PWV96"/>
      <c r="PWW96"/>
      <c r="PWX96"/>
      <c r="PWY96"/>
      <c r="PWZ96"/>
      <c r="PXA96"/>
      <c r="PXB96"/>
      <c r="PXC96"/>
      <c r="PXD96"/>
      <c r="PXE96"/>
      <c r="PXF96"/>
      <c r="PXG96"/>
      <c r="PXH96"/>
      <c r="PXI96"/>
      <c r="PXJ96"/>
      <c r="PXK96"/>
      <c r="PXL96"/>
      <c r="PXM96"/>
      <c r="PXN96"/>
      <c r="PXO96"/>
      <c r="PXP96"/>
      <c r="PXQ96"/>
      <c r="PXR96"/>
      <c r="PXS96"/>
      <c r="PXT96"/>
      <c r="PXU96"/>
      <c r="PXV96"/>
      <c r="PXW96"/>
      <c r="PXX96"/>
      <c r="PXY96"/>
      <c r="PXZ96"/>
      <c r="PYA96"/>
      <c r="PYB96"/>
      <c r="PYC96"/>
      <c r="PYD96"/>
      <c r="PYE96"/>
      <c r="PYF96"/>
      <c r="PYG96"/>
      <c r="PYH96"/>
      <c r="PYI96"/>
      <c r="PYJ96"/>
      <c r="PYK96"/>
      <c r="PYL96"/>
      <c r="PYM96"/>
      <c r="PYN96"/>
      <c r="PYO96"/>
      <c r="PYP96"/>
      <c r="PYQ96"/>
      <c r="PYR96"/>
      <c r="PYS96"/>
      <c r="PYT96"/>
      <c r="PYU96"/>
      <c r="PYV96"/>
      <c r="PYW96"/>
      <c r="PYX96"/>
      <c r="PYY96"/>
      <c r="PYZ96"/>
      <c r="PZA96"/>
      <c r="PZB96"/>
      <c r="PZC96"/>
      <c r="PZD96"/>
      <c r="PZE96"/>
      <c r="PZF96"/>
      <c r="PZG96"/>
      <c r="PZH96"/>
      <c r="PZI96"/>
      <c r="PZJ96"/>
      <c r="PZK96"/>
      <c r="PZL96"/>
      <c r="PZM96"/>
      <c r="PZN96"/>
      <c r="PZO96"/>
      <c r="PZP96"/>
      <c r="PZQ96"/>
      <c r="PZR96"/>
      <c r="PZS96"/>
      <c r="PZT96"/>
      <c r="PZU96"/>
      <c r="PZV96"/>
      <c r="PZW96"/>
      <c r="PZX96"/>
      <c r="PZY96"/>
      <c r="PZZ96"/>
      <c r="QAA96"/>
      <c r="QAB96"/>
      <c r="QAC96"/>
      <c r="QAD96"/>
      <c r="QAE96"/>
      <c r="QAF96"/>
      <c r="QAG96"/>
      <c r="QAH96"/>
      <c r="QAI96"/>
      <c r="QAJ96"/>
      <c r="QAK96"/>
      <c r="QAL96"/>
      <c r="QAM96"/>
      <c r="QAN96"/>
      <c r="QAO96"/>
      <c r="QAP96"/>
      <c r="QAQ96"/>
      <c r="QAR96"/>
      <c r="QAS96"/>
      <c r="QAT96"/>
      <c r="QAU96"/>
      <c r="QAV96"/>
      <c r="QAW96"/>
      <c r="QAX96"/>
      <c r="QAY96"/>
      <c r="QAZ96"/>
      <c r="QBA96"/>
      <c r="QBB96"/>
      <c r="QBC96"/>
      <c r="QBD96"/>
      <c r="QBE96"/>
      <c r="QBF96"/>
      <c r="QBG96"/>
      <c r="QBH96"/>
      <c r="QBI96"/>
      <c r="QBJ96"/>
      <c r="QBK96"/>
      <c r="QBL96"/>
      <c r="QBM96"/>
      <c r="QBN96"/>
      <c r="QBO96"/>
      <c r="QBP96"/>
      <c r="QBQ96"/>
      <c r="QBR96"/>
      <c r="QBS96"/>
      <c r="QBT96"/>
      <c r="QBU96"/>
      <c r="QBV96"/>
      <c r="QBW96"/>
      <c r="QBX96"/>
      <c r="QBY96"/>
      <c r="QBZ96"/>
      <c r="QCA96"/>
      <c r="QCB96"/>
      <c r="QCC96"/>
      <c r="QCD96"/>
      <c r="QCE96"/>
      <c r="QCF96"/>
      <c r="QCG96"/>
      <c r="QCH96"/>
      <c r="QCI96"/>
      <c r="QCJ96"/>
      <c r="QCK96"/>
      <c r="QCL96"/>
      <c r="QCM96"/>
      <c r="QCN96"/>
      <c r="QCO96"/>
      <c r="QCP96"/>
      <c r="QCQ96"/>
      <c r="QCR96"/>
      <c r="QCS96"/>
      <c r="QCT96"/>
      <c r="QCU96"/>
      <c r="QCV96"/>
      <c r="QCW96"/>
      <c r="QCX96"/>
      <c r="QCY96"/>
      <c r="QCZ96"/>
      <c r="QDA96"/>
      <c r="QDB96"/>
      <c r="QDC96"/>
      <c r="QDD96"/>
      <c r="QDE96"/>
      <c r="QDF96"/>
      <c r="QDG96"/>
      <c r="QDH96"/>
      <c r="QDI96"/>
      <c r="QDJ96"/>
      <c r="QDK96"/>
      <c r="QDL96"/>
      <c r="QDM96"/>
      <c r="QDN96"/>
      <c r="QDO96"/>
      <c r="QDP96"/>
      <c r="QDQ96"/>
      <c r="QDR96"/>
      <c r="QDS96"/>
      <c r="QDT96"/>
      <c r="QDU96"/>
      <c r="QDV96"/>
      <c r="QDW96"/>
      <c r="QDX96"/>
      <c r="QDY96"/>
      <c r="QDZ96"/>
      <c r="QEA96"/>
      <c r="QEB96"/>
      <c r="QEC96"/>
      <c r="QED96"/>
      <c r="QEE96"/>
      <c r="QEF96"/>
      <c r="QEG96"/>
      <c r="QEH96"/>
      <c r="QEI96"/>
      <c r="QEJ96"/>
      <c r="QEK96"/>
      <c r="QEL96"/>
      <c r="QEM96"/>
      <c r="QEN96"/>
      <c r="QEO96"/>
      <c r="QEP96"/>
      <c r="QEQ96"/>
      <c r="QER96"/>
      <c r="QES96"/>
      <c r="QET96"/>
      <c r="QEU96"/>
      <c r="QEV96"/>
      <c r="QEW96"/>
      <c r="QEX96"/>
      <c r="QEY96"/>
      <c r="QEZ96"/>
      <c r="QFA96"/>
      <c r="QFB96"/>
      <c r="QFC96"/>
      <c r="QFD96"/>
      <c r="QFE96"/>
      <c r="QFF96"/>
      <c r="QFG96"/>
      <c r="QFH96"/>
      <c r="QFI96"/>
      <c r="QFJ96"/>
      <c r="QFK96"/>
      <c r="QFL96"/>
      <c r="QFM96"/>
      <c r="QFN96"/>
      <c r="QFO96"/>
      <c r="QFP96"/>
      <c r="QFQ96"/>
      <c r="QFR96"/>
      <c r="QFS96"/>
      <c r="QFT96"/>
      <c r="QFU96"/>
      <c r="QFV96"/>
      <c r="QFW96"/>
      <c r="QFX96"/>
      <c r="QFY96"/>
      <c r="QFZ96"/>
      <c r="QGA96"/>
      <c r="QGB96"/>
      <c r="QGC96"/>
      <c r="QGD96"/>
      <c r="QGE96"/>
      <c r="QGF96"/>
      <c r="QGG96"/>
      <c r="QGH96"/>
      <c r="QGI96"/>
      <c r="QGJ96"/>
      <c r="QGK96"/>
      <c r="QGL96"/>
      <c r="QGM96"/>
      <c r="QGN96"/>
      <c r="QGO96"/>
      <c r="QGP96"/>
      <c r="QGQ96"/>
      <c r="QGR96"/>
      <c r="QGS96"/>
      <c r="QGT96"/>
      <c r="QGU96"/>
      <c r="QGV96"/>
      <c r="QGW96"/>
      <c r="QGX96"/>
      <c r="QGY96"/>
      <c r="QGZ96"/>
      <c r="QHA96"/>
      <c r="QHB96"/>
      <c r="QHC96"/>
      <c r="QHD96"/>
      <c r="QHE96"/>
      <c r="QHF96"/>
      <c r="QHG96"/>
      <c r="QHH96"/>
      <c r="QHI96"/>
      <c r="QHJ96"/>
      <c r="QHK96"/>
      <c r="QHL96"/>
      <c r="QHM96"/>
      <c r="QHN96"/>
      <c r="QHO96"/>
      <c r="QHP96"/>
      <c r="QHQ96"/>
      <c r="QHR96"/>
      <c r="QHS96"/>
      <c r="QHT96"/>
      <c r="QHU96"/>
      <c r="QHV96"/>
      <c r="QHW96"/>
      <c r="QHX96"/>
      <c r="QHY96"/>
      <c r="QHZ96"/>
      <c r="QIA96"/>
      <c r="QIB96"/>
      <c r="QIC96"/>
      <c r="QID96"/>
      <c r="QIE96"/>
      <c r="QIF96"/>
      <c r="QIG96"/>
      <c r="QIH96"/>
      <c r="QII96"/>
      <c r="QIJ96"/>
      <c r="QIK96"/>
      <c r="QIL96"/>
      <c r="QIM96"/>
      <c r="QIN96"/>
      <c r="QIO96"/>
      <c r="QIP96"/>
      <c r="QIQ96"/>
      <c r="QIR96"/>
      <c r="QIS96"/>
      <c r="QIT96"/>
      <c r="QIU96"/>
      <c r="QIV96"/>
      <c r="QIW96"/>
      <c r="QIX96"/>
      <c r="QIY96"/>
      <c r="QIZ96"/>
      <c r="QJA96"/>
      <c r="QJB96"/>
      <c r="QJC96"/>
      <c r="QJD96"/>
      <c r="QJE96"/>
      <c r="QJF96"/>
      <c r="QJG96"/>
      <c r="QJH96"/>
      <c r="QJI96"/>
      <c r="QJJ96"/>
      <c r="QJK96"/>
      <c r="QJL96"/>
      <c r="QJM96"/>
      <c r="QJN96"/>
      <c r="QJO96"/>
      <c r="QJP96"/>
      <c r="QJQ96"/>
      <c r="QJR96"/>
      <c r="QJS96"/>
      <c r="QJT96"/>
      <c r="QJU96"/>
      <c r="QJV96"/>
      <c r="QJW96"/>
      <c r="QJX96"/>
      <c r="QJY96"/>
      <c r="QJZ96"/>
      <c r="QKA96"/>
      <c r="QKB96"/>
      <c r="QKC96"/>
      <c r="QKD96"/>
      <c r="QKE96"/>
      <c r="QKF96"/>
      <c r="QKG96"/>
      <c r="QKH96"/>
      <c r="QKI96"/>
      <c r="QKJ96"/>
      <c r="QKK96"/>
      <c r="QKL96"/>
      <c r="QKM96"/>
      <c r="QKN96"/>
      <c r="QKO96"/>
      <c r="QKP96"/>
      <c r="QKQ96"/>
      <c r="QKR96"/>
      <c r="QKS96"/>
      <c r="QKT96"/>
      <c r="QKU96"/>
      <c r="QKV96"/>
      <c r="QKW96"/>
      <c r="QKX96"/>
      <c r="QKY96"/>
      <c r="QKZ96"/>
      <c r="QLA96"/>
      <c r="QLB96"/>
      <c r="QLC96"/>
      <c r="QLD96"/>
      <c r="QLE96"/>
      <c r="QLF96"/>
      <c r="QLG96"/>
      <c r="QLH96"/>
      <c r="QLI96"/>
      <c r="QLJ96"/>
      <c r="QLK96"/>
      <c r="QLL96"/>
      <c r="QLM96"/>
      <c r="QLN96"/>
      <c r="QLO96"/>
      <c r="QLP96"/>
      <c r="QLQ96"/>
      <c r="QLR96"/>
      <c r="QLS96"/>
      <c r="QLT96"/>
      <c r="QLU96"/>
      <c r="QLV96"/>
      <c r="QLW96"/>
      <c r="QLX96"/>
      <c r="QLY96"/>
      <c r="QLZ96"/>
      <c r="QMA96"/>
      <c r="QMB96"/>
      <c r="QMC96"/>
      <c r="QMD96"/>
      <c r="QME96"/>
      <c r="QMF96"/>
      <c r="QMG96"/>
      <c r="QMH96"/>
      <c r="QMI96"/>
      <c r="QMJ96"/>
      <c r="QMK96"/>
      <c r="QML96"/>
      <c r="QMM96"/>
      <c r="QMN96"/>
      <c r="QMO96"/>
      <c r="QMP96"/>
      <c r="QMQ96"/>
      <c r="QMR96"/>
      <c r="QMS96"/>
      <c r="QMT96"/>
      <c r="QMU96"/>
      <c r="QMV96"/>
      <c r="QMW96"/>
      <c r="QMX96"/>
      <c r="QMY96"/>
      <c r="QMZ96"/>
      <c r="QNA96"/>
      <c r="QNB96"/>
      <c r="QNC96"/>
      <c r="QND96"/>
      <c r="QNE96"/>
      <c r="QNF96"/>
      <c r="QNG96"/>
      <c r="QNH96"/>
      <c r="QNI96"/>
      <c r="QNJ96"/>
      <c r="QNK96"/>
      <c r="QNL96"/>
      <c r="QNM96"/>
      <c r="QNN96"/>
      <c r="QNO96"/>
      <c r="QNP96"/>
      <c r="QNQ96"/>
      <c r="QNR96"/>
      <c r="QNS96"/>
      <c r="QNT96"/>
      <c r="QNU96"/>
      <c r="QNV96"/>
      <c r="QNW96"/>
      <c r="QNX96"/>
      <c r="QNY96"/>
      <c r="QNZ96"/>
      <c r="QOA96"/>
      <c r="QOB96"/>
      <c r="QOC96"/>
      <c r="QOD96"/>
      <c r="QOE96"/>
      <c r="QOF96"/>
      <c r="QOG96"/>
      <c r="QOH96"/>
      <c r="QOI96"/>
      <c r="QOJ96"/>
      <c r="QOK96"/>
      <c r="QOL96"/>
      <c r="QOM96"/>
      <c r="QON96"/>
      <c r="QOO96"/>
      <c r="QOP96"/>
      <c r="QOQ96"/>
      <c r="QOR96"/>
      <c r="QOS96"/>
      <c r="QOT96"/>
      <c r="QOU96"/>
      <c r="QOV96"/>
      <c r="QOW96"/>
      <c r="QOX96"/>
      <c r="QOY96"/>
      <c r="QOZ96"/>
      <c r="QPA96"/>
      <c r="QPB96"/>
      <c r="QPC96"/>
      <c r="QPD96"/>
      <c r="QPE96"/>
      <c r="QPF96"/>
      <c r="QPG96"/>
      <c r="QPH96"/>
      <c r="QPI96"/>
      <c r="QPJ96"/>
      <c r="QPK96"/>
      <c r="QPL96"/>
      <c r="QPM96"/>
      <c r="QPN96"/>
      <c r="QPO96"/>
      <c r="QPP96"/>
      <c r="QPQ96"/>
      <c r="QPR96"/>
      <c r="QPS96"/>
      <c r="QPT96"/>
      <c r="QPU96"/>
      <c r="QPV96"/>
      <c r="QPW96"/>
      <c r="QPX96"/>
      <c r="QPY96"/>
      <c r="QPZ96"/>
      <c r="QQA96"/>
      <c r="QQB96"/>
      <c r="QQC96"/>
      <c r="QQD96"/>
      <c r="QQE96"/>
      <c r="QQF96"/>
      <c r="QQG96"/>
      <c r="QQH96"/>
      <c r="QQI96"/>
      <c r="QQJ96"/>
      <c r="QQK96"/>
      <c r="QQL96"/>
      <c r="QQM96"/>
      <c r="QQN96"/>
      <c r="QQO96"/>
      <c r="QQP96"/>
      <c r="QQQ96"/>
      <c r="QQR96"/>
      <c r="QQS96"/>
      <c r="QQT96"/>
      <c r="QQU96"/>
      <c r="QQV96"/>
      <c r="QQW96"/>
      <c r="QQX96"/>
      <c r="QQY96"/>
      <c r="QQZ96"/>
      <c r="QRA96"/>
      <c r="QRB96"/>
      <c r="QRC96"/>
      <c r="QRD96"/>
      <c r="QRE96"/>
      <c r="QRF96"/>
      <c r="QRG96"/>
      <c r="QRH96"/>
      <c r="QRI96"/>
      <c r="QRJ96"/>
      <c r="QRK96"/>
      <c r="QRL96"/>
      <c r="QRM96"/>
      <c r="QRN96"/>
      <c r="QRO96"/>
      <c r="QRP96"/>
      <c r="QRQ96"/>
      <c r="QRR96"/>
      <c r="QRS96"/>
      <c r="QRT96"/>
      <c r="QRU96"/>
      <c r="QRV96"/>
      <c r="QRW96"/>
      <c r="QRX96"/>
      <c r="QRY96"/>
      <c r="QRZ96"/>
      <c r="QSA96"/>
      <c r="QSB96"/>
      <c r="QSC96"/>
      <c r="QSD96"/>
      <c r="QSE96"/>
      <c r="QSF96"/>
      <c r="QSG96"/>
      <c r="QSH96"/>
      <c r="QSI96"/>
      <c r="QSJ96"/>
      <c r="QSK96"/>
      <c r="QSL96"/>
      <c r="QSM96"/>
      <c r="QSN96"/>
      <c r="QSO96"/>
      <c r="QSP96"/>
      <c r="QSQ96"/>
      <c r="QSR96"/>
      <c r="QSS96"/>
      <c r="QST96"/>
      <c r="QSU96"/>
      <c r="QSV96"/>
      <c r="QSW96"/>
      <c r="QSX96"/>
      <c r="QSY96"/>
      <c r="QSZ96"/>
      <c r="QTA96"/>
      <c r="QTB96"/>
      <c r="QTC96"/>
      <c r="QTD96"/>
      <c r="QTE96"/>
      <c r="QTF96"/>
      <c r="QTG96"/>
      <c r="QTH96"/>
      <c r="QTI96"/>
      <c r="QTJ96"/>
      <c r="QTK96"/>
      <c r="QTL96"/>
      <c r="QTM96"/>
      <c r="QTN96"/>
      <c r="QTO96"/>
      <c r="QTP96"/>
      <c r="QTQ96"/>
      <c r="QTR96"/>
      <c r="QTS96"/>
      <c r="QTT96"/>
      <c r="QTU96"/>
      <c r="QTV96"/>
      <c r="QTW96"/>
      <c r="QTX96"/>
      <c r="QTY96"/>
      <c r="QTZ96"/>
      <c r="QUA96"/>
      <c r="QUB96"/>
      <c r="QUC96"/>
      <c r="QUD96"/>
      <c r="QUE96"/>
      <c r="QUF96"/>
      <c r="QUG96"/>
      <c r="QUH96"/>
      <c r="QUI96"/>
      <c r="QUJ96"/>
      <c r="QUK96"/>
      <c r="QUL96"/>
      <c r="QUM96"/>
      <c r="QUN96"/>
      <c r="QUO96"/>
      <c r="QUP96"/>
      <c r="QUQ96"/>
      <c r="QUR96"/>
      <c r="QUS96"/>
      <c r="QUT96"/>
      <c r="QUU96"/>
      <c r="QUV96"/>
      <c r="QUW96"/>
      <c r="QUX96"/>
      <c r="QUY96"/>
      <c r="QUZ96"/>
      <c r="QVA96"/>
      <c r="QVB96"/>
      <c r="QVC96"/>
      <c r="QVD96"/>
      <c r="QVE96"/>
      <c r="QVF96"/>
      <c r="QVG96"/>
      <c r="QVH96"/>
      <c r="QVI96"/>
      <c r="QVJ96"/>
      <c r="QVK96"/>
      <c r="QVL96"/>
      <c r="QVM96"/>
      <c r="QVN96"/>
      <c r="QVO96"/>
      <c r="QVP96"/>
      <c r="QVQ96"/>
      <c r="QVR96"/>
      <c r="QVS96"/>
      <c r="QVT96"/>
      <c r="QVU96"/>
      <c r="QVV96"/>
      <c r="QVW96"/>
      <c r="QVX96"/>
      <c r="QVY96"/>
      <c r="QVZ96"/>
      <c r="QWA96"/>
      <c r="QWB96"/>
      <c r="QWC96"/>
      <c r="QWD96"/>
      <c r="QWE96"/>
      <c r="QWF96"/>
      <c r="QWG96"/>
      <c r="QWH96"/>
      <c r="QWI96"/>
      <c r="QWJ96"/>
      <c r="QWK96"/>
      <c r="QWL96"/>
      <c r="QWM96"/>
      <c r="QWN96"/>
      <c r="QWO96"/>
      <c r="QWP96"/>
      <c r="QWQ96"/>
      <c r="QWR96"/>
      <c r="QWS96"/>
      <c r="QWT96"/>
      <c r="QWU96"/>
      <c r="QWV96"/>
      <c r="QWW96"/>
      <c r="QWX96"/>
      <c r="QWY96"/>
      <c r="QWZ96"/>
      <c r="QXA96"/>
      <c r="QXB96"/>
      <c r="QXC96"/>
      <c r="QXD96"/>
      <c r="QXE96"/>
      <c r="QXF96"/>
      <c r="QXG96"/>
      <c r="QXH96"/>
      <c r="QXI96"/>
      <c r="QXJ96"/>
      <c r="QXK96"/>
      <c r="QXL96"/>
      <c r="QXM96"/>
      <c r="QXN96"/>
      <c r="QXO96"/>
      <c r="QXP96"/>
      <c r="QXQ96"/>
      <c r="QXR96"/>
      <c r="QXS96"/>
      <c r="QXT96"/>
      <c r="QXU96"/>
      <c r="QXV96"/>
      <c r="QXW96"/>
      <c r="QXX96"/>
      <c r="QXY96"/>
      <c r="QXZ96"/>
      <c r="QYA96"/>
      <c r="QYB96"/>
      <c r="QYC96"/>
      <c r="QYD96"/>
      <c r="QYE96"/>
      <c r="QYF96"/>
      <c r="QYG96"/>
      <c r="QYH96"/>
      <c r="QYI96"/>
      <c r="QYJ96"/>
      <c r="QYK96"/>
      <c r="QYL96"/>
      <c r="QYM96"/>
      <c r="QYN96"/>
      <c r="QYO96"/>
      <c r="QYP96"/>
      <c r="QYQ96"/>
      <c r="QYR96"/>
      <c r="QYS96"/>
      <c r="QYT96"/>
      <c r="QYU96"/>
      <c r="QYV96"/>
      <c r="QYW96"/>
      <c r="QYX96"/>
      <c r="QYY96"/>
      <c r="QYZ96"/>
      <c r="QZA96"/>
      <c r="QZB96"/>
      <c r="QZC96"/>
      <c r="QZD96"/>
      <c r="QZE96"/>
      <c r="QZF96"/>
      <c r="QZG96"/>
      <c r="QZH96"/>
      <c r="QZI96"/>
      <c r="QZJ96"/>
      <c r="QZK96"/>
      <c r="QZL96"/>
      <c r="QZM96"/>
      <c r="QZN96"/>
      <c r="QZO96"/>
      <c r="QZP96"/>
      <c r="QZQ96"/>
      <c r="QZR96"/>
      <c r="QZS96"/>
      <c r="QZT96"/>
      <c r="QZU96"/>
      <c r="QZV96"/>
      <c r="QZW96"/>
      <c r="QZX96"/>
      <c r="QZY96"/>
      <c r="QZZ96"/>
      <c r="RAA96"/>
      <c r="RAB96"/>
      <c r="RAC96"/>
      <c r="RAD96"/>
      <c r="RAE96"/>
      <c r="RAF96"/>
      <c r="RAG96"/>
      <c r="RAH96"/>
      <c r="RAI96"/>
      <c r="RAJ96"/>
      <c r="RAK96"/>
      <c r="RAL96"/>
      <c r="RAM96"/>
      <c r="RAN96"/>
      <c r="RAO96"/>
      <c r="RAP96"/>
      <c r="RAQ96"/>
      <c r="RAR96"/>
      <c r="RAS96"/>
      <c r="RAT96"/>
      <c r="RAU96"/>
      <c r="RAV96"/>
      <c r="RAW96"/>
      <c r="RAX96"/>
      <c r="RAY96"/>
      <c r="RAZ96"/>
      <c r="RBA96"/>
      <c r="RBB96"/>
      <c r="RBC96"/>
      <c r="RBD96"/>
      <c r="RBE96"/>
      <c r="RBF96"/>
      <c r="RBG96"/>
      <c r="RBH96"/>
      <c r="RBI96"/>
      <c r="RBJ96"/>
      <c r="RBK96"/>
      <c r="RBL96"/>
      <c r="RBM96"/>
      <c r="RBN96"/>
      <c r="RBO96"/>
      <c r="RBP96"/>
      <c r="RBQ96"/>
      <c r="RBR96"/>
      <c r="RBS96"/>
      <c r="RBT96"/>
      <c r="RBU96"/>
      <c r="RBV96"/>
      <c r="RBW96"/>
      <c r="RBX96"/>
      <c r="RBY96"/>
      <c r="RBZ96"/>
      <c r="RCA96"/>
      <c r="RCB96"/>
      <c r="RCC96"/>
      <c r="RCD96"/>
      <c r="RCE96"/>
      <c r="RCF96"/>
      <c r="RCG96"/>
      <c r="RCH96"/>
      <c r="RCI96"/>
      <c r="RCJ96"/>
      <c r="RCK96"/>
      <c r="RCL96"/>
      <c r="RCM96"/>
      <c r="RCN96"/>
      <c r="RCO96"/>
      <c r="RCP96"/>
      <c r="RCQ96"/>
      <c r="RCR96"/>
      <c r="RCS96"/>
      <c r="RCT96"/>
      <c r="RCU96"/>
      <c r="RCV96"/>
      <c r="RCW96"/>
      <c r="RCX96"/>
      <c r="RCY96"/>
      <c r="RCZ96"/>
      <c r="RDA96"/>
      <c r="RDB96"/>
      <c r="RDC96"/>
      <c r="RDD96"/>
      <c r="RDE96"/>
      <c r="RDF96"/>
      <c r="RDG96"/>
      <c r="RDH96"/>
      <c r="RDI96"/>
      <c r="RDJ96"/>
      <c r="RDK96"/>
      <c r="RDL96"/>
      <c r="RDM96"/>
      <c r="RDN96"/>
      <c r="RDO96"/>
      <c r="RDP96"/>
      <c r="RDQ96"/>
      <c r="RDR96"/>
      <c r="RDS96"/>
      <c r="RDT96"/>
      <c r="RDU96"/>
      <c r="RDV96"/>
      <c r="RDW96"/>
      <c r="RDX96"/>
      <c r="RDY96"/>
      <c r="RDZ96"/>
      <c r="REA96"/>
      <c r="REB96"/>
      <c r="REC96"/>
      <c r="RED96"/>
      <c r="REE96"/>
      <c r="REF96"/>
      <c r="REG96"/>
      <c r="REH96"/>
      <c r="REI96"/>
      <c r="REJ96"/>
      <c r="REK96"/>
      <c r="REL96"/>
      <c r="REM96"/>
      <c r="REN96"/>
      <c r="REO96"/>
      <c r="REP96"/>
      <c r="REQ96"/>
      <c r="RER96"/>
      <c r="RES96"/>
      <c r="RET96"/>
      <c r="REU96"/>
      <c r="REV96"/>
      <c r="REW96"/>
      <c r="REX96"/>
      <c r="REY96"/>
      <c r="REZ96"/>
      <c r="RFA96"/>
      <c r="RFB96"/>
      <c r="RFC96"/>
      <c r="RFD96"/>
      <c r="RFE96"/>
      <c r="RFF96"/>
      <c r="RFG96"/>
      <c r="RFH96"/>
      <c r="RFI96"/>
      <c r="RFJ96"/>
      <c r="RFK96"/>
      <c r="RFL96"/>
      <c r="RFM96"/>
      <c r="RFN96"/>
      <c r="RFO96"/>
      <c r="RFP96"/>
      <c r="RFQ96"/>
      <c r="RFR96"/>
      <c r="RFS96"/>
      <c r="RFT96"/>
      <c r="RFU96"/>
      <c r="RFV96"/>
      <c r="RFW96"/>
      <c r="RFX96"/>
      <c r="RFY96"/>
      <c r="RFZ96"/>
      <c r="RGA96"/>
      <c r="RGB96"/>
      <c r="RGC96"/>
      <c r="RGD96"/>
      <c r="RGE96"/>
      <c r="RGF96"/>
      <c r="RGG96"/>
      <c r="RGH96"/>
      <c r="RGI96"/>
      <c r="RGJ96"/>
      <c r="RGK96"/>
      <c r="RGL96"/>
      <c r="RGM96"/>
      <c r="RGN96"/>
      <c r="RGO96"/>
      <c r="RGP96"/>
      <c r="RGQ96"/>
      <c r="RGR96"/>
      <c r="RGS96"/>
      <c r="RGT96"/>
      <c r="RGU96"/>
      <c r="RGV96"/>
      <c r="RGW96"/>
      <c r="RGX96"/>
      <c r="RGY96"/>
      <c r="RGZ96"/>
      <c r="RHA96"/>
      <c r="RHB96"/>
      <c r="RHC96"/>
      <c r="RHD96"/>
      <c r="RHE96"/>
      <c r="RHF96"/>
      <c r="RHG96"/>
      <c r="RHH96"/>
      <c r="RHI96"/>
      <c r="RHJ96"/>
      <c r="RHK96"/>
      <c r="RHL96"/>
      <c r="RHM96"/>
      <c r="RHN96"/>
      <c r="RHO96"/>
      <c r="RHP96"/>
      <c r="RHQ96"/>
      <c r="RHR96"/>
      <c r="RHS96"/>
      <c r="RHT96"/>
      <c r="RHU96"/>
      <c r="RHV96"/>
      <c r="RHW96"/>
      <c r="RHX96"/>
      <c r="RHY96"/>
      <c r="RHZ96"/>
      <c r="RIA96"/>
      <c r="RIB96"/>
      <c r="RIC96"/>
      <c r="RID96"/>
      <c r="RIE96"/>
      <c r="RIF96"/>
      <c r="RIG96"/>
      <c r="RIH96"/>
      <c r="RII96"/>
      <c r="RIJ96"/>
      <c r="RIK96"/>
      <c r="RIL96"/>
      <c r="RIM96"/>
      <c r="RIN96"/>
      <c r="RIO96"/>
      <c r="RIP96"/>
      <c r="RIQ96"/>
      <c r="RIR96"/>
      <c r="RIS96"/>
      <c r="RIT96"/>
      <c r="RIU96"/>
      <c r="RIV96"/>
      <c r="RIW96"/>
      <c r="RIX96"/>
      <c r="RIY96"/>
      <c r="RIZ96"/>
      <c r="RJA96"/>
      <c r="RJB96"/>
      <c r="RJC96"/>
      <c r="RJD96"/>
      <c r="RJE96"/>
      <c r="RJF96"/>
      <c r="RJG96"/>
      <c r="RJH96"/>
      <c r="RJI96"/>
      <c r="RJJ96"/>
      <c r="RJK96"/>
      <c r="RJL96"/>
      <c r="RJM96"/>
      <c r="RJN96"/>
      <c r="RJO96"/>
      <c r="RJP96"/>
      <c r="RJQ96"/>
      <c r="RJR96"/>
      <c r="RJS96"/>
      <c r="RJT96"/>
      <c r="RJU96"/>
      <c r="RJV96"/>
      <c r="RJW96"/>
      <c r="RJX96"/>
      <c r="RJY96"/>
      <c r="RJZ96"/>
      <c r="RKA96"/>
      <c r="RKB96"/>
      <c r="RKC96"/>
      <c r="RKD96"/>
      <c r="RKE96"/>
      <c r="RKF96"/>
      <c r="RKG96"/>
      <c r="RKH96"/>
      <c r="RKI96"/>
      <c r="RKJ96"/>
      <c r="RKK96"/>
      <c r="RKL96"/>
      <c r="RKM96"/>
      <c r="RKN96"/>
      <c r="RKO96"/>
      <c r="RKP96"/>
      <c r="RKQ96"/>
      <c r="RKR96"/>
      <c r="RKS96"/>
      <c r="RKT96"/>
      <c r="RKU96"/>
      <c r="RKV96"/>
      <c r="RKW96"/>
      <c r="RKX96"/>
      <c r="RKY96"/>
      <c r="RKZ96"/>
      <c r="RLA96"/>
      <c r="RLB96"/>
      <c r="RLC96"/>
      <c r="RLD96"/>
      <c r="RLE96"/>
      <c r="RLF96"/>
      <c r="RLG96"/>
      <c r="RLH96"/>
      <c r="RLI96"/>
      <c r="RLJ96"/>
      <c r="RLK96"/>
      <c r="RLL96"/>
      <c r="RLM96"/>
      <c r="RLN96"/>
      <c r="RLO96"/>
      <c r="RLP96"/>
      <c r="RLQ96"/>
      <c r="RLR96"/>
      <c r="RLS96"/>
      <c r="RLT96"/>
      <c r="RLU96"/>
      <c r="RLV96"/>
      <c r="RLW96"/>
      <c r="RLX96"/>
      <c r="RLY96"/>
      <c r="RLZ96"/>
      <c r="RMA96"/>
      <c r="RMB96"/>
      <c r="RMC96"/>
      <c r="RMD96"/>
      <c r="RME96"/>
      <c r="RMF96"/>
      <c r="RMG96"/>
      <c r="RMH96"/>
      <c r="RMI96"/>
      <c r="RMJ96"/>
      <c r="RMK96"/>
      <c r="RML96"/>
      <c r="RMM96"/>
      <c r="RMN96"/>
      <c r="RMO96"/>
      <c r="RMP96"/>
      <c r="RMQ96"/>
      <c r="RMR96"/>
      <c r="RMS96"/>
      <c r="RMT96"/>
      <c r="RMU96"/>
      <c r="RMV96"/>
      <c r="RMW96"/>
      <c r="RMX96"/>
      <c r="RMY96"/>
      <c r="RMZ96"/>
      <c r="RNA96"/>
      <c r="RNB96"/>
      <c r="RNC96"/>
      <c r="RND96"/>
      <c r="RNE96"/>
      <c r="RNF96"/>
      <c r="RNG96"/>
      <c r="RNH96"/>
      <c r="RNI96"/>
      <c r="RNJ96"/>
      <c r="RNK96"/>
      <c r="RNL96"/>
      <c r="RNM96"/>
      <c r="RNN96"/>
      <c r="RNO96"/>
      <c r="RNP96"/>
      <c r="RNQ96"/>
      <c r="RNR96"/>
      <c r="RNS96"/>
      <c r="RNT96"/>
      <c r="RNU96"/>
      <c r="RNV96"/>
      <c r="RNW96"/>
      <c r="RNX96"/>
      <c r="RNY96"/>
      <c r="RNZ96"/>
      <c r="ROA96"/>
      <c r="ROB96"/>
      <c r="ROC96"/>
      <c r="ROD96"/>
      <c r="ROE96"/>
      <c r="ROF96"/>
      <c r="ROG96"/>
      <c r="ROH96"/>
      <c r="ROI96"/>
      <c r="ROJ96"/>
      <c r="ROK96"/>
      <c r="ROL96"/>
      <c r="ROM96"/>
      <c r="RON96"/>
      <c r="ROO96"/>
      <c r="ROP96"/>
      <c r="ROQ96"/>
      <c r="ROR96"/>
      <c r="ROS96"/>
      <c r="ROT96"/>
      <c r="ROU96"/>
      <c r="ROV96"/>
      <c r="ROW96"/>
      <c r="ROX96"/>
      <c r="ROY96"/>
      <c r="ROZ96"/>
      <c r="RPA96"/>
      <c r="RPB96"/>
      <c r="RPC96"/>
      <c r="RPD96"/>
      <c r="RPE96"/>
      <c r="RPF96"/>
      <c r="RPG96"/>
      <c r="RPH96"/>
      <c r="RPI96"/>
      <c r="RPJ96"/>
      <c r="RPK96"/>
      <c r="RPL96"/>
      <c r="RPM96"/>
      <c r="RPN96"/>
      <c r="RPO96"/>
      <c r="RPP96"/>
      <c r="RPQ96"/>
      <c r="RPR96"/>
      <c r="RPS96"/>
      <c r="RPT96"/>
      <c r="RPU96"/>
      <c r="RPV96"/>
      <c r="RPW96"/>
      <c r="RPX96"/>
      <c r="RPY96"/>
      <c r="RPZ96"/>
      <c r="RQA96"/>
      <c r="RQB96"/>
      <c r="RQC96"/>
      <c r="RQD96"/>
      <c r="RQE96"/>
      <c r="RQF96"/>
      <c r="RQG96"/>
      <c r="RQH96"/>
      <c r="RQI96"/>
      <c r="RQJ96"/>
      <c r="RQK96"/>
      <c r="RQL96"/>
      <c r="RQM96"/>
      <c r="RQN96"/>
      <c r="RQO96"/>
      <c r="RQP96"/>
      <c r="RQQ96"/>
      <c r="RQR96"/>
      <c r="RQS96"/>
      <c r="RQT96"/>
      <c r="RQU96"/>
      <c r="RQV96"/>
      <c r="RQW96"/>
      <c r="RQX96"/>
      <c r="RQY96"/>
      <c r="RQZ96"/>
      <c r="RRA96"/>
      <c r="RRB96"/>
      <c r="RRC96"/>
      <c r="RRD96"/>
      <c r="RRE96"/>
      <c r="RRF96"/>
      <c r="RRG96"/>
      <c r="RRH96"/>
      <c r="RRI96"/>
      <c r="RRJ96"/>
      <c r="RRK96"/>
      <c r="RRL96"/>
      <c r="RRM96"/>
      <c r="RRN96"/>
      <c r="RRO96"/>
      <c r="RRP96"/>
      <c r="RRQ96"/>
      <c r="RRR96"/>
      <c r="RRS96"/>
      <c r="RRT96"/>
      <c r="RRU96"/>
      <c r="RRV96"/>
      <c r="RRW96"/>
      <c r="RRX96"/>
      <c r="RRY96"/>
      <c r="RRZ96"/>
      <c r="RSA96"/>
      <c r="RSB96"/>
      <c r="RSC96"/>
      <c r="RSD96"/>
      <c r="RSE96"/>
      <c r="RSF96"/>
      <c r="RSG96"/>
      <c r="RSH96"/>
      <c r="RSI96"/>
      <c r="RSJ96"/>
      <c r="RSK96"/>
      <c r="RSL96"/>
      <c r="RSM96"/>
      <c r="RSN96"/>
      <c r="RSO96"/>
      <c r="RSP96"/>
      <c r="RSQ96"/>
      <c r="RSR96"/>
      <c r="RSS96"/>
      <c r="RST96"/>
      <c r="RSU96"/>
      <c r="RSV96"/>
      <c r="RSW96"/>
      <c r="RSX96"/>
      <c r="RSY96"/>
      <c r="RSZ96"/>
      <c r="RTA96"/>
      <c r="RTB96"/>
      <c r="RTC96"/>
      <c r="RTD96"/>
      <c r="RTE96"/>
      <c r="RTF96"/>
      <c r="RTG96"/>
      <c r="RTH96"/>
      <c r="RTI96"/>
      <c r="RTJ96"/>
      <c r="RTK96"/>
      <c r="RTL96"/>
      <c r="RTM96"/>
      <c r="RTN96"/>
      <c r="RTO96"/>
      <c r="RTP96"/>
      <c r="RTQ96"/>
      <c r="RTR96"/>
      <c r="RTS96"/>
      <c r="RTT96"/>
      <c r="RTU96"/>
      <c r="RTV96"/>
      <c r="RTW96"/>
      <c r="RTX96"/>
      <c r="RTY96"/>
      <c r="RTZ96"/>
      <c r="RUA96"/>
      <c r="RUB96"/>
      <c r="RUC96"/>
      <c r="RUD96"/>
      <c r="RUE96"/>
      <c r="RUF96"/>
      <c r="RUG96"/>
      <c r="RUH96"/>
      <c r="RUI96"/>
      <c r="RUJ96"/>
      <c r="RUK96"/>
      <c r="RUL96"/>
      <c r="RUM96"/>
      <c r="RUN96"/>
      <c r="RUO96"/>
      <c r="RUP96"/>
      <c r="RUQ96"/>
      <c r="RUR96"/>
      <c r="RUS96"/>
      <c r="RUT96"/>
      <c r="RUU96"/>
      <c r="RUV96"/>
      <c r="RUW96"/>
      <c r="RUX96"/>
      <c r="RUY96"/>
      <c r="RUZ96"/>
      <c r="RVA96"/>
      <c r="RVB96"/>
      <c r="RVC96"/>
      <c r="RVD96"/>
      <c r="RVE96"/>
      <c r="RVF96"/>
      <c r="RVG96"/>
      <c r="RVH96"/>
      <c r="RVI96"/>
      <c r="RVJ96"/>
      <c r="RVK96"/>
      <c r="RVL96"/>
      <c r="RVM96"/>
      <c r="RVN96"/>
      <c r="RVO96"/>
      <c r="RVP96"/>
      <c r="RVQ96"/>
      <c r="RVR96"/>
      <c r="RVS96"/>
      <c r="RVT96"/>
      <c r="RVU96"/>
      <c r="RVV96"/>
      <c r="RVW96"/>
      <c r="RVX96"/>
      <c r="RVY96"/>
      <c r="RVZ96"/>
      <c r="RWA96"/>
      <c r="RWB96"/>
      <c r="RWC96"/>
      <c r="RWD96"/>
      <c r="RWE96"/>
      <c r="RWF96"/>
      <c r="RWG96"/>
      <c r="RWH96"/>
      <c r="RWI96"/>
      <c r="RWJ96"/>
      <c r="RWK96"/>
      <c r="RWL96"/>
      <c r="RWM96"/>
      <c r="RWN96"/>
      <c r="RWO96"/>
      <c r="RWP96"/>
      <c r="RWQ96"/>
      <c r="RWR96"/>
      <c r="RWS96"/>
      <c r="RWT96"/>
      <c r="RWU96"/>
      <c r="RWV96"/>
      <c r="RWW96"/>
      <c r="RWX96"/>
      <c r="RWY96"/>
      <c r="RWZ96"/>
      <c r="RXA96"/>
      <c r="RXB96"/>
      <c r="RXC96"/>
      <c r="RXD96"/>
      <c r="RXE96"/>
      <c r="RXF96"/>
      <c r="RXG96"/>
      <c r="RXH96"/>
      <c r="RXI96"/>
      <c r="RXJ96"/>
      <c r="RXK96"/>
      <c r="RXL96"/>
      <c r="RXM96"/>
      <c r="RXN96"/>
      <c r="RXO96"/>
      <c r="RXP96"/>
      <c r="RXQ96"/>
      <c r="RXR96"/>
      <c r="RXS96"/>
      <c r="RXT96"/>
      <c r="RXU96"/>
      <c r="RXV96"/>
      <c r="RXW96"/>
      <c r="RXX96"/>
      <c r="RXY96"/>
      <c r="RXZ96"/>
      <c r="RYA96"/>
      <c r="RYB96"/>
      <c r="RYC96"/>
      <c r="RYD96"/>
      <c r="RYE96"/>
      <c r="RYF96"/>
      <c r="RYG96"/>
      <c r="RYH96"/>
      <c r="RYI96"/>
      <c r="RYJ96"/>
      <c r="RYK96"/>
      <c r="RYL96"/>
      <c r="RYM96"/>
      <c r="RYN96"/>
      <c r="RYO96"/>
      <c r="RYP96"/>
      <c r="RYQ96"/>
      <c r="RYR96"/>
      <c r="RYS96"/>
      <c r="RYT96"/>
      <c r="RYU96"/>
      <c r="RYV96"/>
      <c r="RYW96"/>
      <c r="RYX96"/>
      <c r="RYY96"/>
      <c r="RYZ96"/>
      <c r="RZA96"/>
      <c r="RZB96"/>
      <c r="RZC96"/>
      <c r="RZD96"/>
      <c r="RZE96"/>
      <c r="RZF96"/>
      <c r="RZG96"/>
      <c r="RZH96"/>
      <c r="RZI96"/>
      <c r="RZJ96"/>
      <c r="RZK96"/>
      <c r="RZL96"/>
      <c r="RZM96"/>
      <c r="RZN96"/>
      <c r="RZO96"/>
      <c r="RZP96"/>
      <c r="RZQ96"/>
      <c r="RZR96"/>
      <c r="RZS96"/>
      <c r="RZT96"/>
      <c r="RZU96"/>
      <c r="RZV96"/>
      <c r="RZW96"/>
      <c r="RZX96"/>
      <c r="RZY96"/>
      <c r="RZZ96"/>
      <c r="SAA96"/>
      <c r="SAB96"/>
      <c r="SAC96"/>
      <c r="SAD96"/>
      <c r="SAE96"/>
      <c r="SAF96"/>
      <c r="SAG96"/>
      <c r="SAH96"/>
      <c r="SAI96"/>
      <c r="SAJ96"/>
      <c r="SAK96"/>
      <c r="SAL96"/>
      <c r="SAM96"/>
      <c r="SAN96"/>
      <c r="SAO96"/>
      <c r="SAP96"/>
      <c r="SAQ96"/>
      <c r="SAR96"/>
      <c r="SAS96"/>
      <c r="SAT96"/>
      <c r="SAU96"/>
      <c r="SAV96"/>
      <c r="SAW96"/>
      <c r="SAX96"/>
      <c r="SAY96"/>
      <c r="SAZ96"/>
      <c r="SBA96"/>
      <c r="SBB96"/>
      <c r="SBC96"/>
      <c r="SBD96"/>
      <c r="SBE96"/>
      <c r="SBF96"/>
      <c r="SBG96"/>
      <c r="SBH96"/>
      <c r="SBI96"/>
      <c r="SBJ96"/>
      <c r="SBK96"/>
      <c r="SBL96"/>
      <c r="SBM96"/>
      <c r="SBN96"/>
      <c r="SBO96"/>
      <c r="SBP96"/>
      <c r="SBQ96"/>
      <c r="SBR96"/>
      <c r="SBS96"/>
      <c r="SBT96"/>
      <c r="SBU96"/>
      <c r="SBV96"/>
      <c r="SBW96"/>
      <c r="SBX96"/>
      <c r="SBY96"/>
      <c r="SBZ96"/>
      <c r="SCA96"/>
      <c r="SCB96"/>
      <c r="SCC96"/>
      <c r="SCD96"/>
      <c r="SCE96"/>
      <c r="SCF96"/>
      <c r="SCG96"/>
      <c r="SCH96"/>
      <c r="SCI96"/>
      <c r="SCJ96"/>
      <c r="SCK96"/>
      <c r="SCL96"/>
      <c r="SCM96"/>
      <c r="SCN96"/>
      <c r="SCO96"/>
      <c r="SCP96"/>
      <c r="SCQ96"/>
      <c r="SCR96"/>
      <c r="SCS96"/>
      <c r="SCT96"/>
      <c r="SCU96"/>
      <c r="SCV96"/>
      <c r="SCW96"/>
      <c r="SCX96"/>
      <c r="SCY96"/>
      <c r="SCZ96"/>
      <c r="SDA96"/>
      <c r="SDB96"/>
      <c r="SDC96"/>
      <c r="SDD96"/>
      <c r="SDE96"/>
      <c r="SDF96"/>
      <c r="SDG96"/>
      <c r="SDH96"/>
      <c r="SDI96"/>
      <c r="SDJ96"/>
      <c r="SDK96"/>
      <c r="SDL96"/>
      <c r="SDM96"/>
      <c r="SDN96"/>
      <c r="SDO96"/>
      <c r="SDP96"/>
      <c r="SDQ96"/>
      <c r="SDR96"/>
      <c r="SDS96"/>
      <c r="SDT96"/>
      <c r="SDU96"/>
      <c r="SDV96"/>
      <c r="SDW96"/>
      <c r="SDX96"/>
      <c r="SDY96"/>
      <c r="SDZ96"/>
      <c r="SEA96"/>
      <c r="SEB96"/>
      <c r="SEC96"/>
      <c r="SED96"/>
      <c r="SEE96"/>
      <c r="SEF96"/>
      <c r="SEG96"/>
      <c r="SEH96"/>
      <c r="SEI96"/>
      <c r="SEJ96"/>
      <c r="SEK96"/>
      <c r="SEL96"/>
      <c r="SEM96"/>
      <c r="SEN96"/>
      <c r="SEO96"/>
      <c r="SEP96"/>
      <c r="SEQ96"/>
      <c r="SER96"/>
      <c r="SES96"/>
      <c r="SET96"/>
      <c r="SEU96"/>
      <c r="SEV96"/>
      <c r="SEW96"/>
      <c r="SEX96"/>
      <c r="SEY96"/>
      <c r="SEZ96"/>
      <c r="SFA96"/>
      <c r="SFB96"/>
      <c r="SFC96"/>
      <c r="SFD96"/>
      <c r="SFE96"/>
      <c r="SFF96"/>
      <c r="SFG96"/>
      <c r="SFH96"/>
      <c r="SFI96"/>
      <c r="SFJ96"/>
      <c r="SFK96"/>
      <c r="SFL96"/>
      <c r="SFM96"/>
      <c r="SFN96"/>
      <c r="SFO96"/>
      <c r="SFP96"/>
      <c r="SFQ96"/>
      <c r="SFR96"/>
      <c r="SFS96"/>
      <c r="SFT96"/>
      <c r="SFU96"/>
      <c r="SFV96"/>
      <c r="SFW96"/>
      <c r="SFX96"/>
      <c r="SFY96"/>
      <c r="SFZ96"/>
      <c r="SGA96"/>
      <c r="SGB96"/>
      <c r="SGC96"/>
      <c r="SGD96"/>
      <c r="SGE96"/>
      <c r="SGF96"/>
      <c r="SGG96"/>
      <c r="SGH96"/>
      <c r="SGI96"/>
      <c r="SGJ96"/>
      <c r="SGK96"/>
      <c r="SGL96"/>
      <c r="SGM96"/>
      <c r="SGN96"/>
      <c r="SGO96"/>
      <c r="SGP96"/>
      <c r="SGQ96"/>
      <c r="SGR96"/>
      <c r="SGS96"/>
      <c r="SGT96"/>
      <c r="SGU96"/>
      <c r="SGV96"/>
      <c r="SGW96"/>
      <c r="SGX96"/>
      <c r="SGY96"/>
      <c r="SGZ96"/>
      <c r="SHA96"/>
      <c r="SHB96"/>
      <c r="SHC96"/>
      <c r="SHD96"/>
      <c r="SHE96"/>
      <c r="SHF96"/>
      <c r="SHG96"/>
      <c r="SHH96"/>
      <c r="SHI96"/>
      <c r="SHJ96"/>
      <c r="SHK96"/>
      <c r="SHL96"/>
      <c r="SHM96"/>
      <c r="SHN96"/>
      <c r="SHO96"/>
      <c r="SHP96"/>
      <c r="SHQ96"/>
      <c r="SHR96"/>
      <c r="SHS96"/>
      <c r="SHT96"/>
      <c r="SHU96"/>
      <c r="SHV96"/>
      <c r="SHW96"/>
      <c r="SHX96"/>
      <c r="SHY96"/>
      <c r="SHZ96"/>
      <c r="SIA96"/>
      <c r="SIB96"/>
      <c r="SIC96"/>
      <c r="SID96"/>
      <c r="SIE96"/>
      <c r="SIF96"/>
      <c r="SIG96"/>
      <c r="SIH96"/>
      <c r="SII96"/>
      <c r="SIJ96"/>
      <c r="SIK96"/>
      <c r="SIL96"/>
      <c r="SIM96"/>
      <c r="SIN96"/>
      <c r="SIO96"/>
      <c r="SIP96"/>
      <c r="SIQ96"/>
      <c r="SIR96"/>
      <c r="SIS96"/>
      <c r="SIT96"/>
      <c r="SIU96"/>
      <c r="SIV96"/>
      <c r="SIW96"/>
      <c r="SIX96"/>
      <c r="SIY96"/>
      <c r="SIZ96"/>
      <c r="SJA96"/>
      <c r="SJB96"/>
      <c r="SJC96"/>
      <c r="SJD96"/>
      <c r="SJE96"/>
      <c r="SJF96"/>
      <c r="SJG96"/>
      <c r="SJH96"/>
      <c r="SJI96"/>
      <c r="SJJ96"/>
      <c r="SJK96"/>
      <c r="SJL96"/>
      <c r="SJM96"/>
      <c r="SJN96"/>
      <c r="SJO96"/>
      <c r="SJP96"/>
      <c r="SJQ96"/>
      <c r="SJR96"/>
      <c r="SJS96"/>
      <c r="SJT96"/>
      <c r="SJU96"/>
      <c r="SJV96"/>
      <c r="SJW96"/>
      <c r="SJX96"/>
      <c r="SJY96"/>
      <c r="SJZ96"/>
      <c r="SKA96"/>
      <c r="SKB96"/>
      <c r="SKC96"/>
      <c r="SKD96"/>
      <c r="SKE96"/>
      <c r="SKF96"/>
      <c r="SKG96"/>
      <c r="SKH96"/>
      <c r="SKI96"/>
      <c r="SKJ96"/>
      <c r="SKK96"/>
      <c r="SKL96"/>
      <c r="SKM96"/>
      <c r="SKN96"/>
      <c r="SKO96"/>
      <c r="SKP96"/>
      <c r="SKQ96"/>
      <c r="SKR96"/>
      <c r="SKS96"/>
      <c r="SKT96"/>
      <c r="SKU96"/>
      <c r="SKV96"/>
      <c r="SKW96"/>
      <c r="SKX96"/>
      <c r="SKY96"/>
      <c r="SKZ96"/>
      <c r="SLA96"/>
      <c r="SLB96"/>
      <c r="SLC96"/>
      <c r="SLD96"/>
      <c r="SLE96"/>
      <c r="SLF96"/>
      <c r="SLG96"/>
      <c r="SLH96"/>
      <c r="SLI96"/>
      <c r="SLJ96"/>
      <c r="SLK96"/>
      <c r="SLL96"/>
      <c r="SLM96"/>
      <c r="SLN96"/>
      <c r="SLO96"/>
      <c r="SLP96"/>
      <c r="SLQ96"/>
      <c r="SLR96"/>
      <c r="SLS96"/>
      <c r="SLT96"/>
      <c r="SLU96"/>
      <c r="SLV96"/>
      <c r="SLW96"/>
      <c r="SLX96"/>
      <c r="SLY96"/>
      <c r="SLZ96"/>
      <c r="SMA96"/>
      <c r="SMB96"/>
      <c r="SMC96"/>
      <c r="SMD96"/>
      <c r="SME96"/>
      <c r="SMF96"/>
      <c r="SMG96"/>
      <c r="SMH96"/>
      <c r="SMI96"/>
      <c r="SMJ96"/>
      <c r="SMK96"/>
      <c r="SML96"/>
      <c r="SMM96"/>
      <c r="SMN96"/>
      <c r="SMO96"/>
      <c r="SMP96"/>
      <c r="SMQ96"/>
      <c r="SMR96"/>
      <c r="SMS96"/>
      <c r="SMT96"/>
      <c r="SMU96"/>
      <c r="SMV96"/>
      <c r="SMW96"/>
      <c r="SMX96"/>
      <c r="SMY96"/>
      <c r="SMZ96"/>
      <c r="SNA96"/>
      <c r="SNB96"/>
      <c r="SNC96"/>
      <c r="SND96"/>
      <c r="SNE96"/>
      <c r="SNF96"/>
      <c r="SNG96"/>
      <c r="SNH96"/>
      <c r="SNI96"/>
      <c r="SNJ96"/>
      <c r="SNK96"/>
      <c r="SNL96"/>
      <c r="SNM96"/>
      <c r="SNN96"/>
      <c r="SNO96"/>
      <c r="SNP96"/>
      <c r="SNQ96"/>
      <c r="SNR96"/>
      <c r="SNS96"/>
      <c r="SNT96"/>
      <c r="SNU96"/>
      <c r="SNV96"/>
      <c r="SNW96"/>
      <c r="SNX96"/>
      <c r="SNY96"/>
      <c r="SNZ96"/>
      <c r="SOA96"/>
      <c r="SOB96"/>
      <c r="SOC96"/>
      <c r="SOD96"/>
      <c r="SOE96"/>
      <c r="SOF96"/>
      <c r="SOG96"/>
      <c r="SOH96"/>
      <c r="SOI96"/>
      <c r="SOJ96"/>
      <c r="SOK96"/>
      <c r="SOL96"/>
      <c r="SOM96"/>
      <c r="SON96"/>
      <c r="SOO96"/>
      <c r="SOP96"/>
      <c r="SOQ96"/>
      <c r="SOR96"/>
      <c r="SOS96"/>
      <c r="SOT96"/>
      <c r="SOU96"/>
      <c r="SOV96"/>
      <c r="SOW96"/>
      <c r="SOX96"/>
      <c r="SOY96"/>
      <c r="SOZ96"/>
      <c r="SPA96"/>
      <c r="SPB96"/>
      <c r="SPC96"/>
      <c r="SPD96"/>
      <c r="SPE96"/>
      <c r="SPF96"/>
      <c r="SPG96"/>
      <c r="SPH96"/>
      <c r="SPI96"/>
      <c r="SPJ96"/>
      <c r="SPK96"/>
      <c r="SPL96"/>
      <c r="SPM96"/>
      <c r="SPN96"/>
      <c r="SPO96"/>
      <c r="SPP96"/>
      <c r="SPQ96"/>
      <c r="SPR96"/>
      <c r="SPS96"/>
      <c r="SPT96"/>
      <c r="SPU96"/>
      <c r="SPV96"/>
      <c r="SPW96"/>
      <c r="SPX96"/>
      <c r="SPY96"/>
      <c r="SPZ96"/>
      <c r="SQA96"/>
      <c r="SQB96"/>
      <c r="SQC96"/>
      <c r="SQD96"/>
      <c r="SQE96"/>
      <c r="SQF96"/>
      <c r="SQG96"/>
      <c r="SQH96"/>
      <c r="SQI96"/>
      <c r="SQJ96"/>
      <c r="SQK96"/>
      <c r="SQL96"/>
      <c r="SQM96"/>
      <c r="SQN96"/>
      <c r="SQO96"/>
      <c r="SQP96"/>
      <c r="SQQ96"/>
      <c r="SQR96"/>
      <c r="SQS96"/>
      <c r="SQT96"/>
      <c r="SQU96"/>
      <c r="SQV96"/>
      <c r="SQW96"/>
      <c r="SQX96"/>
      <c r="SQY96"/>
      <c r="SQZ96"/>
      <c r="SRA96"/>
      <c r="SRB96"/>
      <c r="SRC96"/>
      <c r="SRD96"/>
      <c r="SRE96"/>
      <c r="SRF96"/>
      <c r="SRG96"/>
      <c r="SRH96"/>
      <c r="SRI96"/>
      <c r="SRJ96"/>
      <c r="SRK96"/>
      <c r="SRL96"/>
      <c r="SRM96"/>
      <c r="SRN96"/>
      <c r="SRO96"/>
      <c r="SRP96"/>
      <c r="SRQ96"/>
      <c r="SRR96"/>
      <c r="SRS96"/>
      <c r="SRT96"/>
      <c r="SRU96"/>
      <c r="SRV96"/>
      <c r="SRW96"/>
      <c r="SRX96"/>
      <c r="SRY96"/>
      <c r="SRZ96"/>
      <c r="SSA96"/>
      <c r="SSB96"/>
      <c r="SSC96"/>
      <c r="SSD96"/>
      <c r="SSE96"/>
      <c r="SSF96"/>
      <c r="SSG96"/>
      <c r="SSH96"/>
      <c r="SSI96"/>
      <c r="SSJ96"/>
      <c r="SSK96"/>
      <c r="SSL96"/>
      <c r="SSM96"/>
      <c r="SSN96"/>
      <c r="SSO96"/>
      <c r="SSP96"/>
      <c r="SSQ96"/>
      <c r="SSR96"/>
      <c r="SSS96"/>
      <c r="SST96"/>
      <c r="SSU96"/>
      <c r="SSV96"/>
      <c r="SSW96"/>
      <c r="SSX96"/>
      <c r="SSY96"/>
      <c r="SSZ96"/>
      <c r="STA96"/>
      <c r="STB96"/>
      <c r="STC96"/>
      <c r="STD96"/>
      <c r="STE96"/>
      <c r="STF96"/>
      <c r="STG96"/>
      <c r="STH96"/>
      <c r="STI96"/>
      <c r="STJ96"/>
      <c r="STK96"/>
      <c r="STL96"/>
      <c r="STM96"/>
      <c r="STN96"/>
      <c r="STO96"/>
      <c r="STP96"/>
      <c r="STQ96"/>
      <c r="STR96"/>
      <c r="STS96"/>
      <c r="STT96"/>
      <c r="STU96"/>
      <c r="STV96"/>
      <c r="STW96"/>
      <c r="STX96"/>
      <c r="STY96"/>
      <c r="STZ96"/>
      <c r="SUA96"/>
      <c r="SUB96"/>
      <c r="SUC96"/>
      <c r="SUD96"/>
      <c r="SUE96"/>
      <c r="SUF96"/>
      <c r="SUG96"/>
      <c r="SUH96"/>
      <c r="SUI96"/>
      <c r="SUJ96"/>
      <c r="SUK96"/>
      <c r="SUL96"/>
      <c r="SUM96"/>
      <c r="SUN96"/>
      <c r="SUO96"/>
      <c r="SUP96"/>
      <c r="SUQ96"/>
      <c r="SUR96"/>
      <c r="SUS96"/>
      <c r="SUT96"/>
      <c r="SUU96"/>
      <c r="SUV96"/>
      <c r="SUW96"/>
      <c r="SUX96"/>
      <c r="SUY96"/>
      <c r="SUZ96"/>
      <c r="SVA96"/>
      <c r="SVB96"/>
      <c r="SVC96"/>
      <c r="SVD96"/>
      <c r="SVE96"/>
      <c r="SVF96"/>
      <c r="SVG96"/>
      <c r="SVH96"/>
      <c r="SVI96"/>
      <c r="SVJ96"/>
      <c r="SVK96"/>
      <c r="SVL96"/>
      <c r="SVM96"/>
      <c r="SVN96"/>
      <c r="SVO96"/>
      <c r="SVP96"/>
      <c r="SVQ96"/>
      <c r="SVR96"/>
      <c r="SVS96"/>
      <c r="SVT96"/>
      <c r="SVU96"/>
      <c r="SVV96"/>
      <c r="SVW96"/>
      <c r="SVX96"/>
      <c r="SVY96"/>
      <c r="SVZ96"/>
      <c r="SWA96"/>
      <c r="SWB96"/>
      <c r="SWC96"/>
      <c r="SWD96"/>
      <c r="SWE96"/>
      <c r="SWF96"/>
      <c r="SWG96"/>
      <c r="SWH96"/>
      <c r="SWI96"/>
      <c r="SWJ96"/>
      <c r="SWK96"/>
      <c r="SWL96"/>
      <c r="SWM96"/>
      <c r="SWN96"/>
      <c r="SWO96"/>
      <c r="SWP96"/>
      <c r="SWQ96"/>
      <c r="SWR96"/>
      <c r="SWS96"/>
      <c r="SWT96"/>
      <c r="SWU96"/>
      <c r="SWV96"/>
      <c r="SWW96"/>
      <c r="SWX96"/>
      <c r="SWY96"/>
      <c r="SWZ96"/>
      <c r="SXA96"/>
      <c r="SXB96"/>
      <c r="SXC96"/>
      <c r="SXD96"/>
      <c r="SXE96"/>
      <c r="SXF96"/>
      <c r="SXG96"/>
      <c r="SXH96"/>
      <c r="SXI96"/>
      <c r="SXJ96"/>
      <c r="SXK96"/>
      <c r="SXL96"/>
      <c r="SXM96"/>
      <c r="SXN96"/>
      <c r="SXO96"/>
      <c r="SXP96"/>
      <c r="SXQ96"/>
      <c r="SXR96"/>
      <c r="SXS96"/>
      <c r="SXT96"/>
      <c r="SXU96"/>
      <c r="SXV96"/>
      <c r="SXW96"/>
      <c r="SXX96"/>
      <c r="SXY96"/>
      <c r="SXZ96"/>
      <c r="SYA96"/>
      <c r="SYB96"/>
      <c r="SYC96"/>
      <c r="SYD96"/>
      <c r="SYE96"/>
      <c r="SYF96"/>
      <c r="SYG96"/>
      <c r="SYH96"/>
      <c r="SYI96"/>
      <c r="SYJ96"/>
      <c r="SYK96"/>
      <c r="SYL96"/>
      <c r="SYM96"/>
      <c r="SYN96"/>
      <c r="SYO96"/>
      <c r="SYP96"/>
      <c r="SYQ96"/>
      <c r="SYR96"/>
      <c r="SYS96"/>
      <c r="SYT96"/>
      <c r="SYU96"/>
      <c r="SYV96"/>
      <c r="SYW96"/>
      <c r="SYX96"/>
      <c r="SYY96"/>
      <c r="SYZ96"/>
      <c r="SZA96"/>
      <c r="SZB96"/>
      <c r="SZC96"/>
      <c r="SZD96"/>
      <c r="SZE96"/>
      <c r="SZF96"/>
      <c r="SZG96"/>
      <c r="SZH96"/>
      <c r="SZI96"/>
      <c r="SZJ96"/>
      <c r="SZK96"/>
      <c r="SZL96"/>
      <c r="SZM96"/>
      <c r="SZN96"/>
      <c r="SZO96"/>
      <c r="SZP96"/>
      <c r="SZQ96"/>
      <c r="SZR96"/>
      <c r="SZS96"/>
      <c r="SZT96"/>
      <c r="SZU96"/>
      <c r="SZV96"/>
      <c r="SZW96"/>
      <c r="SZX96"/>
      <c r="SZY96"/>
      <c r="SZZ96"/>
      <c r="TAA96"/>
      <c r="TAB96"/>
      <c r="TAC96"/>
      <c r="TAD96"/>
      <c r="TAE96"/>
      <c r="TAF96"/>
      <c r="TAG96"/>
      <c r="TAH96"/>
      <c r="TAI96"/>
      <c r="TAJ96"/>
      <c r="TAK96"/>
      <c r="TAL96"/>
      <c r="TAM96"/>
      <c r="TAN96"/>
      <c r="TAO96"/>
      <c r="TAP96"/>
      <c r="TAQ96"/>
      <c r="TAR96"/>
      <c r="TAS96"/>
      <c r="TAT96"/>
      <c r="TAU96"/>
      <c r="TAV96"/>
      <c r="TAW96"/>
      <c r="TAX96"/>
      <c r="TAY96"/>
      <c r="TAZ96"/>
      <c r="TBA96"/>
      <c r="TBB96"/>
      <c r="TBC96"/>
      <c r="TBD96"/>
      <c r="TBE96"/>
      <c r="TBF96"/>
      <c r="TBG96"/>
      <c r="TBH96"/>
      <c r="TBI96"/>
      <c r="TBJ96"/>
      <c r="TBK96"/>
      <c r="TBL96"/>
      <c r="TBM96"/>
      <c r="TBN96"/>
      <c r="TBO96"/>
      <c r="TBP96"/>
      <c r="TBQ96"/>
      <c r="TBR96"/>
      <c r="TBS96"/>
      <c r="TBT96"/>
      <c r="TBU96"/>
      <c r="TBV96"/>
      <c r="TBW96"/>
      <c r="TBX96"/>
      <c r="TBY96"/>
      <c r="TBZ96"/>
      <c r="TCA96"/>
      <c r="TCB96"/>
      <c r="TCC96"/>
      <c r="TCD96"/>
      <c r="TCE96"/>
      <c r="TCF96"/>
      <c r="TCG96"/>
      <c r="TCH96"/>
      <c r="TCI96"/>
      <c r="TCJ96"/>
      <c r="TCK96"/>
      <c r="TCL96"/>
      <c r="TCM96"/>
      <c r="TCN96"/>
      <c r="TCO96"/>
      <c r="TCP96"/>
      <c r="TCQ96"/>
      <c r="TCR96"/>
      <c r="TCS96"/>
      <c r="TCT96"/>
      <c r="TCU96"/>
      <c r="TCV96"/>
      <c r="TCW96"/>
      <c r="TCX96"/>
      <c r="TCY96"/>
      <c r="TCZ96"/>
      <c r="TDA96"/>
      <c r="TDB96"/>
      <c r="TDC96"/>
      <c r="TDD96"/>
      <c r="TDE96"/>
      <c r="TDF96"/>
      <c r="TDG96"/>
      <c r="TDH96"/>
      <c r="TDI96"/>
      <c r="TDJ96"/>
      <c r="TDK96"/>
      <c r="TDL96"/>
      <c r="TDM96"/>
      <c r="TDN96"/>
      <c r="TDO96"/>
      <c r="TDP96"/>
      <c r="TDQ96"/>
      <c r="TDR96"/>
      <c r="TDS96"/>
      <c r="TDT96"/>
      <c r="TDU96"/>
      <c r="TDV96"/>
      <c r="TDW96"/>
      <c r="TDX96"/>
      <c r="TDY96"/>
      <c r="TDZ96"/>
      <c r="TEA96"/>
      <c r="TEB96"/>
      <c r="TEC96"/>
      <c r="TED96"/>
      <c r="TEE96"/>
      <c r="TEF96"/>
      <c r="TEG96"/>
      <c r="TEH96"/>
      <c r="TEI96"/>
      <c r="TEJ96"/>
      <c r="TEK96"/>
      <c r="TEL96"/>
      <c r="TEM96"/>
      <c r="TEN96"/>
      <c r="TEO96"/>
      <c r="TEP96"/>
      <c r="TEQ96"/>
      <c r="TER96"/>
      <c r="TES96"/>
      <c r="TET96"/>
      <c r="TEU96"/>
      <c r="TEV96"/>
      <c r="TEW96"/>
      <c r="TEX96"/>
      <c r="TEY96"/>
      <c r="TEZ96"/>
      <c r="TFA96"/>
      <c r="TFB96"/>
      <c r="TFC96"/>
      <c r="TFD96"/>
      <c r="TFE96"/>
      <c r="TFF96"/>
      <c r="TFG96"/>
      <c r="TFH96"/>
      <c r="TFI96"/>
      <c r="TFJ96"/>
      <c r="TFK96"/>
      <c r="TFL96"/>
      <c r="TFM96"/>
      <c r="TFN96"/>
      <c r="TFO96"/>
      <c r="TFP96"/>
      <c r="TFQ96"/>
      <c r="TFR96"/>
      <c r="TFS96"/>
      <c r="TFT96"/>
      <c r="TFU96"/>
      <c r="TFV96"/>
      <c r="TFW96"/>
      <c r="TFX96"/>
      <c r="TFY96"/>
      <c r="TFZ96"/>
      <c r="TGA96"/>
      <c r="TGB96"/>
      <c r="TGC96"/>
      <c r="TGD96"/>
      <c r="TGE96"/>
      <c r="TGF96"/>
      <c r="TGG96"/>
      <c r="TGH96"/>
      <c r="TGI96"/>
      <c r="TGJ96"/>
      <c r="TGK96"/>
      <c r="TGL96"/>
      <c r="TGM96"/>
      <c r="TGN96"/>
      <c r="TGO96"/>
      <c r="TGP96"/>
      <c r="TGQ96"/>
      <c r="TGR96"/>
      <c r="TGS96"/>
      <c r="TGT96"/>
      <c r="TGU96"/>
      <c r="TGV96"/>
      <c r="TGW96"/>
      <c r="TGX96"/>
      <c r="TGY96"/>
      <c r="TGZ96"/>
      <c r="THA96"/>
      <c r="THB96"/>
      <c r="THC96"/>
      <c r="THD96"/>
      <c r="THE96"/>
      <c r="THF96"/>
      <c r="THG96"/>
      <c r="THH96"/>
      <c r="THI96"/>
      <c r="THJ96"/>
      <c r="THK96"/>
      <c r="THL96"/>
      <c r="THM96"/>
      <c r="THN96"/>
      <c r="THO96"/>
      <c r="THP96"/>
      <c r="THQ96"/>
      <c r="THR96"/>
      <c r="THS96"/>
      <c r="THT96"/>
      <c r="THU96"/>
      <c r="THV96"/>
      <c r="THW96"/>
      <c r="THX96"/>
      <c r="THY96"/>
      <c r="THZ96"/>
      <c r="TIA96"/>
      <c r="TIB96"/>
      <c r="TIC96"/>
      <c r="TID96"/>
      <c r="TIE96"/>
      <c r="TIF96"/>
      <c r="TIG96"/>
      <c r="TIH96"/>
      <c r="TII96"/>
      <c r="TIJ96"/>
      <c r="TIK96"/>
      <c r="TIL96"/>
      <c r="TIM96"/>
      <c r="TIN96"/>
      <c r="TIO96"/>
      <c r="TIP96"/>
      <c r="TIQ96"/>
      <c r="TIR96"/>
      <c r="TIS96"/>
      <c r="TIT96"/>
      <c r="TIU96"/>
      <c r="TIV96"/>
      <c r="TIW96"/>
      <c r="TIX96"/>
      <c r="TIY96"/>
      <c r="TIZ96"/>
      <c r="TJA96"/>
      <c r="TJB96"/>
      <c r="TJC96"/>
      <c r="TJD96"/>
      <c r="TJE96"/>
      <c r="TJF96"/>
      <c r="TJG96"/>
      <c r="TJH96"/>
      <c r="TJI96"/>
      <c r="TJJ96"/>
      <c r="TJK96"/>
      <c r="TJL96"/>
      <c r="TJM96"/>
      <c r="TJN96"/>
      <c r="TJO96"/>
      <c r="TJP96"/>
      <c r="TJQ96"/>
      <c r="TJR96"/>
      <c r="TJS96"/>
      <c r="TJT96"/>
      <c r="TJU96"/>
      <c r="TJV96"/>
      <c r="TJW96"/>
      <c r="TJX96"/>
      <c r="TJY96"/>
      <c r="TJZ96"/>
      <c r="TKA96"/>
      <c r="TKB96"/>
      <c r="TKC96"/>
      <c r="TKD96"/>
      <c r="TKE96"/>
      <c r="TKF96"/>
      <c r="TKG96"/>
      <c r="TKH96"/>
      <c r="TKI96"/>
      <c r="TKJ96"/>
      <c r="TKK96"/>
      <c r="TKL96"/>
      <c r="TKM96"/>
      <c r="TKN96"/>
      <c r="TKO96"/>
      <c r="TKP96"/>
      <c r="TKQ96"/>
      <c r="TKR96"/>
      <c r="TKS96"/>
      <c r="TKT96"/>
      <c r="TKU96"/>
      <c r="TKV96"/>
      <c r="TKW96"/>
      <c r="TKX96"/>
      <c r="TKY96"/>
      <c r="TKZ96"/>
      <c r="TLA96"/>
      <c r="TLB96"/>
      <c r="TLC96"/>
      <c r="TLD96"/>
      <c r="TLE96"/>
      <c r="TLF96"/>
      <c r="TLG96"/>
      <c r="TLH96"/>
      <c r="TLI96"/>
      <c r="TLJ96"/>
      <c r="TLK96"/>
      <c r="TLL96"/>
      <c r="TLM96"/>
      <c r="TLN96"/>
      <c r="TLO96"/>
      <c r="TLP96"/>
      <c r="TLQ96"/>
      <c r="TLR96"/>
      <c r="TLS96"/>
      <c r="TLT96"/>
      <c r="TLU96"/>
      <c r="TLV96"/>
      <c r="TLW96"/>
      <c r="TLX96"/>
      <c r="TLY96"/>
      <c r="TLZ96"/>
      <c r="TMA96"/>
      <c r="TMB96"/>
      <c r="TMC96"/>
      <c r="TMD96"/>
      <c r="TME96"/>
      <c r="TMF96"/>
      <c r="TMG96"/>
      <c r="TMH96"/>
      <c r="TMI96"/>
      <c r="TMJ96"/>
      <c r="TMK96"/>
      <c r="TML96"/>
      <c r="TMM96"/>
      <c r="TMN96"/>
      <c r="TMO96"/>
      <c r="TMP96"/>
      <c r="TMQ96"/>
      <c r="TMR96"/>
      <c r="TMS96"/>
      <c r="TMT96"/>
      <c r="TMU96"/>
      <c r="TMV96"/>
      <c r="TMW96"/>
      <c r="TMX96"/>
      <c r="TMY96"/>
      <c r="TMZ96"/>
      <c r="TNA96"/>
      <c r="TNB96"/>
      <c r="TNC96"/>
      <c r="TND96"/>
      <c r="TNE96"/>
      <c r="TNF96"/>
      <c r="TNG96"/>
      <c r="TNH96"/>
      <c r="TNI96"/>
      <c r="TNJ96"/>
      <c r="TNK96"/>
      <c r="TNL96"/>
      <c r="TNM96"/>
      <c r="TNN96"/>
      <c r="TNO96"/>
      <c r="TNP96"/>
      <c r="TNQ96"/>
      <c r="TNR96"/>
      <c r="TNS96"/>
      <c r="TNT96"/>
      <c r="TNU96"/>
      <c r="TNV96"/>
      <c r="TNW96"/>
      <c r="TNX96"/>
      <c r="TNY96"/>
      <c r="TNZ96"/>
      <c r="TOA96"/>
      <c r="TOB96"/>
      <c r="TOC96"/>
      <c r="TOD96"/>
      <c r="TOE96"/>
      <c r="TOF96"/>
      <c r="TOG96"/>
      <c r="TOH96"/>
      <c r="TOI96"/>
      <c r="TOJ96"/>
      <c r="TOK96"/>
      <c r="TOL96"/>
      <c r="TOM96"/>
      <c r="TON96"/>
      <c r="TOO96"/>
      <c r="TOP96"/>
      <c r="TOQ96"/>
      <c r="TOR96"/>
      <c r="TOS96"/>
      <c r="TOT96"/>
      <c r="TOU96"/>
      <c r="TOV96"/>
      <c r="TOW96"/>
      <c r="TOX96"/>
      <c r="TOY96"/>
      <c r="TOZ96"/>
      <c r="TPA96"/>
      <c r="TPB96"/>
      <c r="TPC96"/>
      <c r="TPD96"/>
      <c r="TPE96"/>
      <c r="TPF96"/>
      <c r="TPG96"/>
      <c r="TPH96"/>
      <c r="TPI96"/>
      <c r="TPJ96"/>
      <c r="TPK96"/>
      <c r="TPL96"/>
      <c r="TPM96"/>
      <c r="TPN96"/>
      <c r="TPO96"/>
      <c r="TPP96"/>
      <c r="TPQ96"/>
      <c r="TPR96"/>
      <c r="TPS96"/>
      <c r="TPT96"/>
      <c r="TPU96"/>
      <c r="TPV96"/>
      <c r="TPW96"/>
      <c r="TPX96"/>
      <c r="TPY96"/>
      <c r="TPZ96"/>
      <c r="TQA96"/>
      <c r="TQB96"/>
      <c r="TQC96"/>
      <c r="TQD96"/>
      <c r="TQE96"/>
      <c r="TQF96"/>
      <c r="TQG96"/>
      <c r="TQH96"/>
      <c r="TQI96"/>
      <c r="TQJ96"/>
      <c r="TQK96"/>
      <c r="TQL96"/>
      <c r="TQM96"/>
      <c r="TQN96"/>
      <c r="TQO96"/>
      <c r="TQP96"/>
      <c r="TQQ96"/>
      <c r="TQR96"/>
      <c r="TQS96"/>
      <c r="TQT96"/>
      <c r="TQU96"/>
      <c r="TQV96"/>
      <c r="TQW96"/>
      <c r="TQX96"/>
      <c r="TQY96"/>
      <c r="TQZ96"/>
      <c r="TRA96"/>
      <c r="TRB96"/>
      <c r="TRC96"/>
      <c r="TRD96"/>
      <c r="TRE96"/>
      <c r="TRF96"/>
      <c r="TRG96"/>
      <c r="TRH96"/>
      <c r="TRI96"/>
      <c r="TRJ96"/>
      <c r="TRK96"/>
      <c r="TRL96"/>
      <c r="TRM96"/>
      <c r="TRN96"/>
      <c r="TRO96"/>
      <c r="TRP96"/>
      <c r="TRQ96"/>
      <c r="TRR96"/>
      <c r="TRS96"/>
      <c r="TRT96"/>
      <c r="TRU96"/>
      <c r="TRV96"/>
      <c r="TRW96"/>
      <c r="TRX96"/>
      <c r="TRY96"/>
      <c r="TRZ96"/>
      <c r="TSA96"/>
      <c r="TSB96"/>
      <c r="TSC96"/>
      <c r="TSD96"/>
      <c r="TSE96"/>
      <c r="TSF96"/>
      <c r="TSG96"/>
      <c r="TSH96"/>
      <c r="TSI96"/>
      <c r="TSJ96"/>
      <c r="TSK96"/>
      <c r="TSL96"/>
      <c r="TSM96"/>
      <c r="TSN96"/>
      <c r="TSO96"/>
      <c r="TSP96"/>
      <c r="TSQ96"/>
      <c r="TSR96"/>
      <c r="TSS96"/>
      <c r="TST96"/>
      <c r="TSU96"/>
      <c r="TSV96"/>
      <c r="TSW96"/>
      <c r="TSX96"/>
      <c r="TSY96"/>
      <c r="TSZ96"/>
      <c r="TTA96"/>
      <c r="TTB96"/>
      <c r="TTC96"/>
      <c r="TTD96"/>
      <c r="TTE96"/>
      <c r="TTF96"/>
      <c r="TTG96"/>
      <c r="TTH96"/>
      <c r="TTI96"/>
      <c r="TTJ96"/>
      <c r="TTK96"/>
      <c r="TTL96"/>
      <c r="TTM96"/>
      <c r="TTN96"/>
      <c r="TTO96"/>
      <c r="TTP96"/>
      <c r="TTQ96"/>
      <c r="TTR96"/>
      <c r="TTS96"/>
      <c r="TTT96"/>
      <c r="TTU96"/>
      <c r="TTV96"/>
      <c r="TTW96"/>
      <c r="TTX96"/>
      <c r="TTY96"/>
      <c r="TTZ96"/>
      <c r="TUA96"/>
      <c r="TUB96"/>
      <c r="TUC96"/>
      <c r="TUD96"/>
      <c r="TUE96"/>
      <c r="TUF96"/>
      <c r="TUG96"/>
      <c r="TUH96"/>
      <c r="TUI96"/>
      <c r="TUJ96"/>
      <c r="TUK96"/>
      <c r="TUL96"/>
      <c r="TUM96"/>
      <c r="TUN96"/>
      <c r="TUO96"/>
      <c r="TUP96"/>
      <c r="TUQ96"/>
      <c r="TUR96"/>
      <c r="TUS96"/>
      <c r="TUT96"/>
      <c r="TUU96"/>
      <c r="TUV96"/>
      <c r="TUW96"/>
      <c r="TUX96"/>
      <c r="TUY96"/>
      <c r="TUZ96"/>
      <c r="TVA96"/>
      <c r="TVB96"/>
      <c r="TVC96"/>
      <c r="TVD96"/>
      <c r="TVE96"/>
      <c r="TVF96"/>
      <c r="TVG96"/>
      <c r="TVH96"/>
      <c r="TVI96"/>
      <c r="TVJ96"/>
      <c r="TVK96"/>
      <c r="TVL96"/>
      <c r="TVM96"/>
      <c r="TVN96"/>
      <c r="TVO96"/>
      <c r="TVP96"/>
      <c r="TVQ96"/>
      <c r="TVR96"/>
      <c r="TVS96"/>
      <c r="TVT96"/>
      <c r="TVU96"/>
      <c r="TVV96"/>
      <c r="TVW96"/>
      <c r="TVX96"/>
      <c r="TVY96"/>
      <c r="TVZ96"/>
      <c r="TWA96"/>
      <c r="TWB96"/>
      <c r="TWC96"/>
      <c r="TWD96"/>
      <c r="TWE96"/>
      <c r="TWF96"/>
      <c r="TWG96"/>
      <c r="TWH96"/>
      <c r="TWI96"/>
      <c r="TWJ96"/>
      <c r="TWK96"/>
      <c r="TWL96"/>
      <c r="TWM96"/>
      <c r="TWN96"/>
      <c r="TWO96"/>
      <c r="TWP96"/>
      <c r="TWQ96"/>
      <c r="TWR96"/>
      <c r="TWS96"/>
      <c r="TWT96"/>
      <c r="TWU96"/>
      <c r="TWV96"/>
      <c r="TWW96"/>
      <c r="TWX96"/>
      <c r="TWY96"/>
      <c r="TWZ96"/>
      <c r="TXA96"/>
      <c r="TXB96"/>
      <c r="TXC96"/>
      <c r="TXD96"/>
      <c r="TXE96"/>
      <c r="TXF96"/>
      <c r="TXG96"/>
      <c r="TXH96"/>
      <c r="TXI96"/>
      <c r="TXJ96"/>
      <c r="TXK96"/>
      <c r="TXL96"/>
      <c r="TXM96"/>
      <c r="TXN96"/>
      <c r="TXO96"/>
      <c r="TXP96"/>
      <c r="TXQ96"/>
      <c r="TXR96"/>
      <c r="TXS96"/>
      <c r="TXT96"/>
      <c r="TXU96"/>
      <c r="TXV96"/>
      <c r="TXW96"/>
      <c r="TXX96"/>
      <c r="TXY96"/>
      <c r="TXZ96"/>
      <c r="TYA96"/>
      <c r="TYB96"/>
      <c r="TYC96"/>
      <c r="TYD96"/>
      <c r="TYE96"/>
      <c r="TYF96"/>
      <c r="TYG96"/>
      <c r="TYH96"/>
      <c r="TYI96"/>
      <c r="TYJ96"/>
      <c r="TYK96"/>
      <c r="TYL96"/>
      <c r="TYM96"/>
      <c r="TYN96"/>
      <c r="TYO96"/>
      <c r="TYP96"/>
      <c r="TYQ96"/>
      <c r="TYR96"/>
      <c r="TYS96"/>
      <c r="TYT96"/>
      <c r="TYU96"/>
      <c r="TYV96"/>
      <c r="TYW96"/>
      <c r="TYX96"/>
      <c r="TYY96"/>
      <c r="TYZ96"/>
      <c r="TZA96"/>
      <c r="TZB96"/>
      <c r="TZC96"/>
      <c r="TZD96"/>
      <c r="TZE96"/>
      <c r="TZF96"/>
      <c r="TZG96"/>
      <c r="TZH96"/>
      <c r="TZI96"/>
      <c r="TZJ96"/>
      <c r="TZK96"/>
      <c r="TZL96"/>
      <c r="TZM96"/>
      <c r="TZN96"/>
      <c r="TZO96"/>
      <c r="TZP96"/>
      <c r="TZQ96"/>
      <c r="TZR96"/>
      <c r="TZS96"/>
      <c r="TZT96"/>
      <c r="TZU96"/>
      <c r="TZV96"/>
      <c r="TZW96"/>
      <c r="TZX96"/>
      <c r="TZY96"/>
      <c r="TZZ96"/>
      <c r="UAA96"/>
      <c r="UAB96"/>
      <c r="UAC96"/>
      <c r="UAD96"/>
      <c r="UAE96"/>
      <c r="UAF96"/>
      <c r="UAG96"/>
      <c r="UAH96"/>
      <c r="UAI96"/>
      <c r="UAJ96"/>
      <c r="UAK96"/>
      <c r="UAL96"/>
      <c r="UAM96"/>
      <c r="UAN96"/>
      <c r="UAO96"/>
      <c r="UAP96"/>
      <c r="UAQ96"/>
      <c r="UAR96"/>
      <c r="UAS96"/>
      <c r="UAT96"/>
      <c r="UAU96"/>
      <c r="UAV96"/>
      <c r="UAW96"/>
      <c r="UAX96"/>
      <c r="UAY96"/>
      <c r="UAZ96"/>
      <c r="UBA96"/>
      <c r="UBB96"/>
      <c r="UBC96"/>
      <c r="UBD96"/>
      <c r="UBE96"/>
      <c r="UBF96"/>
      <c r="UBG96"/>
      <c r="UBH96"/>
      <c r="UBI96"/>
      <c r="UBJ96"/>
      <c r="UBK96"/>
      <c r="UBL96"/>
      <c r="UBM96"/>
      <c r="UBN96"/>
      <c r="UBO96"/>
      <c r="UBP96"/>
      <c r="UBQ96"/>
      <c r="UBR96"/>
      <c r="UBS96"/>
      <c r="UBT96"/>
      <c r="UBU96"/>
      <c r="UBV96"/>
      <c r="UBW96"/>
      <c r="UBX96"/>
      <c r="UBY96"/>
      <c r="UBZ96"/>
      <c r="UCA96"/>
      <c r="UCB96"/>
      <c r="UCC96"/>
      <c r="UCD96"/>
      <c r="UCE96"/>
      <c r="UCF96"/>
      <c r="UCG96"/>
      <c r="UCH96"/>
      <c r="UCI96"/>
      <c r="UCJ96"/>
      <c r="UCK96"/>
      <c r="UCL96"/>
      <c r="UCM96"/>
      <c r="UCN96"/>
      <c r="UCO96"/>
      <c r="UCP96"/>
      <c r="UCQ96"/>
      <c r="UCR96"/>
      <c r="UCS96"/>
      <c r="UCT96"/>
      <c r="UCU96"/>
      <c r="UCV96"/>
      <c r="UCW96"/>
      <c r="UCX96"/>
      <c r="UCY96"/>
      <c r="UCZ96"/>
      <c r="UDA96"/>
      <c r="UDB96"/>
      <c r="UDC96"/>
      <c r="UDD96"/>
      <c r="UDE96"/>
      <c r="UDF96"/>
      <c r="UDG96"/>
      <c r="UDH96"/>
      <c r="UDI96"/>
      <c r="UDJ96"/>
      <c r="UDK96"/>
      <c r="UDL96"/>
      <c r="UDM96"/>
      <c r="UDN96"/>
      <c r="UDO96"/>
      <c r="UDP96"/>
      <c r="UDQ96"/>
      <c r="UDR96"/>
      <c r="UDS96"/>
      <c r="UDT96"/>
      <c r="UDU96"/>
      <c r="UDV96"/>
      <c r="UDW96"/>
      <c r="UDX96"/>
      <c r="UDY96"/>
      <c r="UDZ96"/>
      <c r="UEA96"/>
      <c r="UEB96"/>
      <c r="UEC96"/>
      <c r="UED96"/>
      <c r="UEE96"/>
      <c r="UEF96"/>
      <c r="UEG96"/>
      <c r="UEH96"/>
      <c r="UEI96"/>
      <c r="UEJ96"/>
      <c r="UEK96"/>
      <c r="UEL96"/>
      <c r="UEM96"/>
      <c r="UEN96"/>
      <c r="UEO96"/>
      <c r="UEP96"/>
      <c r="UEQ96"/>
      <c r="UER96"/>
      <c r="UES96"/>
      <c r="UET96"/>
      <c r="UEU96"/>
      <c r="UEV96"/>
      <c r="UEW96"/>
      <c r="UEX96"/>
      <c r="UEY96"/>
      <c r="UEZ96"/>
      <c r="UFA96"/>
      <c r="UFB96"/>
      <c r="UFC96"/>
      <c r="UFD96"/>
      <c r="UFE96"/>
      <c r="UFF96"/>
      <c r="UFG96"/>
      <c r="UFH96"/>
      <c r="UFI96"/>
      <c r="UFJ96"/>
      <c r="UFK96"/>
      <c r="UFL96"/>
      <c r="UFM96"/>
      <c r="UFN96"/>
      <c r="UFO96"/>
      <c r="UFP96"/>
      <c r="UFQ96"/>
      <c r="UFR96"/>
      <c r="UFS96"/>
      <c r="UFT96"/>
      <c r="UFU96"/>
      <c r="UFV96"/>
      <c r="UFW96"/>
      <c r="UFX96"/>
      <c r="UFY96"/>
      <c r="UFZ96"/>
      <c r="UGA96"/>
      <c r="UGB96"/>
      <c r="UGC96"/>
      <c r="UGD96"/>
      <c r="UGE96"/>
      <c r="UGF96"/>
      <c r="UGG96"/>
      <c r="UGH96"/>
      <c r="UGI96"/>
      <c r="UGJ96"/>
      <c r="UGK96"/>
      <c r="UGL96"/>
      <c r="UGM96"/>
      <c r="UGN96"/>
      <c r="UGO96"/>
      <c r="UGP96"/>
      <c r="UGQ96"/>
      <c r="UGR96"/>
      <c r="UGS96"/>
      <c r="UGT96"/>
      <c r="UGU96"/>
      <c r="UGV96"/>
      <c r="UGW96"/>
      <c r="UGX96"/>
      <c r="UGY96"/>
      <c r="UGZ96"/>
      <c r="UHA96"/>
      <c r="UHB96"/>
      <c r="UHC96"/>
      <c r="UHD96"/>
      <c r="UHE96"/>
      <c r="UHF96"/>
      <c r="UHG96"/>
      <c r="UHH96"/>
      <c r="UHI96"/>
      <c r="UHJ96"/>
      <c r="UHK96"/>
      <c r="UHL96"/>
      <c r="UHM96"/>
      <c r="UHN96"/>
      <c r="UHO96"/>
      <c r="UHP96"/>
      <c r="UHQ96"/>
      <c r="UHR96"/>
      <c r="UHS96"/>
      <c r="UHT96"/>
      <c r="UHU96"/>
      <c r="UHV96"/>
      <c r="UHW96"/>
      <c r="UHX96"/>
      <c r="UHY96"/>
      <c r="UHZ96"/>
      <c r="UIA96"/>
      <c r="UIB96"/>
      <c r="UIC96"/>
      <c r="UID96"/>
      <c r="UIE96"/>
      <c r="UIF96"/>
      <c r="UIG96"/>
      <c r="UIH96"/>
      <c r="UII96"/>
      <c r="UIJ96"/>
      <c r="UIK96"/>
      <c r="UIL96"/>
      <c r="UIM96"/>
      <c r="UIN96"/>
      <c r="UIO96"/>
      <c r="UIP96"/>
      <c r="UIQ96"/>
      <c r="UIR96"/>
      <c r="UIS96"/>
      <c r="UIT96"/>
      <c r="UIU96"/>
      <c r="UIV96"/>
      <c r="UIW96"/>
      <c r="UIX96"/>
      <c r="UIY96"/>
      <c r="UIZ96"/>
      <c r="UJA96"/>
      <c r="UJB96"/>
      <c r="UJC96"/>
      <c r="UJD96"/>
      <c r="UJE96"/>
      <c r="UJF96"/>
      <c r="UJG96"/>
      <c r="UJH96"/>
      <c r="UJI96"/>
      <c r="UJJ96"/>
      <c r="UJK96"/>
      <c r="UJL96"/>
      <c r="UJM96"/>
      <c r="UJN96"/>
      <c r="UJO96"/>
      <c r="UJP96"/>
      <c r="UJQ96"/>
      <c r="UJR96"/>
      <c r="UJS96"/>
      <c r="UJT96"/>
      <c r="UJU96"/>
      <c r="UJV96"/>
      <c r="UJW96"/>
      <c r="UJX96"/>
      <c r="UJY96"/>
      <c r="UJZ96"/>
      <c r="UKA96"/>
      <c r="UKB96"/>
      <c r="UKC96"/>
      <c r="UKD96"/>
      <c r="UKE96"/>
      <c r="UKF96"/>
      <c r="UKG96"/>
      <c r="UKH96"/>
      <c r="UKI96"/>
      <c r="UKJ96"/>
      <c r="UKK96"/>
      <c r="UKL96"/>
      <c r="UKM96"/>
      <c r="UKN96"/>
      <c r="UKO96"/>
      <c r="UKP96"/>
      <c r="UKQ96"/>
      <c r="UKR96"/>
      <c r="UKS96"/>
      <c r="UKT96"/>
      <c r="UKU96"/>
      <c r="UKV96"/>
      <c r="UKW96"/>
      <c r="UKX96"/>
      <c r="UKY96"/>
      <c r="UKZ96"/>
      <c r="ULA96"/>
      <c r="ULB96"/>
      <c r="ULC96"/>
      <c r="ULD96"/>
      <c r="ULE96"/>
      <c r="ULF96"/>
      <c r="ULG96"/>
      <c r="ULH96"/>
      <c r="ULI96"/>
      <c r="ULJ96"/>
      <c r="ULK96"/>
      <c r="ULL96"/>
      <c r="ULM96"/>
      <c r="ULN96"/>
      <c r="ULO96"/>
      <c r="ULP96"/>
      <c r="ULQ96"/>
      <c r="ULR96"/>
      <c r="ULS96"/>
      <c r="ULT96"/>
      <c r="ULU96"/>
      <c r="ULV96"/>
      <c r="ULW96"/>
      <c r="ULX96"/>
      <c r="ULY96"/>
      <c r="ULZ96"/>
      <c r="UMA96"/>
      <c r="UMB96"/>
      <c r="UMC96"/>
      <c r="UMD96"/>
      <c r="UME96"/>
      <c r="UMF96"/>
      <c r="UMG96"/>
      <c r="UMH96"/>
      <c r="UMI96"/>
      <c r="UMJ96"/>
      <c r="UMK96"/>
      <c r="UML96"/>
      <c r="UMM96"/>
      <c r="UMN96"/>
      <c r="UMO96"/>
      <c r="UMP96"/>
      <c r="UMQ96"/>
      <c r="UMR96"/>
      <c r="UMS96"/>
      <c r="UMT96"/>
      <c r="UMU96"/>
      <c r="UMV96"/>
      <c r="UMW96"/>
      <c r="UMX96"/>
      <c r="UMY96"/>
      <c r="UMZ96"/>
      <c r="UNA96"/>
      <c r="UNB96"/>
      <c r="UNC96"/>
      <c r="UND96"/>
      <c r="UNE96"/>
      <c r="UNF96"/>
      <c r="UNG96"/>
      <c r="UNH96"/>
      <c r="UNI96"/>
      <c r="UNJ96"/>
      <c r="UNK96"/>
      <c r="UNL96"/>
      <c r="UNM96"/>
      <c r="UNN96"/>
      <c r="UNO96"/>
      <c r="UNP96"/>
      <c r="UNQ96"/>
      <c r="UNR96"/>
      <c r="UNS96"/>
      <c r="UNT96"/>
      <c r="UNU96"/>
      <c r="UNV96"/>
      <c r="UNW96"/>
      <c r="UNX96"/>
      <c r="UNY96"/>
      <c r="UNZ96"/>
      <c r="UOA96"/>
      <c r="UOB96"/>
      <c r="UOC96"/>
      <c r="UOD96"/>
      <c r="UOE96"/>
      <c r="UOF96"/>
      <c r="UOG96"/>
      <c r="UOH96"/>
      <c r="UOI96"/>
      <c r="UOJ96"/>
      <c r="UOK96"/>
      <c r="UOL96"/>
      <c r="UOM96"/>
      <c r="UON96"/>
      <c r="UOO96"/>
      <c r="UOP96"/>
      <c r="UOQ96"/>
      <c r="UOR96"/>
      <c r="UOS96"/>
      <c r="UOT96"/>
      <c r="UOU96"/>
      <c r="UOV96"/>
      <c r="UOW96"/>
      <c r="UOX96"/>
      <c r="UOY96"/>
      <c r="UOZ96"/>
      <c r="UPA96"/>
      <c r="UPB96"/>
      <c r="UPC96"/>
      <c r="UPD96"/>
      <c r="UPE96"/>
      <c r="UPF96"/>
      <c r="UPG96"/>
      <c r="UPH96"/>
      <c r="UPI96"/>
      <c r="UPJ96"/>
      <c r="UPK96"/>
      <c r="UPL96"/>
      <c r="UPM96"/>
      <c r="UPN96"/>
      <c r="UPO96"/>
      <c r="UPP96"/>
      <c r="UPQ96"/>
      <c r="UPR96"/>
      <c r="UPS96"/>
      <c r="UPT96"/>
      <c r="UPU96"/>
      <c r="UPV96"/>
      <c r="UPW96"/>
      <c r="UPX96"/>
      <c r="UPY96"/>
      <c r="UPZ96"/>
      <c r="UQA96"/>
      <c r="UQB96"/>
      <c r="UQC96"/>
      <c r="UQD96"/>
      <c r="UQE96"/>
      <c r="UQF96"/>
      <c r="UQG96"/>
      <c r="UQH96"/>
      <c r="UQI96"/>
      <c r="UQJ96"/>
      <c r="UQK96"/>
      <c r="UQL96"/>
      <c r="UQM96"/>
      <c r="UQN96"/>
      <c r="UQO96"/>
      <c r="UQP96"/>
      <c r="UQQ96"/>
      <c r="UQR96"/>
      <c r="UQS96"/>
      <c r="UQT96"/>
      <c r="UQU96"/>
      <c r="UQV96"/>
      <c r="UQW96"/>
      <c r="UQX96"/>
      <c r="UQY96"/>
      <c r="UQZ96"/>
      <c r="URA96"/>
      <c r="URB96"/>
      <c r="URC96"/>
      <c r="URD96"/>
      <c r="URE96"/>
      <c r="URF96"/>
      <c r="URG96"/>
      <c r="URH96"/>
      <c r="URI96"/>
      <c r="URJ96"/>
      <c r="URK96"/>
      <c r="URL96"/>
      <c r="URM96"/>
      <c r="URN96"/>
      <c r="URO96"/>
      <c r="URP96"/>
      <c r="URQ96"/>
      <c r="URR96"/>
      <c r="URS96"/>
      <c r="URT96"/>
      <c r="URU96"/>
      <c r="URV96"/>
      <c r="URW96"/>
      <c r="URX96"/>
      <c r="URY96"/>
      <c r="URZ96"/>
      <c r="USA96"/>
      <c r="USB96"/>
      <c r="USC96"/>
      <c r="USD96"/>
      <c r="USE96"/>
      <c r="USF96"/>
      <c r="USG96"/>
      <c r="USH96"/>
      <c r="USI96"/>
      <c r="USJ96"/>
      <c r="USK96"/>
      <c r="USL96"/>
      <c r="USM96"/>
      <c r="USN96"/>
      <c r="USO96"/>
      <c r="USP96"/>
      <c r="USQ96"/>
      <c r="USR96"/>
      <c r="USS96"/>
      <c r="UST96"/>
      <c r="USU96"/>
      <c r="USV96"/>
      <c r="USW96"/>
      <c r="USX96"/>
      <c r="USY96"/>
      <c r="USZ96"/>
      <c r="UTA96"/>
      <c r="UTB96"/>
      <c r="UTC96"/>
      <c r="UTD96"/>
      <c r="UTE96"/>
      <c r="UTF96"/>
      <c r="UTG96"/>
      <c r="UTH96"/>
      <c r="UTI96"/>
      <c r="UTJ96"/>
      <c r="UTK96"/>
      <c r="UTL96"/>
      <c r="UTM96"/>
      <c r="UTN96"/>
      <c r="UTO96"/>
      <c r="UTP96"/>
      <c r="UTQ96"/>
      <c r="UTR96"/>
      <c r="UTS96"/>
      <c r="UTT96"/>
      <c r="UTU96"/>
      <c r="UTV96"/>
      <c r="UTW96"/>
      <c r="UTX96"/>
      <c r="UTY96"/>
      <c r="UTZ96"/>
      <c r="UUA96"/>
      <c r="UUB96"/>
      <c r="UUC96"/>
      <c r="UUD96"/>
      <c r="UUE96"/>
      <c r="UUF96"/>
      <c r="UUG96"/>
      <c r="UUH96"/>
      <c r="UUI96"/>
      <c r="UUJ96"/>
      <c r="UUK96"/>
      <c r="UUL96"/>
      <c r="UUM96"/>
      <c r="UUN96"/>
      <c r="UUO96"/>
      <c r="UUP96"/>
      <c r="UUQ96"/>
      <c r="UUR96"/>
      <c r="UUS96"/>
      <c r="UUT96"/>
      <c r="UUU96"/>
      <c r="UUV96"/>
      <c r="UUW96"/>
      <c r="UUX96"/>
      <c r="UUY96"/>
      <c r="UUZ96"/>
      <c r="UVA96"/>
      <c r="UVB96"/>
      <c r="UVC96"/>
      <c r="UVD96"/>
      <c r="UVE96"/>
      <c r="UVF96"/>
      <c r="UVG96"/>
      <c r="UVH96"/>
      <c r="UVI96"/>
      <c r="UVJ96"/>
      <c r="UVK96"/>
      <c r="UVL96"/>
      <c r="UVM96"/>
      <c r="UVN96"/>
      <c r="UVO96"/>
      <c r="UVP96"/>
      <c r="UVQ96"/>
      <c r="UVR96"/>
      <c r="UVS96"/>
      <c r="UVT96"/>
      <c r="UVU96"/>
      <c r="UVV96"/>
      <c r="UVW96"/>
      <c r="UVX96"/>
      <c r="UVY96"/>
      <c r="UVZ96"/>
      <c r="UWA96"/>
      <c r="UWB96"/>
      <c r="UWC96"/>
      <c r="UWD96"/>
      <c r="UWE96"/>
      <c r="UWF96"/>
      <c r="UWG96"/>
      <c r="UWH96"/>
      <c r="UWI96"/>
      <c r="UWJ96"/>
      <c r="UWK96"/>
      <c r="UWL96"/>
      <c r="UWM96"/>
      <c r="UWN96"/>
      <c r="UWO96"/>
      <c r="UWP96"/>
      <c r="UWQ96"/>
      <c r="UWR96"/>
      <c r="UWS96"/>
      <c r="UWT96"/>
      <c r="UWU96"/>
      <c r="UWV96"/>
      <c r="UWW96"/>
      <c r="UWX96"/>
      <c r="UWY96"/>
      <c r="UWZ96"/>
      <c r="UXA96"/>
      <c r="UXB96"/>
      <c r="UXC96"/>
      <c r="UXD96"/>
      <c r="UXE96"/>
      <c r="UXF96"/>
      <c r="UXG96"/>
      <c r="UXH96"/>
      <c r="UXI96"/>
      <c r="UXJ96"/>
      <c r="UXK96"/>
      <c r="UXL96"/>
      <c r="UXM96"/>
      <c r="UXN96"/>
      <c r="UXO96"/>
      <c r="UXP96"/>
      <c r="UXQ96"/>
      <c r="UXR96"/>
      <c r="UXS96"/>
      <c r="UXT96"/>
      <c r="UXU96"/>
      <c r="UXV96"/>
      <c r="UXW96"/>
      <c r="UXX96"/>
      <c r="UXY96"/>
      <c r="UXZ96"/>
      <c r="UYA96"/>
      <c r="UYB96"/>
      <c r="UYC96"/>
      <c r="UYD96"/>
      <c r="UYE96"/>
      <c r="UYF96"/>
      <c r="UYG96"/>
      <c r="UYH96"/>
      <c r="UYI96"/>
      <c r="UYJ96"/>
      <c r="UYK96"/>
      <c r="UYL96"/>
      <c r="UYM96"/>
      <c r="UYN96"/>
      <c r="UYO96"/>
      <c r="UYP96"/>
      <c r="UYQ96"/>
      <c r="UYR96"/>
      <c r="UYS96"/>
      <c r="UYT96"/>
      <c r="UYU96"/>
      <c r="UYV96"/>
      <c r="UYW96"/>
      <c r="UYX96"/>
      <c r="UYY96"/>
      <c r="UYZ96"/>
      <c r="UZA96"/>
      <c r="UZB96"/>
      <c r="UZC96"/>
      <c r="UZD96"/>
      <c r="UZE96"/>
      <c r="UZF96"/>
      <c r="UZG96"/>
      <c r="UZH96"/>
      <c r="UZI96"/>
      <c r="UZJ96"/>
      <c r="UZK96"/>
      <c r="UZL96"/>
      <c r="UZM96"/>
      <c r="UZN96"/>
      <c r="UZO96"/>
      <c r="UZP96"/>
      <c r="UZQ96"/>
      <c r="UZR96"/>
      <c r="UZS96"/>
      <c r="UZT96"/>
      <c r="UZU96"/>
      <c r="UZV96"/>
      <c r="UZW96"/>
      <c r="UZX96"/>
      <c r="UZY96"/>
      <c r="UZZ96"/>
      <c r="VAA96"/>
      <c r="VAB96"/>
      <c r="VAC96"/>
      <c r="VAD96"/>
      <c r="VAE96"/>
      <c r="VAF96"/>
      <c r="VAG96"/>
      <c r="VAH96"/>
      <c r="VAI96"/>
      <c r="VAJ96"/>
      <c r="VAK96"/>
      <c r="VAL96"/>
      <c r="VAM96"/>
      <c r="VAN96"/>
      <c r="VAO96"/>
      <c r="VAP96"/>
      <c r="VAQ96"/>
      <c r="VAR96"/>
      <c r="VAS96"/>
      <c r="VAT96"/>
      <c r="VAU96"/>
      <c r="VAV96"/>
      <c r="VAW96"/>
      <c r="VAX96"/>
      <c r="VAY96"/>
      <c r="VAZ96"/>
      <c r="VBA96"/>
      <c r="VBB96"/>
      <c r="VBC96"/>
      <c r="VBD96"/>
      <c r="VBE96"/>
      <c r="VBF96"/>
      <c r="VBG96"/>
      <c r="VBH96"/>
      <c r="VBI96"/>
      <c r="VBJ96"/>
      <c r="VBK96"/>
      <c r="VBL96"/>
      <c r="VBM96"/>
      <c r="VBN96"/>
      <c r="VBO96"/>
      <c r="VBP96"/>
      <c r="VBQ96"/>
      <c r="VBR96"/>
      <c r="VBS96"/>
      <c r="VBT96"/>
      <c r="VBU96"/>
      <c r="VBV96"/>
      <c r="VBW96"/>
      <c r="VBX96"/>
      <c r="VBY96"/>
      <c r="VBZ96"/>
      <c r="VCA96"/>
      <c r="VCB96"/>
      <c r="VCC96"/>
      <c r="VCD96"/>
      <c r="VCE96"/>
      <c r="VCF96"/>
      <c r="VCG96"/>
      <c r="VCH96"/>
      <c r="VCI96"/>
      <c r="VCJ96"/>
      <c r="VCK96"/>
      <c r="VCL96"/>
      <c r="VCM96"/>
      <c r="VCN96"/>
      <c r="VCO96"/>
      <c r="VCP96"/>
      <c r="VCQ96"/>
      <c r="VCR96"/>
      <c r="VCS96"/>
      <c r="VCT96"/>
      <c r="VCU96"/>
      <c r="VCV96"/>
      <c r="VCW96"/>
      <c r="VCX96"/>
      <c r="VCY96"/>
      <c r="VCZ96"/>
      <c r="VDA96"/>
      <c r="VDB96"/>
      <c r="VDC96"/>
      <c r="VDD96"/>
      <c r="VDE96"/>
      <c r="VDF96"/>
      <c r="VDG96"/>
      <c r="VDH96"/>
      <c r="VDI96"/>
      <c r="VDJ96"/>
      <c r="VDK96"/>
      <c r="VDL96"/>
      <c r="VDM96"/>
      <c r="VDN96"/>
      <c r="VDO96"/>
      <c r="VDP96"/>
      <c r="VDQ96"/>
      <c r="VDR96"/>
      <c r="VDS96"/>
      <c r="VDT96"/>
      <c r="VDU96"/>
      <c r="VDV96"/>
      <c r="VDW96"/>
      <c r="VDX96"/>
      <c r="VDY96"/>
      <c r="VDZ96"/>
      <c r="VEA96"/>
      <c r="VEB96"/>
      <c r="VEC96"/>
      <c r="VED96"/>
      <c r="VEE96"/>
      <c r="VEF96"/>
      <c r="VEG96"/>
      <c r="VEH96"/>
      <c r="VEI96"/>
      <c r="VEJ96"/>
      <c r="VEK96"/>
      <c r="VEL96"/>
      <c r="VEM96"/>
      <c r="VEN96"/>
      <c r="VEO96"/>
      <c r="VEP96"/>
      <c r="VEQ96"/>
      <c r="VER96"/>
      <c r="VES96"/>
      <c r="VET96"/>
      <c r="VEU96"/>
      <c r="VEV96"/>
      <c r="VEW96"/>
      <c r="VEX96"/>
      <c r="VEY96"/>
      <c r="VEZ96"/>
      <c r="VFA96"/>
      <c r="VFB96"/>
      <c r="VFC96"/>
      <c r="VFD96"/>
      <c r="VFE96"/>
      <c r="VFF96"/>
      <c r="VFG96"/>
      <c r="VFH96"/>
      <c r="VFI96"/>
      <c r="VFJ96"/>
      <c r="VFK96"/>
      <c r="VFL96"/>
      <c r="VFM96"/>
      <c r="VFN96"/>
      <c r="VFO96"/>
      <c r="VFP96"/>
      <c r="VFQ96"/>
      <c r="VFR96"/>
      <c r="VFS96"/>
      <c r="VFT96"/>
      <c r="VFU96"/>
      <c r="VFV96"/>
      <c r="VFW96"/>
      <c r="VFX96"/>
      <c r="VFY96"/>
      <c r="VFZ96"/>
      <c r="VGA96"/>
      <c r="VGB96"/>
      <c r="VGC96"/>
      <c r="VGD96"/>
      <c r="VGE96"/>
      <c r="VGF96"/>
      <c r="VGG96"/>
      <c r="VGH96"/>
      <c r="VGI96"/>
      <c r="VGJ96"/>
      <c r="VGK96"/>
      <c r="VGL96"/>
      <c r="VGM96"/>
      <c r="VGN96"/>
      <c r="VGO96"/>
      <c r="VGP96"/>
      <c r="VGQ96"/>
      <c r="VGR96"/>
      <c r="VGS96"/>
      <c r="VGT96"/>
      <c r="VGU96"/>
      <c r="VGV96"/>
      <c r="VGW96"/>
      <c r="VGX96"/>
      <c r="VGY96"/>
      <c r="VGZ96"/>
      <c r="VHA96"/>
      <c r="VHB96"/>
      <c r="VHC96"/>
      <c r="VHD96"/>
      <c r="VHE96"/>
      <c r="VHF96"/>
      <c r="VHG96"/>
      <c r="VHH96"/>
      <c r="VHI96"/>
      <c r="VHJ96"/>
      <c r="VHK96"/>
      <c r="VHL96"/>
      <c r="VHM96"/>
      <c r="VHN96"/>
      <c r="VHO96"/>
      <c r="VHP96"/>
      <c r="VHQ96"/>
      <c r="VHR96"/>
      <c r="VHS96"/>
      <c r="VHT96"/>
      <c r="VHU96"/>
      <c r="VHV96"/>
      <c r="VHW96"/>
      <c r="VHX96"/>
      <c r="VHY96"/>
      <c r="VHZ96"/>
      <c r="VIA96"/>
      <c r="VIB96"/>
      <c r="VIC96"/>
      <c r="VID96"/>
      <c r="VIE96"/>
      <c r="VIF96"/>
      <c r="VIG96"/>
      <c r="VIH96"/>
      <c r="VII96"/>
      <c r="VIJ96"/>
      <c r="VIK96"/>
      <c r="VIL96"/>
      <c r="VIM96"/>
      <c r="VIN96"/>
      <c r="VIO96"/>
      <c r="VIP96"/>
      <c r="VIQ96"/>
      <c r="VIR96"/>
      <c r="VIS96"/>
      <c r="VIT96"/>
      <c r="VIU96"/>
      <c r="VIV96"/>
      <c r="VIW96"/>
      <c r="VIX96"/>
      <c r="VIY96"/>
      <c r="VIZ96"/>
      <c r="VJA96"/>
      <c r="VJB96"/>
      <c r="VJC96"/>
      <c r="VJD96"/>
      <c r="VJE96"/>
      <c r="VJF96"/>
      <c r="VJG96"/>
      <c r="VJH96"/>
      <c r="VJI96"/>
      <c r="VJJ96"/>
      <c r="VJK96"/>
      <c r="VJL96"/>
      <c r="VJM96"/>
      <c r="VJN96"/>
      <c r="VJO96"/>
      <c r="VJP96"/>
      <c r="VJQ96"/>
      <c r="VJR96"/>
      <c r="VJS96"/>
      <c r="VJT96"/>
      <c r="VJU96"/>
      <c r="VJV96"/>
      <c r="VJW96"/>
      <c r="VJX96"/>
      <c r="VJY96"/>
      <c r="VJZ96"/>
      <c r="VKA96"/>
      <c r="VKB96"/>
      <c r="VKC96"/>
      <c r="VKD96"/>
      <c r="VKE96"/>
      <c r="VKF96"/>
      <c r="VKG96"/>
      <c r="VKH96"/>
      <c r="VKI96"/>
      <c r="VKJ96"/>
      <c r="VKK96"/>
      <c r="VKL96"/>
      <c r="VKM96"/>
      <c r="VKN96"/>
      <c r="VKO96"/>
      <c r="VKP96"/>
      <c r="VKQ96"/>
      <c r="VKR96"/>
      <c r="VKS96"/>
      <c r="VKT96"/>
      <c r="VKU96"/>
      <c r="VKV96"/>
      <c r="VKW96"/>
      <c r="VKX96"/>
      <c r="VKY96"/>
      <c r="VKZ96"/>
      <c r="VLA96"/>
      <c r="VLB96"/>
      <c r="VLC96"/>
      <c r="VLD96"/>
      <c r="VLE96"/>
      <c r="VLF96"/>
      <c r="VLG96"/>
      <c r="VLH96"/>
      <c r="VLI96"/>
      <c r="VLJ96"/>
      <c r="VLK96"/>
      <c r="VLL96"/>
      <c r="VLM96"/>
      <c r="VLN96"/>
      <c r="VLO96"/>
      <c r="VLP96"/>
      <c r="VLQ96"/>
      <c r="VLR96"/>
      <c r="VLS96"/>
      <c r="VLT96"/>
      <c r="VLU96"/>
      <c r="VLV96"/>
      <c r="VLW96"/>
      <c r="VLX96"/>
      <c r="VLY96"/>
      <c r="VLZ96"/>
      <c r="VMA96"/>
      <c r="VMB96"/>
      <c r="VMC96"/>
      <c r="VMD96"/>
      <c r="VME96"/>
      <c r="VMF96"/>
      <c r="VMG96"/>
      <c r="VMH96"/>
      <c r="VMI96"/>
      <c r="VMJ96"/>
      <c r="VMK96"/>
      <c r="VML96"/>
      <c r="VMM96"/>
      <c r="VMN96"/>
      <c r="VMO96"/>
      <c r="VMP96"/>
      <c r="VMQ96"/>
      <c r="VMR96"/>
      <c r="VMS96"/>
      <c r="VMT96"/>
      <c r="VMU96"/>
      <c r="VMV96"/>
      <c r="VMW96"/>
      <c r="VMX96"/>
      <c r="VMY96"/>
      <c r="VMZ96"/>
      <c r="VNA96"/>
      <c r="VNB96"/>
      <c r="VNC96"/>
      <c r="VND96"/>
      <c r="VNE96"/>
      <c r="VNF96"/>
      <c r="VNG96"/>
      <c r="VNH96"/>
      <c r="VNI96"/>
      <c r="VNJ96"/>
      <c r="VNK96"/>
      <c r="VNL96"/>
      <c r="VNM96"/>
      <c r="VNN96"/>
      <c r="VNO96"/>
      <c r="VNP96"/>
      <c r="VNQ96"/>
      <c r="VNR96"/>
      <c r="VNS96"/>
      <c r="VNT96"/>
      <c r="VNU96"/>
      <c r="VNV96"/>
      <c r="VNW96"/>
      <c r="VNX96"/>
      <c r="VNY96"/>
      <c r="VNZ96"/>
      <c r="VOA96"/>
      <c r="VOB96"/>
      <c r="VOC96"/>
      <c r="VOD96"/>
      <c r="VOE96"/>
      <c r="VOF96"/>
      <c r="VOG96"/>
      <c r="VOH96"/>
      <c r="VOI96"/>
      <c r="VOJ96"/>
      <c r="VOK96"/>
      <c r="VOL96"/>
      <c r="VOM96"/>
      <c r="VON96"/>
      <c r="VOO96"/>
      <c r="VOP96"/>
      <c r="VOQ96"/>
      <c r="VOR96"/>
      <c r="VOS96"/>
      <c r="VOT96"/>
      <c r="VOU96"/>
      <c r="VOV96"/>
      <c r="VOW96"/>
      <c r="VOX96"/>
      <c r="VOY96"/>
      <c r="VOZ96"/>
      <c r="VPA96"/>
      <c r="VPB96"/>
      <c r="VPC96"/>
      <c r="VPD96"/>
      <c r="VPE96"/>
      <c r="VPF96"/>
      <c r="VPG96"/>
      <c r="VPH96"/>
      <c r="VPI96"/>
      <c r="VPJ96"/>
      <c r="VPK96"/>
      <c r="VPL96"/>
      <c r="VPM96"/>
      <c r="VPN96"/>
      <c r="VPO96"/>
      <c r="VPP96"/>
      <c r="VPQ96"/>
      <c r="VPR96"/>
      <c r="VPS96"/>
      <c r="VPT96"/>
      <c r="VPU96"/>
      <c r="VPV96"/>
      <c r="VPW96"/>
      <c r="VPX96"/>
      <c r="VPY96"/>
      <c r="VPZ96"/>
      <c r="VQA96"/>
      <c r="VQB96"/>
      <c r="VQC96"/>
      <c r="VQD96"/>
      <c r="VQE96"/>
      <c r="VQF96"/>
      <c r="VQG96"/>
      <c r="VQH96"/>
      <c r="VQI96"/>
      <c r="VQJ96"/>
      <c r="VQK96"/>
      <c r="VQL96"/>
      <c r="VQM96"/>
      <c r="VQN96"/>
      <c r="VQO96"/>
      <c r="VQP96"/>
      <c r="VQQ96"/>
      <c r="VQR96"/>
      <c r="VQS96"/>
      <c r="VQT96"/>
      <c r="VQU96"/>
      <c r="VQV96"/>
      <c r="VQW96"/>
      <c r="VQX96"/>
      <c r="VQY96"/>
      <c r="VQZ96"/>
      <c r="VRA96"/>
      <c r="VRB96"/>
      <c r="VRC96"/>
      <c r="VRD96"/>
      <c r="VRE96"/>
      <c r="VRF96"/>
      <c r="VRG96"/>
      <c r="VRH96"/>
      <c r="VRI96"/>
      <c r="VRJ96"/>
      <c r="VRK96"/>
      <c r="VRL96"/>
      <c r="VRM96"/>
      <c r="VRN96"/>
      <c r="VRO96"/>
      <c r="VRP96"/>
      <c r="VRQ96"/>
      <c r="VRR96"/>
      <c r="VRS96"/>
      <c r="VRT96"/>
      <c r="VRU96"/>
      <c r="VRV96"/>
      <c r="VRW96"/>
      <c r="VRX96"/>
      <c r="VRY96"/>
      <c r="VRZ96"/>
      <c r="VSA96"/>
      <c r="VSB96"/>
      <c r="VSC96"/>
      <c r="VSD96"/>
      <c r="VSE96"/>
      <c r="VSF96"/>
      <c r="VSG96"/>
      <c r="VSH96"/>
      <c r="VSI96"/>
      <c r="VSJ96"/>
      <c r="VSK96"/>
      <c r="VSL96"/>
      <c r="VSM96"/>
      <c r="VSN96"/>
      <c r="VSO96"/>
      <c r="VSP96"/>
      <c r="VSQ96"/>
      <c r="VSR96"/>
      <c r="VSS96"/>
      <c r="VST96"/>
      <c r="VSU96"/>
      <c r="VSV96"/>
      <c r="VSW96"/>
      <c r="VSX96"/>
      <c r="VSY96"/>
      <c r="VSZ96"/>
      <c r="VTA96"/>
      <c r="VTB96"/>
      <c r="VTC96"/>
      <c r="VTD96"/>
      <c r="VTE96"/>
      <c r="VTF96"/>
      <c r="VTG96"/>
      <c r="VTH96"/>
      <c r="VTI96"/>
      <c r="VTJ96"/>
      <c r="VTK96"/>
      <c r="VTL96"/>
      <c r="VTM96"/>
      <c r="VTN96"/>
      <c r="VTO96"/>
      <c r="VTP96"/>
      <c r="VTQ96"/>
      <c r="VTR96"/>
      <c r="VTS96"/>
      <c r="VTT96"/>
      <c r="VTU96"/>
      <c r="VTV96"/>
      <c r="VTW96"/>
      <c r="VTX96"/>
      <c r="VTY96"/>
      <c r="VTZ96"/>
      <c r="VUA96"/>
      <c r="VUB96"/>
      <c r="VUC96"/>
      <c r="VUD96"/>
      <c r="VUE96"/>
      <c r="VUF96"/>
      <c r="VUG96"/>
      <c r="VUH96"/>
      <c r="VUI96"/>
      <c r="VUJ96"/>
      <c r="VUK96"/>
      <c r="VUL96"/>
      <c r="VUM96"/>
      <c r="VUN96"/>
      <c r="VUO96"/>
      <c r="VUP96"/>
      <c r="VUQ96"/>
      <c r="VUR96"/>
      <c r="VUS96"/>
      <c r="VUT96"/>
      <c r="VUU96"/>
      <c r="VUV96"/>
      <c r="VUW96"/>
      <c r="VUX96"/>
      <c r="VUY96"/>
      <c r="VUZ96"/>
      <c r="VVA96"/>
      <c r="VVB96"/>
      <c r="VVC96"/>
      <c r="VVD96"/>
      <c r="VVE96"/>
      <c r="VVF96"/>
      <c r="VVG96"/>
      <c r="VVH96"/>
      <c r="VVI96"/>
      <c r="VVJ96"/>
      <c r="VVK96"/>
      <c r="VVL96"/>
      <c r="VVM96"/>
      <c r="VVN96"/>
      <c r="VVO96"/>
      <c r="VVP96"/>
      <c r="VVQ96"/>
      <c r="VVR96"/>
      <c r="VVS96"/>
      <c r="VVT96"/>
      <c r="VVU96"/>
      <c r="VVV96"/>
      <c r="VVW96"/>
      <c r="VVX96"/>
      <c r="VVY96"/>
      <c r="VVZ96"/>
      <c r="VWA96"/>
      <c r="VWB96"/>
      <c r="VWC96"/>
      <c r="VWD96"/>
      <c r="VWE96"/>
      <c r="VWF96"/>
      <c r="VWG96"/>
      <c r="VWH96"/>
      <c r="VWI96"/>
      <c r="VWJ96"/>
      <c r="VWK96"/>
      <c r="VWL96"/>
      <c r="VWM96"/>
      <c r="VWN96"/>
      <c r="VWO96"/>
      <c r="VWP96"/>
      <c r="VWQ96"/>
      <c r="VWR96"/>
      <c r="VWS96"/>
      <c r="VWT96"/>
      <c r="VWU96"/>
      <c r="VWV96"/>
      <c r="VWW96"/>
      <c r="VWX96"/>
      <c r="VWY96"/>
      <c r="VWZ96"/>
      <c r="VXA96"/>
      <c r="VXB96"/>
      <c r="VXC96"/>
      <c r="VXD96"/>
      <c r="VXE96"/>
      <c r="VXF96"/>
      <c r="VXG96"/>
      <c r="VXH96"/>
      <c r="VXI96"/>
      <c r="VXJ96"/>
      <c r="VXK96"/>
      <c r="VXL96"/>
      <c r="VXM96"/>
      <c r="VXN96"/>
      <c r="VXO96"/>
      <c r="VXP96"/>
      <c r="VXQ96"/>
      <c r="VXR96"/>
      <c r="VXS96"/>
      <c r="VXT96"/>
      <c r="VXU96"/>
      <c r="VXV96"/>
      <c r="VXW96"/>
      <c r="VXX96"/>
      <c r="VXY96"/>
      <c r="VXZ96"/>
      <c r="VYA96"/>
      <c r="VYB96"/>
      <c r="VYC96"/>
      <c r="VYD96"/>
      <c r="VYE96"/>
      <c r="VYF96"/>
      <c r="VYG96"/>
      <c r="VYH96"/>
      <c r="VYI96"/>
      <c r="VYJ96"/>
      <c r="VYK96"/>
      <c r="VYL96"/>
      <c r="VYM96"/>
      <c r="VYN96"/>
      <c r="VYO96"/>
      <c r="VYP96"/>
      <c r="VYQ96"/>
      <c r="VYR96"/>
      <c r="VYS96"/>
      <c r="VYT96"/>
      <c r="VYU96"/>
      <c r="VYV96"/>
      <c r="VYW96"/>
      <c r="VYX96"/>
      <c r="VYY96"/>
      <c r="VYZ96"/>
      <c r="VZA96"/>
      <c r="VZB96"/>
      <c r="VZC96"/>
      <c r="VZD96"/>
      <c r="VZE96"/>
      <c r="VZF96"/>
      <c r="VZG96"/>
      <c r="VZH96"/>
      <c r="VZI96"/>
      <c r="VZJ96"/>
      <c r="VZK96"/>
      <c r="VZL96"/>
      <c r="VZM96"/>
      <c r="VZN96"/>
      <c r="VZO96"/>
      <c r="VZP96"/>
      <c r="VZQ96"/>
      <c r="VZR96"/>
      <c r="VZS96"/>
      <c r="VZT96"/>
      <c r="VZU96"/>
      <c r="VZV96"/>
      <c r="VZW96"/>
      <c r="VZX96"/>
      <c r="VZY96"/>
      <c r="VZZ96"/>
      <c r="WAA96"/>
      <c r="WAB96"/>
      <c r="WAC96"/>
      <c r="WAD96"/>
      <c r="WAE96"/>
      <c r="WAF96"/>
      <c r="WAG96"/>
      <c r="WAH96"/>
      <c r="WAI96"/>
      <c r="WAJ96"/>
      <c r="WAK96"/>
      <c r="WAL96"/>
      <c r="WAM96"/>
      <c r="WAN96"/>
      <c r="WAO96"/>
      <c r="WAP96"/>
      <c r="WAQ96"/>
      <c r="WAR96"/>
      <c r="WAS96"/>
      <c r="WAT96"/>
      <c r="WAU96"/>
      <c r="WAV96"/>
      <c r="WAW96"/>
      <c r="WAX96"/>
      <c r="WAY96"/>
      <c r="WAZ96"/>
      <c r="WBA96"/>
      <c r="WBB96"/>
      <c r="WBC96"/>
      <c r="WBD96"/>
      <c r="WBE96"/>
      <c r="WBF96"/>
      <c r="WBG96"/>
      <c r="WBH96"/>
      <c r="WBI96"/>
      <c r="WBJ96"/>
      <c r="WBK96"/>
      <c r="WBL96"/>
      <c r="WBM96"/>
      <c r="WBN96"/>
      <c r="WBO96"/>
      <c r="WBP96"/>
      <c r="WBQ96"/>
      <c r="WBR96"/>
      <c r="WBS96"/>
      <c r="WBT96"/>
      <c r="WBU96"/>
      <c r="WBV96"/>
      <c r="WBW96"/>
      <c r="WBX96"/>
      <c r="WBY96"/>
      <c r="WBZ96"/>
      <c r="WCA96"/>
      <c r="WCB96"/>
      <c r="WCC96"/>
      <c r="WCD96"/>
      <c r="WCE96"/>
      <c r="WCF96"/>
      <c r="WCG96"/>
      <c r="WCH96"/>
      <c r="WCI96"/>
      <c r="WCJ96"/>
      <c r="WCK96"/>
      <c r="WCL96"/>
      <c r="WCM96"/>
      <c r="WCN96"/>
      <c r="WCO96"/>
      <c r="WCP96"/>
      <c r="WCQ96"/>
      <c r="WCR96"/>
      <c r="WCS96"/>
      <c r="WCT96"/>
      <c r="WCU96"/>
      <c r="WCV96"/>
      <c r="WCW96"/>
      <c r="WCX96"/>
      <c r="WCY96"/>
      <c r="WCZ96"/>
      <c r="WDA96"/>
      <c r="WDB96"/>
      <c r="WDC96"/>
      <c r="WDD96"/>
      <c r="WDE96"/>
      <c r="WDF96"/>
      <c r="WDG96"/>
      <c r="WDH96"/>
      <c r="WDI96"/>
      <c r="WDJ96"/>
      <c r="WDK96"/>
      <c r="WDL96"/>
      <c r="WDM96"/>
      <c r="WDN96"/>
      <c r="WDO96"/>
      <c r="WDP96"/>
      <c r="WDQ96"/>
      <c r="WDR96"/>
      <c r="WDS96"/>
      <c r="WDT96"/>
      <c r="WDU96"/>
      <c r="WDV96"/>
      <c r="WDW96"/>
      <c r="WDX96"/>
      <c r="WDY96"/>
      <c r="WDZ96"/>
      <c r="WEA96"/>
      <c r="WEB96"/>
      <c r="WEC96"/>
      <c r="WED96"/>
      <c r="WEE96"/>
      <c r="WEF96"/>
      <c r="WEG96"/>
      <c r="WEH96"/>
      <c r="WEI96"/>
      <c r="WEJ96"/>
      <c r="WEK96"/>
      <c r="WEL96"/>
      <c r="WEM96"/>
      <c r="WEN96"/>
      <c r="WEO96"/>
      <c r="WEP96"/>
      <c r="WEQ96"/>
      <c r="WER96"/>
      <c r="WES96"/>
      <c r="WET96"/>
      <c r="WEU96"/>
      <c r="WEV96"/>
      <c r="WEW96"/>
      <c r="WEX96"/>
      <c r="WEY96"/>
      <c r="WEZ96"/>
      <c r="WFA96"/>
      <c r="WFB96"/>
      <c r="WFC96"/>
      <c r="WFD96"/>
      <c r="WFE96"/>
      <c r="WFF96"/>
      <c r="WFG96"/>
      <c r="WFH96"/>
      <c r="WFI96"/>
      <c r="WFJ96"/>
      <c r="WFK96"/>
      <c r="WFL96"/>
      <c r="WFM96"/>
      <c r="WFN96"/>
      <c r="WFO96"/>
      <c r="WFP96"/>
      <c r="WFQ96"/>
      <c r="WFR96"/>
      <c r="WFS96"/>
      <c r="WFT96"/>
      <c r="WFU96"/>
      <c r="WFV96"/>
      <c r="WFW96"/>
      <c r="WFX96"/>
      <c r="WFY96"/>
      <c r="WFZ96"/>
      <c r="WGA96"/>
      <c r="WGB96"/>
      <c r="WGC96"/>
      <c r="WGD96"/>
      <c r="WGE96"/>
      <c r="WGF96"/>
      <c r="WGG96"/>
      <c r="WGH96"/>
      <c r="WGI96"/>
      <c r="WGJ96"/>
      <c r="WGK96"/>
      <c r="WGL96"/>
      <c r="WGM96"/>
      <c r="WGN96"/>
      <c r="WGO96"/>
      <c r="WGP96"/>
      <c r="WGQ96"/>
      <c r="WGR96"/>
      <c r="WGS96"/>
      <c r="WGT96"/>
      <c r="WGU96"/>
      <c r="WGV96"/>
      <c r="WGW96"/>
      <c r="WGX96"/>
      <c r="WGY96"/>
      <c r="WGZ96"/>
      <c r="WHA96"/>
      <c r="WHB96"/>
      <c r="WHC96"/>
      <c r="WHD96"/>
      <c r="WHE96"/>
      <c r="WHF96"/>
      <c r="WHG96"/>
      <c r="WHH96"/>
      <c r="WHI96"/>
      <c r="WHJ96"/>
      <c r="WHK96"/>
      <c r="WHL96"/>
      <c r="WHM96"/>
      <c r="WHN96"/>
      <c r="WHO96"/>
      <c r="WHP96"/>
      <c r="WHQ96"/>
      <c r="WHR96"/>
      <c r="WHS96"/>
      <c r="WHT96"/>
      <c r="WHU96"/>
      <c r="WHV96"/>
      <c r="WHW96"/>
      <c r="WHX96"/>
      <c r="WHY96"/>
      <c r="WHZ96"/>
      <c r="WIA96"/>
      <c r="WIB96"/>
      <c r="WIC96"/>
      <c r="WID96"/>
      <c r="WIE96"/>
      <c r="WIF96"/>
      <c r="WIG96"/>
      <c r="WIH96"/>
      <c r="WII96"/>
      <c r="WIJ96"/>
      <c r="WIK96"/>
      <c r="WIL96"/>
      <c r="WIM96"/>
      <c r="WIN96"/>
      <c r="WIO96"/>
      <c r="WIP96"/>
      <c r="WIQ96"/>
      <c r="WIR96"/>
      <c r="WIS96"/>
      <c r="WIT96"/>
      <c r="WIU96"/>
      <c r="WIV96"/>
      <c r="WIW96"/>
      <c r="WIX96"/>
      <c r="WIY96"/>
      <c r="WIZ96"/>
      <c r="WJA96"/>
      <c r="WJB96"/>
      <c r="WJC96"/>
      <c r="WJD96"/>
      <c r="WJE96"/>
      <c r="WJF96"/>
      <c r="WJG96"/>
      <c r="WJH96"/>
      <c r="WJI96"/>
      <c r="WJJ96"/>
      <c r="WJK96"/>
      <c r="WJL96"/>
      <c r="WJM96"/>
      <c r="WJN96"/>
      <c r="WJO96"/>
      <c r="WJP96"/>
      <c r="WJQ96"/>
      <c r="WJR96"/>
      <c r="WJS96"/>
      <c r="WJT96"/>
      <c r="WJU96"/>
      <c r="WJV96"/>
      <c r="WJW96"/>
      <c r="WJX96"/>
      <c r="WJY96"/>
      <c r="WJZ96"/>
      <c r="WKA96"/>
      <c r="WKB96"/>
      <c r="WKC96"/>
      <c r="WKD96"/>
      <c r="WKE96"/>
      <c r="WKF96"/>
      <c r="WKG96"/>
      <c r="WKH96"/>
      <c r="WKI96"/>
      <c r="WKJ96"/>
      <c r="WKK96"/>
      <c r="WKL96"/>
      <c r="WKM96"/>
      <c r="WKN96"/>
      <c r="WKO96"/>
      <c r="WKP96"/>
      <c r="WKQ96"/>
      <c r="WKR96"/>
      <c r="WKS96"/>
      <c r="WKT96"/>
      <c r="WKU96"/>
      <c r="WKV96"/>
      <c r="WKW96"/>
      <c r="WKX96"/>
      <c r="WKY96"/>
      <c r="WKZ96"/>
      <c r="WLA96"/>
      <c r="WLB96"/>
      <c r="WLC96"/>
      <c r="WLD96"/>
      <c r="WLE96"/>
      <c r="WLF96"/>
      <c r="WLG96"/>
      <c r="WLH96"/>
      <c r="WLI96"/>
      <c r="WLJ96"/>
      <c r="WLK96"/>
      <c r="WLL96"/>
      <c r="WLM96"/>
      <c r="WLN96"/>
      <c r="WLO96"/>
      <c r="WLP96"/>
      <c r="WLQ96"/>
      <c r="WLR96"/>
      <c r="WLS96"/>
      <c r="WLT96"/>
      <c r="WLU96"/>
      <c r="WLV96"/>
      <c r="WLW96"/>
      <c r="WLX96"/>
      <c r="WLY96"/>
      <c r="WLZ96"/>
      <c r="WMA96"/>
      <c r="WMB96"/>
      <c r="WMC96"/>
      <c r="WMD96"/>
      <c r="WME96"/>
      <c r="WMF96"/>
      <c r="WMG96"/>
      <c r="WMH96"/>
      <c r="WMI96"/>
      <c r="WMJ96"/>
      <c r="WMK96"/>
      <c r="WML96"/>
      <c r="WMM96"/>
      <c r="WMN96"/>
      <c r="WMO96"/>
      <c r="WMP96"/>
      <c r="WMQ96"/>
      <c r="WMR96"/>
      <c r="WMS96"/>
      <c r="WMT96"/>
      <c r="WMU96"/>
      <c r="WMV96"/>
      <c r="WMW96"/>
      <c r="WMX96"/>
      <c r="WMY96"/>
      <c r="WMZ96"/>
      <c r="WNA96"/>
      <c r="WNB96"/>
      <c r="WNC96"/>
      <c r="WND96"/>
      <c r="WNE96"/>
      <c r="WNF96"/>
      <c r="WNG96"/>
      <c r="WNH96"/>
      <c r="WNI96"/>
      <c r="WNJ96"/>
      <c r="WNK96"/>
      <c r="WNL96"/>
      <c r="WNM96"/>
      <c r="WNN96"/>
      <c r="WNO96"/>
      <c r="WNP96"/>
      <c r="WNQ96"/>
      <c r="WNR96"/>
      <c r="WNS96"/>
      <c r="WNT96"/>
      <c r="WNU96"/>
      <c r="WNV96"/>
      <c r="WNW96"/>
      <c r="WNX96"/>
      <c r="WNY96"/>
      <c r="WNZ96"/>
      <c r="WOA96"/>
      <c r="WOB96"/>
      <c r="WOC96"/>
      <c r="WOD96"/>
      <c r="WOE96"/>
      <c r="WOF96"/>
      <c r="WOG96"/>
      <c r="WOH96"/>
      <c r="WOI96"/>
      <c r="WOJ96"/>
      <c r="WOK96"/>
      <c r="WOL96"/>
      <c r="WOM96"/>
      <c r="WON96"/>
      <c r="WOO96"/>
      <c r="WOP96"/>
      <c r="WOQ96"/>
      <c r="WOR96"/>
      <c r="WOS96"/>
      <c r="WOT96"/>
      <c r="WOU96"/>
      <c r="WOV96"/>
      <c r="WOW96"/>
      <c r="WOX96"/>
      <c r="WOY96"/>
      <c r="WOZ96"/>
      <c r="WPA96"/>
      <c r="WPB96"/>
      <c r="WPC96"/>
      <c r="WPD96"/>
      <c r="WPE96"/>
      <c r="WPF96"/>
      <c r="WPG96"/>
      <c r="WPH96"/>
      <c r="WPI96"/>
      <c r="WPJ96"/>
      <c r="WPK96"/>
      <c r="WPL96"/>
      <c r="WPM96"/>
      <c r="WPN96"/>
      <c r="WPO96"/>
      <c r="WPP96"/>
      <c r="WPQ96"/>
      <c r="WPR96"/>
      <c r="WPS96"/>
      <c r="WPT96"/>
      <c r="WPU96"/>
      <c r="WPV96"/>
      <c r="WPW96"/>
      <c r="WPX96"/>
      <c r="WPY96"/>
      <c r="WPZ96"/>
      <c r="WQA96"/>
      <c r="WQB96"/>
      <c r="WQC96"/>
      <c r="WQD96"/>
      <c r="WQE96"/>
      <c r="WQF96"/>
      <c r="WQG96"/>
      <c r="WQH96"/>
      <c r="WQI96"/>
      <c r="WQJ96"/>
      <c r="WQK96"/>
      <c r="WQL96"/>
      <c r="WQM96"/>
      <c r="WQN96"/>
      <c r="WQO96"/>
      <c r="WQP96"/>
      <c r="WQQ96"/>
      <c r="WQR96"/>
      <c r="WQS96"/>
      <c r="WQT96"/>
      <c r="WQU96"/>
      <c r="WQV96"/>
      <c r="WQW96"/>
      <c r="WQX96"/>
      <c r="WQY96"/>
      <c r="WQZ96"/>
      <c r="WRA96"/>
      <c r="WRB96"/>
      <c r="WRC96"/>
      <c r="WRD96"/>
      <c r="WRE96"/>
      <c r="WRF96"/>
      <c r="WRG96"/>
      <c r="WRH96"/>
      <c r="WRI96"/>
      <c r="WRJ96"/>
      <c r="WRK96"/>
      <c r="WRL96"/>
      <c r="WRM96"/>
      <c r="WRN96"/>
      <c r="WRO96"/>
      <c r="WRP96"/>
      <c r="WRQ96"/>
      <c r="WRR96"/>
      <c r="WRS96"/>
      <c r="WRT96"/>
      <c r="WRU96"/>
      <c r="WRV96"/>
      <c r="WRW96"/>
      <c r="WRX96"/>
      <c r="WRY96"/>
      <c r="WRZ96"/>
      <c r="WSA96"/>
      <c r="WSB96"/>
      <c r="WSC96"/>
      <c r="WSD96"/>
      <c r="WSE96"/>
      <c r="WSF96"/>
      <c r="WSG96"/>
      <c r="WSH96"/>
      <c r="WSI96"/>
      <c r="WSJ96"/>
      <c r="WSK96"/>
      <c r="WSL96"/>
      <c r="WSM96"/>
      <c r="WSN96"/>
      <c r="WSO96"/>
      <c r="WSP96"/>
      <c r="WSQ96"/>
      <c r="WSR96"/>
      <c r="WSS96"/>
      <c r="WST96"/>
      <c r="WSU96"/>
      <c r="WSV96"/>
      <c r="WSW96"/>
      <c r="WSX96"/>
      <c r="WSY96"/>
      <c r="WSZ96"/>
      <c r="WTA96"/>
      <c r="WTB96"/>
      <c r="WTC96"/>
      <c r="WTD96"/>
      <c r="WTE96"/>
      <c r="WTF96"/>
      <c r="WTG96"/>
      <c r="WTH96"/>
      <c r="WTI96"/>
      <c r="WTJ96"/>
      <c r="WTK96"/>
      <c r="WTL96"/>
      <c r="WTM96"/>
      <c r="WTN96"/>
      <c r="WTO96"/>
      <c r="WTP96"/>
      <c r="WTQ96"/>
      <c r="WTR96"/>
      <c r="WTS96"/>
      <c r="WTT96"/>
      <c r="WTU96"/>
      <c r="WTV96"/>
      <c r="WTW96"/>
      <c r="WTX96"/>
      <c r="WTY96"/>
      <c r="WTZ96"/>
      <c r="WUA96"/>
      <c r="WUB96"/>
      <c r="WUC96"/>
      <c r="WUD96"/>
      <c r="WUE96"/>
      <c r="WUF96"/>
      <c r="WUG96"/>
      <c r="WUH96"/>
      <c r="WUI96"/>
      <c r="WUJ96"/>
      <c r="WUK96"/>
      <c r="WUL96"/>
      <c r="WUM96"/>
      <c r="WUN96"/>
      <c r="WUO96"/>
      <c r="WUP96"/>
      <c r="WUQ96"/>
      <c r="WUR96"/>
      <c r="WUS96"/>
      <c r="WUT96"/>
      <c r="WUU96"/>
      <c r="WUV96"/>
      <c r="WUW96"/>
      <c r="WUX96"/>
      <c r="WUY96"/>
      <c r="WUZ96"/>
      <c r="WVA96"/>
      <c r="WVB96"/>
      <c r="WVC96"/>
      <c r="WVD96"/>
      <c r="WVE96"/>
      <c r="WVF96"/>
      <c r="WVG96"/>
      <c r="WVH96"/>
      <c r="WVI96"/>
      <c r="WVJ96"/>
      <c r="WVK96"/>
      <c r="WVL96"/>
      <c r="WVM96"/>
      <c r="WVN96"/>
      <c r="WVO96"/>
      <c r="WVP96"/>
      <c r="WVQ96"/>
      <c r="WVR96"/>
      <c r="WVS96"/>
      <c r="WVT96"/>
      <c r="WVU96"/>
      <c r="WVV96"/>
      <c r="WVW96"/>
      <c r="WVX96"/>
      <c r="WVY96"/>
      <c r="WVZ96"/>
      <c r="WWA96"/>
      <c r="WWB96"/>
      <c r="WWC96"/>
      <c r="WWD96"/>
      <c r="WWE96"/>
      <c r="WWF96"/>
      <c r="WWG96"/>
      <c r="WWH96"/>
      <c r="WWI96"/>
      <c r="WWJ96"/>
      <c r="WWK96"/>
      <c r="WWL96"/>
      <c r="WWM96"/>
      <c r="WWN96"/>
      <c r="WWO96"/>
      <c r="WWP96"/>
      <c r="WWQ96"/>
      <c r="WWR96"/>
      <c r="WWS96"/>
      <c r="WWT96"/>
      <c r="WWU96"/>
      <c r="WWV96"/>
      <c r="WWW96"/>
      <c r="WWX96"/>
      <c r="WWY96"/>
      <c r="WWZ96"/>
      <c r="WXA96"/>
      <c r="WXB96"/>
      <c r="WXC96"/>
      <c r="WXD96"/>
      <c r="WXE96"/>
      <c r="WXF96"/>
      <c r="WXG96"/>
      <c r="WXH96"/>
      <c r="WXI96"/>
      <c r="WXJ96"/>
      <c r="WXK96"/>
      <c r="WXL96"/>
      <c r="WXM96"/>
      <c r="WXN96"/>
      <c r="WXO96"/>
      <c r="WXP96"/>
      <c r="WXQ96"/>
      <c r="WXR96"/>
      <c r="WXS96"/>
      <c r="WXT96"/>
      <c r="WXU96"/>
      <c r="WXV96"/>
      <c r="WXW96"/>
      <c r="WXX96"/>
      <c r="WXY96"/>
      <c r="WXZ96"/>
      <c r="WYA96"/>
      <c r="WYB96"/>
      <c r="WYC96"/>
      <c r="WYD96"/>
      <c r="WYE96"/>
      <c r="WYF96"/>
      <c r="WYG96"/>
      <c r="WYH96"/>
      <c r="WYI96"/>
      <c r="WYJ96"/>
      <c r="WYK96"/>
      <c r="WYL96"/>
      <c r="WYM96"/>
      <c r="WYN96"/>
      <c r="WYO96"/>
      <c r="WYP96"/>
      <c r="WYQ96"/>
      <c r="WYR96"/>
      <c r="WYS96"/>
      <c r="WYT96"/>
      <c r="WYU96"/>
      <c r="WYV96"/>
      <c r="WYW96"/>
      <c r="WYX96"/>
      <c r="WYY96"/>
      <c r="WYZ96"/>
      <c r="WZA96"/>
      <c r="WZB96"/>
      <c r="WZC96"/>
      <c r="WZD96"/>
      <c r="WZE96"/>
      <c r="WZF96"/>
      <c r="WZG96"/>
      <c r="WZH96"/>
      <c r="WZI96"/>
      <c r="WZJ96"/>
      <c r="WZK96"/>
      <c r="WZL96"/>
      <c r="WZM96"/>
      <c r="WZN96"/>
      <c r="WZO96"/>
      <c r="WZP96"/>
      <c r="WZQ96"/>
      <c r="WZR96"/>
      <c r="WZS96"/>
      <c r="WZT96"/>
      <c r="WZU96"/>
      <c r="WZV96"/>
      <c r="WZW96"/>
      <c r="WZX96"/>
      <c r="WZY96"/>
      <c r="WZZ96"/>
      <c r="XAA96"/>
      <c r="XAB96"/>
      <c r="XAC96"/>
      <c r="XAD96"/>
      <c r="XAE96"/>
      <c r="XAF96"/>
      <c r="XAG96"/>
      <c r="XAH96"/>
      <c r="XAI96"/>
      <c r="XAJ96"/>
      <c r="XAK96"/>
      <c r="XAL96"/>
      <c r="XAM96"/>
      <c r="XAN96"/>
      <c r="XAO96"/>
      <c r="XAP96"/>
      <c r="XAQ96"/>
      <c r="XAR96"/>
      <c r="XAS96"/>
      <c r="XAT96"/>
      <c r="XAU96"/>
      <c r="XAV96"/>
      <c r="XAW96"/>
      <c r="XAX96"/>
      <c r="XAY96"/>
      <c r="XAZ96"/>
      <c r="XBA96"/>
      <c r="XBB96"/>
      <c r="XBC96"/>
      <c r="XBD96"/>
      <c r="XBE96"/>
      <c r="XBF96"/>
      <c r="XBG96"/>
      <c r="XBH96"/>
      <c r="XBI96"/>
      <c r="XBJ96"/>
      <c r="XBK96"/>
      <c r="XBL96"/>
      <c r="XBM96"/>
      <c r="XBN96"/>
      <c r="XBO96"/>
      <c r="XBP96"/>
      <c r="XBQ96"/>
      <c r="XBR96"/>
      <c r="XBS96"/>
      <c r="XBT96"/>
      <c r="XBU96"/>
      <c r="XBV96"/>
      <c r="XBW96"/>
      <c r="XBX96"/>
      <c r="XBY96"/>
      <c r="XBZ96"/>
      <c r="XCA96"/>
      <c r="XCB96"/>
      <c r="XCC96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</row>
    <row r="97" spans="2:15" ht="5.15" customHeight="1" x14ac:dyDescent="0.35"/>
    <row r="98" spans="2:15" x14ac:dyDescent="0.35">
      <c r="B98" t="s">
        <v>139</v>
      </c>
      <c r="C98" s="3">
        <f>+C94</f>
        <v>1129.080595833334</v>
      </c>
      <c r="D98" s="3">
        <f t="shared" ref="D98:K98" si="34">+D94</f>
        <v>1135.9903699999991</v>
      </c>
      <c r="E98" s="3">
        <f t="shared" si="34"/>
        <v>1174.4314343749988</v>
      </c>
      <c r="F98" s="3">
        <f t="shared" si="34"/>
        <v>1141.0794225124991</v>
      </c>
      <c r="G98" s="3">
        <f t="shared" si="34"/>
        <v>1105.0119002804993</v>
      </c>
      <c r="H98" s="3">
        <f t="shared" si="34"/>
        <v>1102.3403681242946</v>
      </c>
      <c r="I98" s="3">
        <f t="shared" si="34"/>
        <v>1134.2043849437607</v>
      </c>
      <c r="J98" s="3">
        <f t="shared" si="34"/>
        <v>1155.3712942800182</v>
      </c>
      <c r="K98" s="3">
        <f t="shared" si="34"/>
        <v>1176.4013577386686</v>
      </c>
      <c r="L98" s="3">
        <f ca="1">+L94+L102</f>
        <v>23583.969274295458</v>
      </c>
      <c r="M98" s="3"/>
    </row>
    <row r="99" spans="2:15" x14ac:dyDescent="0.35">
      <c r="B99" t="s">
        <v>124</v>
      </c>
      <c r="C99" s="37">
        <f ca="1">+(1+C$70)^(C$74-$C$71-$C$72)</f>
        <v>0.9958319837247529</v>
      </c>
      <c r="D99" s="37">
        <f t="shared" ref="D99:L99" ca="1" si="35">+C99*(1+D70)</f>
        <v>1.0578538250560996</v>
      </c>
      <c r="E99" s="37">
        <f t="shared" ca="1" si="35"/>
        <v>1.1247658537598009</v>
      </c>
      <c r="F99" s="37">
        <f t="shared" ca="1" si="35"/>
        <v>1.1979596058311786</v>
      </c>
      <c r="G99" s="37">
        <f t="shared" ca="1" si="35"/>
        <v>1.2831412248663359</v>
      </c>
      <c r="H99" s="37">
        <f t="shared" ca="1" si="35"/>
        <v>1.3766330066326113</v>
      </c>
      <c r="I99" s="37">
        <f t="shared" ca="1" si="35"/>
        <v>1.4790715360529214</v>
      </c>
      <c r="J99" s="37">
        <f t="shared" ca="1" si="35"/>
        <v>1.5902903020159871</v>
      </c>
      <c r="K99" s="37">
        <f t="shared" ca="1" si="35"/>
        <v>1.7108871296283801</v>
      </c>
      <c r="L99" s="37">
        <f t="shared" ca="1" si="35"/>
        <v>1.8400840199636097</v>
      </c>
      <c r="M99" s="37"/>
    </row>
    <row r="100" spans="2:15" x14ac:dyDescent="0.35">
      <c r="B100" t="s">
        <v>140</v>
      </c>
      <c r="C100" s="3">
        <f t="shared" ref="C100:L100" ca="1" si="36">+C98/C99</f>
        <v>1133.8063190240041</v>
      </c>
      <c r="D100" s="3">
        <f t="shared" ca="1" si="36"/>
        <v>1073.8632721205652</v>
      </c>
      <c r="E100" s="3">
        <f t="shared" ca="1" si="36"/>
        <v>1044.1563730345999</v>
      </c>
      <c r="F100" s="3">
        <f t="shared" ca="1" si="36"/>
        <v>952.51911413222126</v>
      </c>
      <c r="G100" s="3">
        <f t="shared" ca="1" si="36"/>
        <v>861.1771478198807</v>
      </c>
      <c r="H100" s="3">
        <f t="shared" ca="1" si="36"/>
        <v>800.75108094403083</v>
      </c>
      <c r="I100" s="3">
        <f t="shared" ca="1" si="36"/>
        <v>766.8353810462205</v>
      </c>
      <c r="J100" s="3">
        <f t="shared" ca="1" si="36"/>
        <v>726.51596555381832</v>
      </c>
      <c r="K100" s="3">
        <f t="shared" ca="1" si="36"/>
        <v>687.59729228554863</v>
      </c>
      <c r="L100" s="3">
        <f t="shared" ca="1" si="36"/>
        <v>12816.789352239397</v>
      </c>
      <c r="M100" s="3"/>
    </row>
    <row r="101" spans="2:15" ht="5.15" customHeight="1" x14ac:dyDescent="0.35"/>
    <row r="102" spans="2:15" x14ac:dyDescent="0.35">
      <c r="B102" s="21" t="s">
        <v>141</v>
      </c>
      <c r="C102" s="72">
        <f ca="1">+SUM(C100:M100)</f>
        <v>20864.011298200287</v>
      </c>
      <c r="K102" s="41" t="s">
        <v>142</v>
      </c>
      <c r="L102" s="72">
        <f ca="1">(M94)/(L70-L112)</f>
        <v>22378.838449951778</v>
      </c>
      <c r="O102" s="19"/>
    </row>
    <row r="103" spans="2:15" x14ac:dyDescent="0.35">
      <c r="B103" s="73" t="s">
        <v>143</v>
      </c>
      <c r="C103" s="74">
        <f>-Model!R160-Model!R158</f>
        <v>-9255</v>
      </c>
      <c r="K103" s="86" t="s">
        <v>143</v>
      </c>
      <c r="L103" s="74">
        <f>-Model!AA160-Model!AA158</f>
        <v>-7401.942726608333</v>
      </c>
    </row>
    <row r="104" spans="2:15" x14ac:dyDescent="0.35">
      <c r="B104" s="73" t="s">
        <v>144</v>
      </c>
      <c r="C104" s="87">
        <v>0</v>
      </c>
      <c r="K104" s="86" t="s">
        <v>144</v>
      </c>
      <c r="L104" s="87">
        <v>0</v>
      </c>
    </row>
    <row r="105" spans="2:15" x14ac:dyDescent="0.35">
      <c r="B105" s="73" t="s">
        <v>145</v>
      </c>
      <c r="C105" s="87">
        <v>0</v>
      </c>
      <c r="K105" s="86" t="s">
        <v>145</v>
      </c>
      <c r="L105" s="87">
        <v>0</v>
      </c>
    </row>
    <row r="106" spans="2:15" x14ac:dyDescent="0.35">
      <c r="B106" s="88" t="s">
        <v>127</v>
      </c>
      <c r="C106" s="89">
        <f>+C60</f>
        <v>1410</v>
      </c>
      <c r="K106" s="80" t="s">
        <v>146</v>
      </c>
      <c r="L106" s="89">
        <f ca="1">+Model!AB143</f>
        <v>797.31281707097537</v>
      </c>
    </row>
    <row r="107" spans="2:15" x14ac:dyDescent="0.35">
      <c r="B107" s="25" t="s">
        <v>98</v>
      </c>
      <c r="C107" s="75">
        <f ca="1">SUM(C102:C106)</f>
        <v>13019.011298200287</v>
      </c>
      <c r="D107" s="76"/>
      <c r="E107" s="69"/>
      <c r="F107" s="69"/>
      <c r="G107" s="69"/>
      <c r="H107" s="69"/>
      <c r="I107" s="69"/>
      <c r="J107" s="69"/>
      <c r="K107" s="77" t="s">
        <v>128</v>
      </c>
      <c r="L107" s="75">
        <f ca="1">+SUM(L102:L106)</f>
        <v>15774.20854041442</v>
      </c>
    </row>
    <row r="108" spans="2:15" ht="15" thickBot="1" x14ac:dyDescent="0.4">
      <c r="B108" s="78" t="s">
        <v>96</v>
      </c>
      <c r="C108" s="79">
        <f>+C62</f>
        <v>136.10999999999999</v>
      </c>
      <c r="K108" s="80" t="s">
        <v>96</v>
      </c>
      <c r="L108" s="79">
        <f ca="1">+L62</f>
        <v>80.457490245617365</v>
      </c>
      <c r="N108" s="7"/>
    </row>
    <row r="109" spans="2:15" ht="15" thickBot="1" x14ac:dyDescent="0.4">
      <c r="B109" s="81" t="s">
        <v>130</v>
      </c>
      <c r="C109" s="90">
        <f ca="1">+C107/C108</f>
        <v>95.650659747265365</v>
      </c>
      <c r="D109" s="69"/>
      <c r="E109" s="69"/>
      <c r="F109" s="69"/>
      <c r="G109" s="69"/>
      <c r="H109" s="69"/>
      <c r="I109" s="69"/>
      <c r="J109" s="69"/>
      <c r="K109" s="77"/>
      <c r="L109" s="91"/>
      <c r="N109" s="7"/>
    </row>
    <row r="110" spans="2:15" x14ac:dyDescent="0.35">
      <c r="C110" s="3"/>
      <c r="K110" s="41"/>
      <c r="L110" s="83"/>
      <c r="N110" s="7"/>
    </row>
    <row r="111" spans="2:15" x14ac:dyDescent="0.35">
      <c r="C111" s="3"/>
      <c r="D111" s="3"/>
      <c r="E111" s="3"/>
      <c r="F111" s="3"/>
      <c r="K111" s="41" t="str">
        <f>$L$75+1&amp;" EPS (1Y Forward)"</f>
        <v>2033 EPS (1Y Forward)</v>
      </c>
      <c r="L111" s="29">
        <f ca="1">+M77</f>
        <v>12.989757493308119</v>
      </c>
    </row>
    <row r="112" spans="2:15" x14ac:dyDescent="0.35">
      <c r="C112" s="3"/>
      <c r="K112" s="41" t="s">
        <v>133</v>
      </c>
      <c r="L112" s="84">
        <f>+$J$20</f>
        <v>1.9999999999999997E-2</v>
      </c>
    </row>
    <row r="113" spans="2:13" ht="5.15" customHeight="1" x14ac:dyDescent="0.35"/>
    <row r="114" spans="2:13" x14ac:dyDescent="0.35">
      <c r="B114" s="43" t="s">
        <v>147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2:13" x14ac:dyDescent="0.35">
      <c r="B115" t="s">
        <v>12</v>
      </c>
      <c r="C115" s="3">
        <f ca="1">+C102</f>
        <v>20864.011298200287</v>
      </c>
      <c r="D115" s="3">
        <f t="shared" ref="D115:K115" ca="1" si="37">IFERROR(AVERAGE(C115,E115),$C$115)</f>
        <v>21032.325861462603</v>
      </c>
      <c r="E115" s="3">
        <f t="shared" ca="1" si="37"/>
        <v>21200.640327328802</v>
      </c>
      <c r="F115" s="3">
        <f t="shared" ca="1" si="37"/>
        <v>21368.954665187965</v>
      </c>
      <c r="G115" s="3">
        <f t="shared" ca="1" si="37"/>
        <v>21537.268863785335</v>
      </c>
      <c r="H115" s="3">
        <f t="shared" ca="1" si="37"/>
        <v>21705.582930233697</v>
      </c>
      <c r="I115" s="3">
        <f t="shared" ca="1" si="37"/>
        <v>21873.896886904011</v>
      </c>
      <c r="J115" s="3">
        <f t="shared" ca="1" si="37"/>
        <v>22042.21076683353</v>
      </c>
      <c r="K115" s="3">
        <f t="shared" ca="1" si="37"/>
        <v>22210.524608392654</v>
      </c>
      <c r="L115" s="3">
        <f ca="1">+L102</f>
        <v>22378.838449951778</v>
      </c>
      <c r="M115" s="3"/>
    </row>
    <row r="116" spans="2:13" x14ac:dyDescent="0.35">
      <c r="B116" t="s">
        <v>57</v>
      </c>
      <c r="C116" s="3">
        <f>AVERAGE(-(Model!R160+Model!R158),-(Model!S160+Model!S158))</f>
        <v>-9275.5</v>
      </c>
      <c r="D116" s="3">
        <f>AVERAGE(-(Model!S160+Model!S158),-(Model!T160+Model!T158))</f>
        <v>-9116.5959999999977</v>
      </c>
      <c r="E116" s="3">
        <f>AVERAGE(-(Model!T160+Model!T158),-(Model!U160+Model!U158))</f>
        <v>-8844.724443749994</v>
      </c>
      <c r="F116" s="3">
        <f>AVERAGE(-(Model!U160+Model!U158),-(Model!V160+Model!V158))</f>
        <v>-8627.224646249997</v>
      </c>
      <c r="G116" s="3">
        <f>AVERAGE(-(Model!V160+Model!V158),-(Model!W160+Model!W158))</f>
        <v>-8411.9027990062477</v>
      </c>
      <c r="H116" s="3">
        <f>AVERAGE(-(Model!W160+Model!W158),-(Model!X160+Model!X158))</f>
        <v>-7996.3304339876595</v>
      </c>
      <c r="I116" s="3">
        <f>AVERAGE(-(Model!X160+Model!X158),-(Model!Y160+Model!Y158))</f>
        <v>-7554.6973604525592</v>
      </c>
      <c r="J116" s="3">
        <f>AVERAGE(-(Model!Y160+Model!Y158),-(Model!Z160+Model!Z158))</f>
        <v>-7311.4295400860592</v>
      </c>
      <c r="K116" s="3">
        <f>AVERAGE(-(Model!Z160+Model!Z158),-(Model!AA160+Model!AA158))</f>
        <v>-7293.2273804190772</v>
      </c>
      <c r="L116" s="3">
        <f>AVERAGE(-(Model!AA160+Model!AA158),-(Model!AB160+Model!AB158))</f>
        <v>-7513.9384864967851</v>
      </c>
      <c r="M116" s="3"/>
    </row>
    <row r="117" spans="2:13" x14ac:dyDescent="0.35">
      <c r="B117" t="s">
        <v>74</v>
      </c>
      <c r="C117" s="3">
        <f ca="1">SUM(C115:C116)</f>
        <v>11588.511298200287</v>
      </c>
      <c r="D117" s="3">
        <f t="shared" ref="D117:L117" ca="1" si="38">SUM(D115:D116)</f>
        <v>11915.729861462605</v>
      </c>
      <c r="E117" s="3">
        <f t="shared" ca="1" si="38"/>
        <v>12355.915883578808</v>
      </c>
      <c r="F117" s="3">
        <f t="shared" ca="1" si="38"/>
        <v>12741.730018937968</v>
      </c>
      <c r="G117" s="3">
        <f t="shared" ca="1" si="38"/>
        <v>13125.366064779088</v>
      </c>
      <c r="H117" s="3">
        <f t="shared" ca="1" si="38"/>
        <v>13709.252496246037</v>
      </c>
      <c r="I117" s="3">
        <f t="shared" ca="1" si="38"/>
        <v>14319.199526451452</v>
      </c>
      <c r="J117" s="3">
        <f t="shared" ca="1" si="38"/>
        <v>14730.781226747471</v>
      </c>
      <c r="K117" s="3">
        <f t="shared" ca="1" si="38"/>
        <v>14917.297227973577</v>
      </c>
      <c r="L117" s="3">
        <f t="shared" ca="1" si="38"/>
        <v>14864.899963454993</v>
      </c>
      <c r="M117" s="3"/>
    </row>
    <row r="118" spans="2:13" x14ac:dyDescent="0.35">
      <c r="B118" t="s">
        <v>148</v>
      </c>
      <c r="C118" s="7">
        <f t="shared" ref="C118:K118" ca="1" si="39">-C116/C115</f>
        <v>0.44456935281664162</v>
      </c>
      <c r="D118" s="7">
        <f t="shared" ca="1" si="39"/>
        <v>0.43345638804048192</v>
      </c>
      <c r="E118" s="7">
        <f t="shared" ca="1" si="39"/>
        <v>0.41719138229747965</v>
      </c>
      <c r="F118" s="7">
        <f t="shared" ca="1" si="39"/>
        <v>0.40372703210908845</v>
      </c>
      <c r="G118" s="7">
        <f t="shared" ca="1" si="39"/>
        <v>0.39057425768365472</v>
      </c>
      <c r="H118" s="7">
        <f t="shared" ca="1" si="39"/>
        <v>0.36839970894536883</v>
      </c>
      <c r="I118" s="7">
        <f t="shared" ca="1" si="39"/>
        <v>0.34537501020111266</v>
      </c>
      <c r="J118" s="7">
        <f t="shared" ca="1" si="39"/>
        <v>0.33170128066679316</v>
      </c>
      <c r="K118" s="7">
        <f t="shared" ca="1" si="39"/>
        <v>0.32836808265497691</v>
      </c>
      <c r="L118" s="7">
        <f ca="1">-L116/L115</f>
        <v>0.3357608797838646</v>
      </c>
      <c r="M118" s="7"/>
    </row>
    <row r="119" spans="2:13" x14ac:dyDescent="0.35">
      <c r="B119" t="s">
        <v>149</v>
      </c>
      <c r="C119" s="7">
        <f>+Model!S209*(1-Model!S101)</f>
        <v>2.6135421271090507E-2</v>
      </c>
      <c r="D119" s="7">
        <f>+Model!T209*(1-Model!T101)</f>
        <v>2.6052231600478936E-2</v>
      </c>
      <c r="E119" s="7">
        <f>+Model!U209*(1-Model!U101)</f>
        <v>2.5887032395259513E-2</v>
      </c>
      <c r="F119" s="7">
        <f>+Model!V209*(1-Model!V101)</f>
        <v>2.8261891756462158E-2</v>
      </c>
      <c r="G119" s="7">
        <f>+Model!W209*(1-Model!W101)</f>
        <v>4.1624014205529553E-2</v>
      </c>
      <c r="H119" s="7">
        <f>+Model!X209*(1-Model!X101)</f>
        <v>4.3478915341036699E-2</v>
      </c>
      <c r="I119" s="7">
        <f>+Model!Y209*(1-Model!Y101)</f>
        <v>4.4867531963538973E-2</v>
      </c>
      <c r="J119" s="7">
        <f>+Model!Z209*(1-Model!Z101)</f>
        <v>4.5366429938612743E-2</v>
      </c>
      <c r="K119" s="7">
        <f>+Model!AA209*(1-Model!AA101)</f>
        <v>4.6856999808727789E-2</v>
      </c>
      <c r="L119" s="7">
        <f>+Model!AB209*(1-Model!AB101)</f>
        <v>4.6857871250307659E-2</v>
      </c>
      <c r="M119" s="7"/>
    </row>
    <row r="120" spans="2:13" x14ac:dyDescent="0.35">
      <c r="B120" s="21" t="s">
        <v>77</v>
      </c>
      <c r="C120" s="36">
        <f t="shared" ref="C120:L120" ca="1" si="40">+C119*C118+(1-C118)*C29</f>
        <v>6.1607765566581249E-2</v>
      </c>
      <c r="D120" s="36">
        <f t="shared" ca="1" si="40"/>
        <v>6.2281431286294334E-2</v>
      </c>
      <c r="E120" s="36">
        <f t="shared" ca="1" si="40"/>
        <v>6.3252622421784782E-2</v>
      </c>
      <c r="F120" s="36">
        <f t="shared" ca="1" si="40"/>
        <v>6.5074656790806817E-2</v>
      </c>
      <c r="G120" s="36">
        <f t="shared" ca="1" si="40"/>
        <v>7.1105585258609688E-2</v>
      </c>
      <c r="H120" s="36">
        <f t="shared" ca="1" si="40"/>
        <v>7.286164595181506E-2</v>
      </c>
      <c r="I120" s="36">
        <f t="shared" ca="1" si="40"/>
        <v>7.4412373391505887E-2</v>
      </c>
      <c r="J120" s="36">
        <f t="shared" ca="1" si="40"/>
        <v>7.51949876499068E-2</v>
      </c>
      <c r="K120" s="36">
        <f t="shared" ca="1" si="40"/>
        <v>7.5833215747208638E-2</v>
      </c>
      <c r="L120" s="36">
        <f t="shared" ca="1" si="40"/>
        <v>7.5514560895254546E-2</v>
      </c>
      <c r="M120" s="7"/>
    </row>
    <row r="122" spans="2:13" x14ac:dyDescent="0.35">
      <c r="B122" s="43" t="s">
        <v>17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2:13" x14ac:dyDescent="0.35">
      <c r="B123" s="3">
        <f>-C20+$C$60</f>
        <v>-6348.2699999999995</v>
      </c>
      <c r="C123" s="3">
        <f t="shared" ref="C123:L123" ca="1" si="41">+C55*(1+$C$9)^(SUM($C$71:$C$72))</f>
        <v>1005.5092551669169</v>
      </c>
      <c r="D123" s="3">
        <f t="shared" ca="1" si="41"/>
        <v>572.5533024719366</v>
      </c>
      <c r="E123" s="3">
        <f t="shared" ca="1" si="41"/>
        <v>815.31612186442624</v>
      </c>
      <c r="F123" s="3">
        <f t="shared" ca="1" si="41"/>
        <v>691.48926540749619</v>
      </c>
      <c r="G123" s="3">
        <f t="shared" ca="1" si="41"/>
        <v>612.23604836481104</v>
      </c>
      <c r="H123" s="3">
        <f t="shared" ca="1" si="41"/>
        <v>97.49718393561686</v>
      </c>
      <c r="I123" s="3">
        <f t="shared" ca="1" si="41"/>
        <v>601.13457199779884</v>
      </c>
      <c r="J123" s="3">
        <f t="shared" ca="1" si="41"/>
        <v>609.44569971830663</v>
      </c>
      <c r="K123" s="3">
        <f t="shared" ca="1" si="41"/>
        <v>1138.3114451215301</v>
      </c>
      <c r="L123" s="3">
        <f t="shared" ca="1" si="41"/>
        <v>17214.515561095781</v>
      </c>
    </row>
    <row r="124" spans="2:13" x14ac:dyDescent="0.35">
      <c r="B124" s="7">
        <f ca="1">IRR(B123:L123)</f>
        <v>0.17915064635166233</v>
      </c>
    </row>
    <row r="127" spans="2:13" x14ac:dyDescent="0.35"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2:13" x14ac:dyDescent="0.35">
      <c r="B128" s="119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2:2" x14ac:dyDescent="0.35">
      <c r="B129" s="1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014F-CEFF-494C-B70C-53C7F7494CA6}">
  <sheetPr>
    <tabColor theme="9" tint="-0.499984740745262"/>
  </sheetPr>
  <dimension ref="B1:AC324"/>
  <sheetViews>
    <sheetView showGridLines="0" tabSelected="1" zoomScale="85" zoomScaleNormal="85" workbookViewId="0">
      <pane xSplit="2" ySplit="3" topLeftCell="F7" activePane="bottomRight" state="frozen"/>
      <selection activeCell="E35" sqref="E35"/>
      <selection pane="topRight" activeCell="E35" sqref="E35"/>
      <selection pane="bottomLeft" activeCell="E35" sqref="E35"/>
      <selection pane="bottomRight" activeCell="K15" sqref="K15"/>
    </sheetView>
  </sheetViews>
  <sheetFormatPr defaultRowHeight="14.5" outlineLevelRow="3" x14ac:dyDescent="0.35"/>
  <cols>
    <col min="1" max="1" width="1.6328125" customWidth="1"/>
    <col min="2" max="2" width="61.453125" bestFit="1" customWidth="1"/>
  </cols>
  <sheetData>
    <row r="1" spans="2:29" x14ac:dyDescent="0.35">
      <c r="B1" s="1">
        <f ca="1">+DCF!M9</f>
        <v>94.190648410642879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2:29" x14ac:dyDescent="0.35">
      <c r="B2" s="1">
        <f ca="1">+DCF!M10</f>
        <v>95.650659652146686</v>
      </c>
    </row>
    <row r="3" spans="2:29" x14ac:dyDescent="0.35">
      <c r="B3" s="44"/>
      <c r="C3" s="43">
        <v>2007</v>
      </c>
      <c r="D3" s="43">
        <v>2008</v>
      </c>
      <c r="E3" s="43">
        <v>2009</v>
      </c>
      <c r="F3" s="43">
        <f t="shared" ref="F3" si="0">+E3+1</f>
        <v>2010</v>
      </c>
      <c r="G3" s="43">
        <f t="shared" ref="G3" si="1">+F3+1</f>
        <v>2011</v>
      </c>
      <c r="H3" s="43">
        <f t="shared" ref="H3" si="2">+G3+1</f>
        <v>2012</v>
      </c>
      <c r="I3" s="43">
        <f t="shared" ref="I3" si="3">+H3+1</f>
        <v>2013</v>
      </c>
      <c r="J3" s="43">
        <f t="shared" ref="J3" si="4">+I3+1</f>
        <v>2014</v>
      </c>
      <c r="K3" s="43">
        <f t="shared" ref="K3" si="5">+J3+1</f>
        <v>2015</v>
      </c>
      <c r="L3" s="43">
        <f t="shared" ref="L3" si="6">+K3+1</f>
        <v>2016</v>
      </c>
      <c r="M3" s="43">
        <f t="shared" ref="M3" si="7">+L3+1</f>
        <v>2017</v>
      </c>
      <c r="N3" s="43">
        <f t="shared" ref="N3" si="8">+M3+1</f>
        <v>2018</v>
      </c>
      <c r="O3" s="43">
        <f t="shared" ref="O3" si="9">+N3+1</f>
        <v>2019</v>
      </c>
      <c r="P3" s="43">
        <f t="shared" ref="P3:AC3" si="10">+O3+1</f>
        <v>2020</v>
      </c>
      <c r="Q3" s="43">
        <f t="shared" si="10"/>
        <v>2021</v>
      </c>
      <c r="R3" s="43">
        <f t="shared" si="10"/>
        <v>2022</v>
      </c>
      <c r="S3" s="92">
        <f t="shared" si="10"/>
        <v>2023</v>
      </c>
      <c r="T3" s="92">
        <f t="shared" si="10"/>
        <v>2024</v>
      </c>
      <c r="U3" s="92">
        <f t="shared" si="10"/>
        <v>2025</v>
      </c>
      <c r="V3" s="92">
        <f t="shared" si="10"/>
        <v>2026</v>
      </c>
      <c r="W3" s="92">
        <f t="shared" si="10"/>
        <v>2027</v>
      </c>
      <c r="X3" s="92">
        <f t="shared" si="10"/>
        <v>2028</v>
      </c>
      <c r="Y3" s="92">
        <f t="shared" si="10"/>
        <v>2029</v>
      </c>
      <c r="Z3" s="92">
        <f t="shared" si="10"/>
        <v>2030</v>
      </c>
      <c r="AA3" s="92">
        <f t="shared" si="10"/>
        <v>2031</v>
      </c>
      <c r="AB3" s="92">
        <f t="shared" si="10"/>
        <v>2032</v>
      </c>
      <c r="AC3" s="92">
        <f t="shared" si="10"/>
        <v>2033</v>
      </c>
    </row>
    <row r="4" spans="2:29" x14ac:dyDescent="0.35">
      <c r="B4" s="93" t="s">
        <v>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2:29" ht="5" customHeight="1" x14ac:dyDescent="0.35">
      <c r="P5" s="17"/>
      <c r="Q5" s="17"/>
    </row>
    <row r="6" spans="2:29" outlineLevel="1" x14ac:dyDescent="0.35">
      <c r="B6" t="s">
        <v>238</v>
      </c>
      <c r="C6" s="17"/>
      <c r="D6" s="17"/>
      <c r="E6" s="17"/>
      <c r="F6" s="17"/>
      <c r="G6" s="17">
        <f>0.97*G16</f>
        <v>4424.17</v>
      </c>
      <c r="H6" s="17">
        <f>0.97*H16</f>
        <v>4623.0199999999995</v>
      </c>
      <c r="I6" s="17">
        <f>0.97*I16</f>
        <v>4507.59</v>
      </c>
      <c r="J6" s="17">
        <f>0.97*J16</f>
        <v>4809.26</v>
      </c>
      <c r="K6" s="17">
        <v>4692</v>
      </c>
      <c r="L6" s="17">
        <v>5250</v>
      </c>
      <c r="M6" s="17">
        <v>5850</v>
      </c>
      <c r="N6" s="17">
        <v>6266</v>
      </c>
      <c r="O6" s="17">
        <v>6293</v>
      </c>
      <c r="P6" s="17">
        <v>6250</v>
      </c>
      <c r="Q6" s="17">
        <v>7351</v>
      </c>
      <c r="R6" s="17">
        <v>7907</v>
      </c>
    </row>
    <row r="7" spans="2:29" outlineLevel="1" x14ac:dyDescent="0.35">
      <c r="B7" t="s">
        <v>183</v>
      </c>
      <c r="C7" s="17"/>
      <c r="D7" s="17"/>
      <c r="E7" s="17"/>
      <c r="F7" s="17"/>
      <c r="G7" s="12">
        <f t="shared" ref="G7:H7" si="11">+H7/SUM(H$7:H$8)*(G$16-G$6)</f>
        <v>90.027890918637141</v>
      </c>
      <c r="H7" s="12">
        <f t="shared" si="11"/>
        <v>94.074310045653647</v>
      </c>
      <c r="I7" s="12">
        <f>+J7/SUM(J$7:J$8)*(I$16-I$6)</f>
        <v>91.725413088995083</v>
      </c>
      <c r="J7" s="12">
        <f>+K7/SUM(K$7:K$8)*(J$16-J$6)+5</f>
        <v>97.864126984126841</v>
      </c>
      <c r="K7" s="17">
        <v>118</v>
      </c>
      <c r="L7" s="17">
        <v>661</v>
      </c>
      <c r="M7" s="17">
        <v>646</v>
      </c>
      <c r="N7" s="17">
        <v>759</v>
      </c>
      <c r="O7" s="17">
        <v>1637</v>
      </c>
      <c r="P7" s="17">
        <v>4223</v>
      </c>
      <c r="Q7" s="17">
        <v>4898</v>
      </c>
      <c r="R7" s="17">
        <v>5065</v>
      </c>
    </row>
    <row r="8" spans="2:29" outlineLevel="1" x14ac:dyDescent="0.35">
      <c r="B8" t="s">
        <v>184</v>
      </c>
      <c r="C8" s="17"/>
      <c r="D8" s="17"/>
      <c r="E8" s="17"/>
      <c r="F8" s="17"/>
      <c r="G8" s="12">
        <f t="shared" ref="G8" si="12">+H8/SUM(H$7:H$8)*(G$16-G$6)</f>
        <v>46.802109081362779</v>
      </c>
      <c r="H8" s="12">
        <f t="shared" ref="H8" si="13">+I8/SUM(I$7:I$8)*(H$16-H$6)</f>
        <v>48.905689954346819</v>
      </c>
      <c r="I8" s="12">
        <f>+J8/SUM(J$7:J$8)*(I$16-I$6)</f>
        <v>47.684586911004764</v>
      </c>
      <c r="J8" s="12">
        <f>+K8/SUM(K$7:K$8)*(J$16-J$6)-5</f>
        <v>50.875873015872934</v>
      </c>
      <c r="K8" s="17">
        <f>6+65</f>
        <v>71</v>
      </c>
      <c r="L8" s="17">
        <f>336+242</f>
        <v>578</v>
      </c>
      <c r="M8" s="17">
        <f>333+266</f>
        <v>599</v>
      </c>
      <c r="N8" s="17">
        <v>844</v>
      </c>
      <c r="O8" s="17">
        <v>948</v>
      </c>
      <c r="P8" s="17">
        <v>1236</v>
      </c>
      <c r="Q8" s="17">
        <v>1601</v>
      </c>
      <c r="R8" s="17">
        <v>1523</v>
      </c>
    </row>
    <row r="9" spans="2:29" outlineLevel="1" x14ac:dyDescent="0.35">
      <c r="B9" s="25" t="s">
        <v>151</v>
      </c>
      <c r="C9" s="26"/>
      <c r="D9" s="26"/>
      <c r="E9" s="26"/>
      <c r="F9" s="26"/>
      <c r="G9" s="26">
        <f t="shared" ref="G9" si="14">SUM(G6:G8)</f>
        <v>4561</v>
      </c>
      <c r="H9" s="26">
        <f t="shared" ref="H9" si="15">SUM(H6:H8)</f>
        <v>4766</v>
      </c>
      <c r="I9" s="26">
        <f t="shared" ref="I9" si="16">SUM(I6:I8)</f>
        <v>4647</v>
      </c>
      <c r="J9" s="26">
        <f t="shared" ref="J9" si="17">SUM(J6:J8)</f>
        <v>4958</v>
      </c>
      <c r="K9" s="26">
        <f t="shared" ref="K9" si="18">SUM(K6:K8)</f>
        <v>4881</v>
      </c>
      <c r="L9" s="26">
        <f t="shared" ref="L9" si="19">SUM(L6:L8)</f>
        <v>6489</v>
      </c>
      <c r="M9" s="26">
        <f t="shared" ref="M9" si="20">SUM(M6:M8)</f>
        <v>7095</v>
      </c>
      <c r="N9" s="26">
        <f t="shared" ref="N9:O9" si="21">SUM(N6:N8)</f>
        <v>7869</v>
      </c>
      <c r="O9" s="26">
        <f t="shared" si="21"/>
        <v>8878</v>
      </c>
      <c r="P9" s="26">
        <f>SUM(P6:P8)</f>
        <v>11709</v>
      </c>
      <c r="Q9" s="26">
        <f t="shared" ref="Q9:R9" si="22">SUM(Q6:Q8)</f>
        <v>13850</v>
      </c>
      <c r="R9" s="26">
        <f t="shared" si="22"/>
        <v>14495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112" customFormat="1" outlineLevel="1" x14ac:dyDescent="0.35">
      <c r="B10" s="112" t="s">
        <v>56</v>
      </c>
      <c r="C10"/>
      <c r="D10"/>
      <c r="E10"/>
      <c r="F10"/>
      <c r="G10" s="115" t="b">
        <f t="shared" ref="G10" si="23">ABS(G9-G16)&lt;1</f>
        <v>1</v>
      </c>
      <c r="H10" s="115" t="b">
        <f t="shared" ref="H10" si="24">ABS(H9-H16)&lt;1</f>
        <v>1</v>
      </c>
      <c r="I10" s="115" t="b">
        <f t="shared" ref="I10" si="25">ABS(I9-I16)&lt;1</f>
        <v>1</v>
      </c>
      <c r="J10" s="115" t="b">
        <f t="shared" ref="J10" si="26">ABS(J9-J16)&lt;1</f>
        <v>1</v>
      </c>
      <c r="K10" s="115" t="b">
        <f t="shared" ref="K10" si="27">ABS(K9-K16)&lt;1</f>
        <v>1</v>
      </c>
      <c r="L10" s="115" t="b">
        <f t="shared" ref="L10" si="28">ABS(L9-L16)&lt;1</f>
        <v>1</v>
      </c>
      <c r="M10" s="115" t="b">
        <f t="shared" ref="M10" si="29">ABS(M9-M16)&lt;1</f>
        <v>1</v>
      </c>
      <c r="N10" s="115" t="b">
        <f t="shared" ref="N10:O10" si="30">ABS(N9-N16)&lt;1</f>
        <v>1</v>
      </c>
      <c r="O10" s="115" t="b">
        <f t="shared" si="30"/>
        <v>1</v>
      </c>
      <c r="P10" s="115" t="b">
        <f>ABS(P9-P16)&lt;1</f>
        <v>1</v>
      </c>
      <c r="Q10" s="115" t="b">
        <f>ABS(Q9-Q16)&lt;1</f>
        <v>1</v>
      </c>
      <c r="R10" s="115" t="b">
        <f>ABS(R9-R16)&lt;1</f>
        <v>1</v>
      </c>
    </row>
    <row r="11" spans="2:29" outlineLevel="1" x14ac:dyDescent="0.35"/>
    <row r="12" spans="2:29" outlineLevel="1" x14ac:dyDescent="0.35">
      <c r="B12" t="s">
        <v>153</v>
      </c>
      <c r="C12" s="105" t="s">
        <v>216</v>
      </c>
      <c r="D12" s="105" t="s">
        <v>216</v>
      </c>
      <c r="E12" s="105" t="s">
        <v>216</v>
      </c>
      <c r="F12" s="105" t="s">
        <v>216</v>
      </c>
      <c r="G12" s="105" t="s">
        <v>216</v>
      </c>
      <c r="H12" s="105" t="s">
        <v>216</v>
      </c>
      <c r="I12" s="105" t="s">
        <v>216</v>
      </c>
      <c r="J12" s="105" t="s">
        <v>216</v>
      </c>
      <c r="K12" s="3">
        <f t="shared" ref="K12:Q12" si="31">+K53</f>
        <v>0</v>
      </c>
      <c r="L12" s="3">
        <f t="shared" si="31"/>
        <v>0</v>
      </c>
      <c r="M12" s="3">
        <f t="shared" si="31"/>
        <v>200</v>
      </c>
      <c r="N12" s="3">
        <f t="shared" si="31"/>
        <v>215</v>
      </c>
      <c r="O12" s="3">
        <f t="shared" si="31"/>
        <v>1229</v>
      </c>
      <c r="P12" s="3">
        <f t="shared" si="31"/>
        <v>3789</v>
      </c>
      <c r="Q12" s="3">
        <f t="shared" si="31"/>
        <v>4242</v>
      </c>
      <c r="R12" s="3">
        <f>+R53</f>
        <v>4293</v>
      </c>
    </row>
    <row r="13" spans="2:29" outlineLevel="1" x14ac:dyDescent="0.35">
      <c r="B13" t="s">
        <v>156</v>
      </c>
      <c r="C13" s="105" t="s">
        <v>216</v>
      </c>
      <c r="D13" s="105" t="s">
        <v>216</v>
      </c>
      <c r="E13" s="105" t="s">
        <v>216</v>
      </c>
      <c r="F13" s="105" t="s">
        <v>216</v>
      </c>
      <c r="G13" s="105" t="s">
        <v>216</v>
      </c>
      <c r="H13" s="105" t="s">
        <v>216</v>
      </c>
      <c r="I13" s="105" t="s">
        <v>216</v>
      </c>
      <c r="J13" s="105" t="s">
        <v>216</v>
      </c>
      <c r="K13" s="3">
        <f t="shared" ref="K13:Q13" si="32">+K62</f>
        <v>2870</v>
      </c>
      <c r="L13" s="3">
        <f t="shared" si="32"/>
        <v>2462</v>
      </c>
      <c r="M13" s="3">
        <f t="shared" si="32"/>
        <v>2351</v>
      </c>
      <c r="N13" s="3">
        <f t="shared" si="32"/>
        <v>2463</v>
      </c>
      <c r="O13" s="3">
        <f t="shared" si="32"/>
        <v>2636</v>
      </c>
      <c r="P13" s="3">
        <f t="shared" si="32"/>
        <v>2560</v>
      </c>
      <c r="Q13" s="3">
        <f t="shared" si="32"/>
        <v>3141</v>
      </c>
      <c r="R13" s="3">
        <f>+R62</f>
        <v>3548</v>
      </c>
    </row>
    <row r="14" spans="2:29" outlineLevel="1" x14ac:dyDescent="0.35">
      <c r="B14" t="s">
        <v>157</v>
      </c>
      <c r="C14" s="105" t="s">
        <v>216</v>
      </c>
      <c r="D14" s="105" t="s">
        <v>216</v>
      </c>
      <c r="E14" s="105" t="s">
        <v>216</v>
      </c>
      <c r="F14" s="105" t="s">
        <v>216</v>
      </c>
      <c r="G14" s="105" t="s">
        <v>216</v>
      </c>
      <c r="H14" s="105" t="s">
        <v>216</v>
      </c>
      <c r="I14" s="105" t="s">
        <v>216</v>
      </c>
      <c r="J14" s="105" t="s">
        <v>216</v>
      </c>
      <c r="K14" s="3">
        <f t="shared" ref="K14:Q14" si="33">+K71</f>
        <v>1509</v>
      </c>
      <c r="L14" s="3">
        <f t="shared" si="33"/>
        <v>1627</v>
      </c>
      <c r="M14" s="3">
        <f t="shared" si="33"/>
        <v>2337</v>
      </c>
      <c r="N14" s="3">
        <f t="shared" si="33"/>
        <v>2633</v>
      </c>
      <c r="O14" s="3">
        <f t="shared" si="33"/>
        <v>2538</v>
      </c>
      <c r="P14" s="3">
        <f t="shared" si="33"/>
        <v>2766</v>
      </c>
      <c r="Q14" s="3">
        <f t="shared" si="33"/>
        <v>3309</v>
      </c>
      <c r="R14" s="3">
        <f>+R71</f>
        <v>3488</v>
      </c>
    </row>
    <row r="15" spans="2:29" outlineLevel="1" x14ac:dyDescent="0.35">
      <c r="B15" t="s">
        <v>158</v>
      </c>
      <c r="C15" s="105" t="s">
        <v>216</v>
      </c>
      <c r="D15" s="105" t="s">
        <v>216</v>
      </c>
      <c r="E15" s="105" t="s">
        <v>216</v>
      </c>
      <c r="F15" s="105" t="s">
        <v>216</v>
      </c>
      <c r="G15" s="105" t="s">
        <v>216</v>
      </c>
      <c r="H15" s="105" t="s">
        <v>216</v>
      </c>
      <c r="I15" s="105" t="s">
        <v>216</v>
      </c>
      <c r="J15" s="105" t="s">
        <v>216</v>
      </c>
      <c r="K15" s="3">
        <f t="shared" ref="K15:Q15" si="34">+K80</f>
        <v>502</v>
      </c>
      <c r="L15" s="3">
        <f t="shared" si="34"/>
        <v>2400</v>
      </c>
      <c r="M15" s="3">
        <f t="shared" si="34"/>
        <v>2207</v>
      </c>
      <c r="N15" s="3">
        <f t="shared" si="34"/>
        <v>2558</v>
      </c>
      <c r="O15" s="3">
        <f t="shared" si="34"/>
        <v>2475</v>
      </c>
      <c r="P15" s="3">
        <f t="shared" si="34"/>
        <v>2594</v>
      </c>
      <c r="Q15" s="3">
        <f t="shared" si="34"/>
        <v>3158</v>
      </c>
      <c r="R15" s="3">
        <f>+R80</f>
        <v>3166</v>
      </c>
    </row>
    <row r="16" spans="2:29" outlineLevel="1" x14ac:dyDescent="0.35">
      <c r="B16" s="25" t="s">
        <v>151</v>
      </c>
      <c r="C16" s="30">
        <v>3055</v>
      </c>
      <c r="D16" s="30">
        <v>3513</v>
      </c>
      <c r="E16" s="30">
        <v>3187</v>
      </c>
      <c r="F16" s="30">
        <v>4257</v>
      </c>
      <c r="G16" s="30">
        <v>4561</v>
      </c>
      <c r="H16" s="30">
        <v>4766</v>
      </c>
      <c r="I16" s="30">
        <v>4647</v>
      </c>
      <c r="J16" s="30">
        <v>4958</v>
      </c>
      <c r="K16" s="26">
        <f t="shared" ref="K16:Q16" si="35">SUM(K12:K15)</f>
        <v>4881</v>
      </c>
      <c r="L16" s="26">
        <f t="shared" si="35"/>
        <v>6489</v>
      </c>
      <c r="M16" s="26">
        <f t="shared" si="35"/>
        <v>7095</v>
      </c>
      <c r="N16" s="26">
        <f t="shared" si="35"/>
        <v>7869</v>
      </c>
      <c r="O16" s="26">
        <f t="shared" si="35"/>
        <v>8878</v>
      </c>
      <c r="P16" s="26">
        <f t="shared" si="35"/>
        <v>11709</v>
      </c>
      <c r="Q16" s="26">
        <f t="shared" si="35"/>
        <v>13850</v>
      </c>
      <c r="R16" s="26">
        <f>SUM(R12:R15)</f>
        <v>14495</v>
      </c>
      <c r="S16" s="27">
        <f>+R16*(1+S17)</f>
        <v>13045.5</v>
      </c>
      <c r="T16" s="27">
        <f t="shared" ref="T16:AC16" si="36">+S16*(1+T17)</f>
        <v>13045.5</v>
      </c>
      <c r="U16" s="27">
        <f t="shared" si="36"/>
        <v>13175.955</v>
      </c>
      <c r="V16" s="27">
        <f t="shared" si="36"/>
        <v>13439.474099999999</v>
      </c>
      <c r="W16" s="27">
        <f t="shared" si="36"/>
        <v>13842.658323</v>
      </c>
      <c r="X16" s="27">
        <f t="shared" si="36"/>
        <v>14257.93807269</v>
      </c>
      <c r="Y16" s="27">
        <f t="shared" si="36"/>
        <v>14685.6762148707</v>
      </c>
      <c r="Z16" s="27">
        <f t="shared" si="36"/>
        <v>15126.246501316822</v>
      </c>
      <c r="AA16" s="27">
        <f t="shared" si="36"/>
        <v>15580.033896356326</v>
      </c>
      <c r="AB16" s="27">
        <f t="shared" si="36"/>
        <v>16047.434913247016</v>
      </c>
      <c r="AC16" s="27">
        <f t="shared" si="36"/>
        <v>16528.857960644425</v>
      </c>
    </row>
    <row r="17" spans="2:29" outlineLevel="1" x14ac:dyDescent="0.35">
      <c r="B17" t="s">
        <v>230</v>
      </c>
      <c r="C17" s="3"/>
      <c r="D17" s="6">
        <f t="shared" ref="D17:Q17" si="37">+D16/C16-1</f>
        <v>0.1499181669394436</v>
      </c>
      <c r="E17" s="6">
        <f t="shared" si="37"/>
        <v>-9.2798178195274694E-2</v>
      </c>
      <c r="F17" s="6">
        <f t="shared" si="37"/>
        <v>0.33573893944148092</v>
      </c>
      <c r="G17" s="6">
        <f>+G16/F16-1</f>
        <v>7.1411792342024993E-2</v>
      </c>
      <c r="H17" s="6">
        <f t="shared" si="37"/>
        <v>4.4946283709712764E-2</v>
      </c>
      <c r="I17" s="6">
        <f t="shared" si="37"/>
        <v>-2.496852706672259E-2</v>
      </c>
      <c r="J17" s="6">
        <f t="shared" si="37"/>
        <v>6.692489778351618E-2</v>
      </c>
      <c r="K17" s="6">
        <f t="shared" si="37"/>
        <v>-1.5530455828963285E-2</v>
      </c>
      <c r="L17" s="6">
        <f t="shared" si="37"/>
        <v>0.32944068838352791</v>
      </c>
      <c r="M17" s="6">
        <f t="shared" si="37"/>
        <v>9.338881183541381E-2</v>
      </c>
      <c r="N17" s="6">
        <f t="shared" si="37"/>
        <v>0.10909090909090913</v>
      </c>
      <c r="O17" s="6">
        <f t="shared" si="37"/>
        <v>0.12822467912059987</v>
      </c>
      <c r="P17" s="6">
        <f t="shared" si="37"/>
        <v>0.31887812570398744</v>
      </c>
      <c r="Q17" s="6">
        <f t="shared" si="37"/>
        <v>0.18285079853104458</v>
      </c>
      <c r="R17" s="6">
        <f>+R16/Q16-1</f>
        <v>4.6570397111913353E-2</v>
      </c>
      <c r="S17" s="106">
        <v>-0.1</v>
      </c>
      <c r="T17" s="106">
        <v>0</v>
      </c>
      <c r="U17" s="106">
        <v>0.01</v>
      </c>
      <c r="V17" s="106">
        <v>0.02</v>
      </c>
      <c r="W17" s="106">
        <v>0.03</v>
      </c>
      <c r="X17" s="106">
        <v>0.03</v>
      </c>
      <c r="Y17" s="106">
        <v>0.03</v>
      </c>
      <c r="Z17" s="106">
        <v>0.03</v>
      </c>
      <c r="AA17" s="106">
        <v>0.03</v>
      </c>
      <c r="AB17" s="106">
        <v>0.03</v>
      </c>
      <c r="AC17" s="106">
        <v>0.03</v>
      </c>
    </row>
    <row r="18" spans="2:29" outlineLevel="1" x14ac:dyDescent="0.35">
      <c r="B18" t="s">
        <v>254</v>
      </c>
      <c r="C18" s="3">
        <f>+C92</f>
        <v>472</v>
      </c>
      <c r="D18" s="3">
        <f t="shared" ref="D18:R18" si="38">+D92</f>
        <v>494</v>
      </c>
      <c r="E18" s="3">
        <f t="shared" si="38"/>
        <v>546</v>
      </c>
      <c r="F18" s="3">
        <f t="shared" si="38"/>
        <v>590</v>
      </c>
      <c r="G18" s="3">
        <f t="shared" si="38"/>
        <v>653</v>
      </c>
      <c r="H18" s="3">
        <f t="shared" si="38"/>
        <v>782</v>
      </c>
      <c r="I18" s="3">
        <f t="shared" si="38"/>
        <v>812</v>
      </c>
      <c r="J18" s="3">
        <f t="shared" si="38"/>
        <v>768</v>
      </c>
      <c r="K18" s="3">
        <f t="shared" si="38"/>
        <v>869</v>
      </c>
      <c r="L18" s="3">
        <f t="shared" si="38"/>
        <v>1287</v>
      </c>
      <c r="M18" s="3">
        <f t="shared" si="38"/>
        <v>1404</v>
      </c>
      <c r="N18" s="3">
        <f t="shared" si="38"/>
        <v>1431</v>
      </c>
      <c r="O18" s="3">
        <f t="shared" si="38"/>
        <v>1619</v>
      </c>
      <c r="P18" s="3">
        <f t="shared" si="38"/>
        <v>2408</v>
      </c>
      <c r="Q18" s="3">
        <f t="shared" si="38"/>
        <v>2498</v>
      </c>
      <c r="R18" s="3">
        <f t="shared" si="38"/>
        <v>2372</v>
      </c>
      <c r="S18" s="3">
        <f t="shared" ref="S18:AC18" si="39">+S92</f>
        <v>2291.0766666666677</v>
      </c>
      <c r="T18" s="3">
        <f t="shared" si="39"/>
        <v>2352.5384999999987</v>
      </c>
      <c r="U18" s="3">
        <f t="shared" si="39"/>
        <v>2439.0736499999985</v>
      </c>
      <c r="V18" s="3">
        <f t="shared" si="39"/>
        <v>2493.7690829999992</v>
      </c>
      <c r="W18" s="3">
        <f t="shared" si="39"/>
        <v>2574.5552550899993</v>
      </c>
      <c r="X18" s="3">
        <f t="shared" si="39"/>
        <v>2651.7919127426994</v>
      </c>
      <c r="Y18" s="3">
        <f t="shared" si="39"/>
        <v>2731.3456701249797</v>
      </c>
      <c r="Z18" s="3">
        <f t="shared" si="39"/>
        <v>2813.2860402287315</v>
      </c>
      <c r="AA18" s="3">
        <f t="shared" si="39"/>
        <v>2897.6846214355919</v>
      </c>
      <c r="AB18" s="3">
        <f t="shared" si="39"/>
        <v>2984.6151600786598</v>
      </c>
      <c r="AC18" s="3">
        <f t="shared" si="39"/>
        <v>3074.1536148810192</v>
      </c>
    </row>
    <row r="19" spans="2:29" outlineLevel="1" x14ac:dyDescent="0.35">
      <c r="B19" t="s">
        <v>253</v>
      </c>
      <c r="C19" s="6"/>
      <c r="D19" s="6">
        <f t="shared" ref="D19" si="40">+D18/C18-1</f>
        <v>4.6610169491525522E-2</v>
      </c>
      <c r="E19" s="6">
        <f>+E18/D18-1</f>
        <v>0.10526315789473695</v>
      </c>
      <c r="F19" s="6">
        <f t="shared" ref="F19:R19" si="41">+F18/E18-1</f>
        <v>8.0586080586080522E-2</v>
      </c>
      <c r="G19" s="6">
        <f t="shared" si="41"/>
        <v>0.10677966101694913</v>
      </c>
      <c r="H19" s="6">
        <f t="shared" si="41"/>
        <v>0.19754977029096477</v>
      </c>
      <c r="I19" s="6">
        <f t="shared" si="41"/>
        <v>3.8363171355498826E-2</v>
      </c>
      <c r="J19" s="6">
        <f>+J18/I18-1</f>
        <v>-5.4187192118226646E-2</v>
      </c>
      <c r="K19" s="6">
        <f t="shared" si="41"/>
        <v>0.13151041666666674</v>
      </c>
      <c r="L19" s="6">
        <f t="shared" si="41"/>
        <v>0.481012658227848</v>
      </c>
      <c r="M19" s="6">
        <f t="shared" si="41"/>
        <v>9.0909090909090828E-2</v>
      </c>
      <c r="N19" s="6">
        <f t="shared" si="41"/>
        <v>1.9230769230769162E-2</v>
      </c>
      <c r="O19" s="6">
        <f t="shared" si="41"/>
        <v>0.13137665967854639</v>
      </c>
      <c r="P19" s="6">
        <f t="shared" si="41"/>
        <v>0.48733786287832004</v>
      </c>
      <c r="Q19" s="6">
        <f t="shared" si="41"/>
        <v>3.7375415282391966E-2</v>
      </c>
      <c r="R19" s="6">
        <f t="shared" si="41"/>
        <v>-5.0440352281825418E-2</v>
      </c>
      <c r="S19" s="6">
        <f t="shared" ref="S19" si="42">+S18/R18-1</f>
        <v>-3.4116076447441968E-2</v>
      </c>
      <c r="T19" s="6">
        <f t="shared" ref="T19" si="43">+T18/S18-1</f>
        <v>2.6826615725065617E-2</v>
      </c>
      <c r="U19" s="6">
        <f t="shared" ref="U19" si="44">+U18/T18-1</f>
        <v>3.6783733826247555E-2</v>
      </c>
      <c r="V19" s="6">
        <f t="shared" ref="V19" si="45">+V18/U18-1</f>
        <v>2.2424674630059149E-2</v>
      </c>
      <c r="W19" s="6">
        <f t="shared" ref="W19" si="46">+W18/V18-1</f>
        <v>3.2395209580838413E-2</v>
      </c>
      <c r="X19" s="6">
        <f t="shared" ref="X19" si="47">+X18/W18-1</f>
        <v>3.0000000000000027E-2</v>
      </c>
      <c r="Y19" s="6">
        <f t="shared" ref="Y19" si="48">+Y18/X18-1</f>
        <v>2.9999999999999805E-2</v>
      </c>
      <c r="Z19" s="6">
        <f t="shared" ref="Z19" si="49">+Z18/Y18-1</f>
        <v>3.0000000000000915E-2</v>
      </c>
      <c r="AA19" s="6">
        <f t="shared" ref="AA19" si="50">+AA18/Z18-1</f>
        <v>2.9999999999999361E-2</v>
      </c>
      <c r="AB19" s="6">
        <f t="shared" ref="AB19" si="51">+AB18/AA18-1</f>
        <v>3.0000000000000027E-2</v>
      </c>
      <c r="AC19" s="6">
        <f t="shared" ref="AC19" si="52">+AC18/AB18-1</f>
        <v>2.9999999999999805E-2</v>
      </c>
    </row>
    <row r="20" spans="2:29" outlineLevel="1" x14ac:dyDescent="0.35">
      <c r="B20" t="s">
        <v>263</v>
      </c>
      <c r="C20" s="6">
        <f>+C18/C16</f>
        <v>0.15450081833060555</v>
      </c>
      <c r="D20" s="6">
        <f t="shared" ref="D20:R20" si="53">+D18/D16</f>
        <v>0.14062055223455736</v>
      </c>
      <c r="E20" s="6">
        <f t="shared" si="53"/>
        <v>0.17132099152808283</v>
      </c>
      <c r="F20" s="6">
        <f t="shared" si="53"/>
        <v>0.13859525487432464</v>
      </c>
      <c r="G20" s="6">
        <f t="shared" si="53"/>
        <v>0.14317035737776804</v>
      </c>
      <c r="H20" s="6">
        <f t="shared" si="53"/>
        <v>0.16407889215274862</v>
      </c>
      <c r="I20" s="6">
        <f t="shared" si="53"/>
        <v>0.17473638906821606</v>
      </c>
      <c r="J20" s="6">
        <f t="shared" si="53"/>
        <v>0.15490116982654295</v>
      </c>
      <c r="K20" s="6">
        <f t="shared" si="53"/>
        <v>0.17803728744109815</v>
      </c>
      <c r="L20" s="6">
        <f t="shared" si="53"/>
        <v>0.19833564493758668</v>
      </c>
      <c r="M20" s="6">
        <f t="shared" si="53"/>
        <v>0.19788583509513741</v>
      </c>
      <c r="N20" s="6">
        <f t="shared" si="53"/>
        <v>0.18185284025924514</v>
      </c>
      <c r="O20" s="6">
        <f t="shared" si="53"/>
        <v>0.1823608920928137</v>
      </c>
      <c r="P20" s="6">
        <f t="shared" si="53"/>
        <v>0.20565377060380904</v>
      </c>
      <c r="Q20" s="6">
        <f t="shared" si="53"/>
        <v>0.18036101083032491</v>
      </c>
      <c r="R20" s="6">
        <f t="shared" si="53"/>
        <v>0.1636426353915143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outlineLevel="1" x14ac:dyDescent="0.35"/>
    <row r="22" spans="2:29" outlineLevel="1" x14ac:dyDescent="0.35">
      <c r="B22" t="s">
        <v>153</v>
      </c>
      <c r="C22" s="105" t="s">
        <v>216</v>
      </c>
      <c r="D22" s="105" t="s">
        <v>216</v>
      </c>
      <c r="E22" s="105" t="s">
        <v>216</v>
      </c>
      <c r="F22" s="105" t="s">
        <v>216</v>
      </c>
      <c r="G22" s="105" t="s">
        <v>216</v>
      </c>
      <c r="H22" s="105" t="s">
        <v>216</v>
      </c>
      <c r="I22" s="105" t="s">
        <v>216</v>
      </c>
      <c r="J22" s="105" t="s">
        <v>216</v>
      </c>
      <c r="K22" s="3">
        <f t="shared" ref="K22:Q22" si="54">+K54</f>
        <v>0</v>
      </c>
      <c r="L22" s="3">
        <f t="shared" si="54"/>
        <v>0</v>
      </c>
      <c r="M22" s="3">
        <f t="shared" si="54"/>
        <v>23</v>
      </c>
      <c r="N22" s="3">
        <f t="shared" si="54"/>
        <v>17</v>
      </c>
      <c r="O22" s="3">
        <f t="shared" si="54"/>
        <v>12</v>
      </c>
      <c r="P22" s="3">
        <f t="shared" si="54"/>
        <v>273</v>
      </c>
      <c r="Q22" s="3">
        <f t="shared" si="54"/>
        <v>317</v>
      </c>
      <c r="R22" s="3">
        <f>+R54</f>
        <v>346</v>
      </c>
      <c r="T22" s="3"/>
    </row>
    <row r="23" spans="2:29" outlineLevel="1" x14ac:dyDescent="0.35">
      <c r="B23" t="s">
        <v>156</v>
      </c>
      <c r="C23" s="105" t="s">
        <v>216</v>
      </c>
      <c r="D23" s="105" t="s">
        <v>216</v>
      </c>
      <c r="E23" s="105" t="s">
        <v>216</v>
      </c>
      <c r="F23" s="105" t="s">
        <v>216</v>
      </c>
      <c r="G23" s="105" t="s">
        <v>216</v>
      </c>
      <c r="H23" s="105" t="s">
        <v>216</v>
      </c>
      <c r="I23" s="105" t="s">
        <v>216</v>
      </c>
      <c r="J23" s="105" t="s">
        <v>216</v>
      </c>
      <c r="K23" s="3">
        <f t="shared" ref="K23:Q23" si="55">+K63</f>
        <v>229</v>
      </c>
      <c r="L23" s="3">
        <f t="shared" si="55"/>
        <v>203</v>
      </c>
      <c r="M23" s="3">
        <f t="shared" si="55"/>
        <v>200</v>
      </c>
      <c r="N23" s="3">
        <f t="shared" si="55"/>
        <v>190</v>
      </c>
      <c r="O23" s="3">
        <f t="shared" si="55"/>
        <v>234</v>
      </c>
      <c r="P23" s="3">
        <f t="shared" si="55"/>
        <v>275</v>
      </c>
      <c r="Q23" s="3">
        <f t="shared" si="55"/>
        <v>276</v>
      </c>
      <c r="R23" s="3">
        <f>+R63</f>
        <v>338</v>
      </c>
    </row>
    <row r="24" spans="2:29" outlineLevel="1" x14ac:dyDescent="0.35">
      <c r="B24" t="s">
        <v>157</v>
      </c>
      <c r="C24" s="105" t="s">
        <v>216</v>
      </c>
      <c r="D24" s="105" t="s">
        <v>216</v>
      </c>
      <c r="E24" s="105" t="s">
        <v>216</v>
      </c>
      <c r="F24" s="105" t="s">
        <v>216</v>
      </c>
      <c r="G24" s="105" t="s">
        <v>216</v>
      </c>
      <c r="H24" s="105" t="s">
        <v>216</v>
      </c>
      <c r="I24" s="105" t="s">
        <v>216</v>
      </c>
      <c r="J24" s="105" t="s">
        <v>216</v>
      </c>
      <c r="K24" s="3">
        <f t="shared" ref="K24:Q24" si="56">+K72</f>
        <v>148</v>
      </c>
      <c r="L24" s="3">
        <f t="shared" si="56"/>
        <v>182</v>
      </c>
      <c r="M24" s="3">
        <f t="shared" si="56"/>
        <v>311</v>
      </c>
      <c r="N24" s="3">
        <f t="shared" si="56"/>
        <v>365</v>
      </c>
      <c r="O24" s="3">
        <f t="shared" si="56"/>
        <v>318</v>
      </c>
      <c r="P24" s="3">
        <f t="shared" si="56"/>
        <v>336</v>
      </c>
      <c r="Q24" s="3">
        <f t="shared" si="56"/>
        <v>301</v>
      </c>
      <c r="R24" s="3">
        <f>+R72</f>
        <v>328</v>
      </c>
    </row>
    <row r="25" spans="2:29" outlineLevel="1" x14ac:dyDescent="0.35">
      <c r="B25" t="s">
        <v>158</v>
      </c>
      <c r="C25" s="105" t="s">
        <v>216</v>
      </c>
      <c r="D25" s="105" t="s">
        <v>216</v>
      </c>
      <c r="E25" s="105" t="s">
        <v>216</v>
      </c>
      <c r="F25" s="105" t="s">
        <v>216</v>
      </c>
      <c r="G25" s="105" t="s">
        <v>216</v>
      </c>
      <c r="H25" s="105" t="s">
        <v>216</v>
      </c>
      <c r="I25" s="105" t="s">
        <v>216</v>
      </c>
      <c r="J25" s="105" t="s">
        <v>216</v>
      </c>
      <c r="K25" s="3">
        <f t="shared" ref="K25:Q25" si="57">+K81</f>
        <v>31</v>
      </c>
      <c r="L25" s="3">
        <f t="shared" si="57"/>
        <v>196</v>
      </c>
      <c r="M25" s="3">
        <f t="shared" si="57"/>
        <v>198</v>
      </c>
      <c r="N25" s="3">
        <f t="shared" si="57"/>
        <v>189</v>
      </c>
      <c r="O25" s="3">
        <f t="shared" si="57"/>
        <v>410</v>
      </c>
      <c r="P25" s="3">
        <f t="shared" si="57"/>
        <v>295</v>
      </c>
      <c r="Q25" s="3">
        <f t="shared" si="57"/>
        <v>398</v>
      </c>
      <c r="R25" s="3">
        <f>+R81</f>
        <v>230</v>
      </c>
    </row>
    <row r="26" spans="2:29" outlineLevel="1" x14ac:dyDescent="0.35">
      <c r="B26" s="25" t="s">
        <v>159</v>
      </c>
      <c r="C26" s="30">
        <v>67</v>
      </c>
      <c r="D26" s="30">
        <v>111</v>
      </c>
      <c r="E26" s="30">
        <v>186</v>
      </c>
      <c r="F26" s="30">
        <v>124</v>
      </c>
      <c r="G26" s="30">
        <v>42</v>
      </c>
      <c r="H26" s="30">
        <v>325</v>
      </c>
      <c r="I26" s="30">
        <v>386</v>
      </c>
      <c r="J26" s="30">
        <v>316</v>
      </c>
      <c r="K26" s="26">
        <f t="shared" ref="K26" si="58">SUM(K22:K25)</f>
        <v>408</v>
      </c>
      <c r="L26" s="26">
        <f t="shared" ref="L26" si="59">SUM(L22:L25)</f>
        <v>581</v>
      </c>
      <c r="M26" s="26">
        <f t="shared" ref="M26" si="60">SUM(M22:M25)</f>
        <v>732</v>
      </c>
      <c r="N26" s="26">
        <f t="shared" ref="N26" si="61">SUM(N22:N25)</f>
        <v>761</v>
      </c>
      <c r="O26" s="26">
        <f t="shared" ref="O26" si="62">SUM(O22:O25)</f>
        <v>974</v>
      </c>
      <c r="P26" s="26">
        <f t="shared" ref="P26" si="63">SUM(P22:P25)</f>
        <v>1179</v>
      </c>
      <c r="Q26" s="26">
        <f t="shared" ref="Q26" si="64">SUM(Q22:Q25)</f>
        <v>1292</v>
      </c>
      <c r="R26" s="26">
        <f>SUM(R22:R25)</f>
        <v>1242</v>
      </c>
      <c r="S26" s="27">
        <f>+S97-S96</f>
        <v>1219.1079166666677</v>
      </c>
      <c r="T26" s="27">
        <f t="shared" ref="T26:AC26" si="65">+T97-T96</f>
        <v>1247.4559999999988</v>
      </c>
      <c r="U26" s="27">
        <f t="shared" si="65"/>
        <v>1292.0616874999985</v>
      </c>
      <c r="V26" s="27">
        <f t="shared" si="65"/>
        <v>1328.4493812499993</v>
      </c>
      <c r="W26" s="27">
        <f t="shared" si="65"/>
        <v>1381.4900142874992</v>
      </c>
      <c r="X26" s="27">
        <f t="shared" si="65"/>
        <v>1430.1540727561244</v>
      </c>
      <c r="Y26" s="27">
        <f>+Y97-Y96</f>
        <v>1480.2834651396074</v>
      </c>
      <c r="Z26" s="27">
        <f t="shared" si="65"/>
        <v>1647.734759698614</v>
      </c>
      <c r="AA26" s="27">
        <f t="shared" si="65"/>
        <v>1758.8345989064833</v>
      </c>
      <c r="AB26" s="27">
        <f t="shared" si="65"/>
        <v>1842.5828642189283</v>
      </c>
      <c r="AC26" s="27">
        <f t="shared" si="65"/>
        <v>1913.5042795376514</v>
      </c>
    </row>
    <row r="27" spans="2:29" outlineLevel="1" x14ac:dyDescent="0.3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</row>
    <row r="28" spans="2:29" outlineLevel="1" x14ac:dyDescent="0.35">
      <c r="B28" t="s">
        <v>153</v>
      </c>
      <c r="C28" s="107" t="str">
        <f t="shared" ref="C28:R28" si="66">IFERROR(C22/C12,"na")</f>
        <v>na</v>
      </c>
      <c r="D28" s="107" t="str">
        <f t="shared" si="66"/>
        <v>na</v>
      </c>
      <c r="E28" s="107" t="str">
        <f t="shared" si="66"/>
        <v>na</v>
      </c>
      <c r="F28" s="107" t="str">
        <f t="shared" si="66"/>
        <v>na</v>
      </c>
      <c r="G28" s="107" t="str">
        <f t="shared" si="66"/>
        <v>na</v>
      </c>
      <c r="H28" s="107" t="str">
        <f t="shared" si="66"/>
        <v>na</v>
      </c>
      <c r="I28" s="107" t="str">
        <f t="shared" si="66"/>
        <v>na</v>
      </c>
      <c r="J28" s="107" t="str">
        <f t="shared" si="66"/>
        <v>na</v>
      </c>
      <c r="K28" s="107" t="str">
        <f t="shared" si="66"/>
        <v>na</v>
      </c>
      <c r="L28" s="107" t="str">
        <f t="shared" si="66"/>
        <v>na</v>
      </c>
      <c r="M28" s="107">
        <f t="shared" si="66"/>
        <v>0.115</v>
      </c>
      <c r="N28" s="107">
        <f t="shared" si="66"/>
        <v>7.9069767441860464E-2</v>
      </c>
      <c r="O28" s="107">
        <f t="shared" si="66"/>
        <v>9.7640358014646055E-3</v>
      </c>
      <c r="P28" s="107">
        <f t="shared" si="66"/>
        <v>7.2050673000791765E-2</v>
      </c>
      <c r="Q28" s="107">
        <f t="shared" si="66"/>
        <v>7.4728901461574723E-2</v>
      </c>
      <c r="R28" s="107">
        <f t="shared" si="66"/>
        <v>8.0596319590030288E-2</v>
      </c>
    </row>
    <row r="29" spans="2:29" outlineLevel="1" x14ac:dyDescent="0.35">
      <c r="B29" t="s">
        <v>156</v>
      </c>
      <c r="C29" s="107" t="str">
        <f t="shared" ref="C29:R29" si="67">IFERROR(C23/C13,"na")</f>
        <v>na</v>
      </c>
      <c r="D29" s="107" t="str">
        <f t="shared" si="67"/>
        <v>na</v>
      </c>
      <c r="E29" s="107" t="str">
        <f t="shared" si="67"/>
        <v>na</v>
      </c>
      <c r="F29" s="107" t="str">
        <f t="shared" si="67"/>
        <v>na</v>
      </c>
      <c r="G29" s="107" t="str">
        <f t="shared" si="67"/>
        <v>na</v>
      </c>
      <c r="H29" s="107" t="str">
        <f t="shared" si="67"/>
        <v>na</v>
      </c>
      <c r="I29" s="107" t="str">
        <f t="shared" si="67"/>
        <v>na</v>
      </c>
      <c r="J29" s="107" t="str">
        <f t="shared" si="67"/>
        <v>na</v>
      </c>
      <c r="K29" s="107">
        <f t="shared" si="67"/>
        <v>7.9790940766550522E-2</v>
      </c>
      <c r="L29" s="107">
        <f t="shared" si="67"/>
        <v>8.2453290008123473E-2</v>
      </c>
      <c r="M29" s="107">
        <f t="shared" si="67"/>
        <v>8.5070182900893243E-2</v>
      </c>
      <c r="N29" s="107">
        <f t="shared" si="67"/>
        <v>7.714169711733658E-2</v>
      </c>
      <c r="O29" s="107">
        <f t="shared" si="67"/>
        <v>8.8770864946889225E-2</v>
      </c>
      <c r="P29" s="107">
        <f t="shared" si="67"/>
        <v>0.107421875</v>
      </c>
      <c r="Q29" s="107">
        <f t="shared" si="67"/>
        <v>8.7870105062082135E-2</v>
      </c>
      <c r="R29" s="107">
        <f t="shared" si="67"/>
        <v>9.5264937993235627E-2</v>
      </c>
    </row>
    <row r="30" spans="2:29" outlineLevel="1" x14ac:dyDescent="0.35">
      <c r="B30" t="s">
        <v>157</v>
      </c>
      <c r="C30" s="107" t="str">
        <f t="shared" ref="C30:R30" si="68">IFERROR(C24/C14,"na")</f>
        <v>na</v>
      </c>
      <c r="D30" s="107" t="str">
        <f t="shared" si="68"/>
        <v>na</v>
      </c>
      <c r="E30" s="107" t="str">
        <f t="shared" si="68"/>
        <v>na</v>
      </c>
      <c r="F30" s="107" t="str">
        <f t="shared" si="68"/>
        <v>na</v>
      </c>
      <c r="G30" s="107" t="str">
        <f t="shared" si="68"/>
        <v>na</v>
      </c>
      <c r="H30" s="107" t="str">
        <f t="shared" si="68"/>
        <v>na</v>
      </c>
      <c r="I30" s="107" t="str">
        <f t="shared" si="68"/>
        <v>na</v>
      </c>
      <c r="J30" s="107" t="str">
        <f t="shared" si="68"/>
        <v>na</v>
      </c>
      <c r="K30" s="107">
        <f t="shared" si="68"/>
        <v>9.8078197481776014E-2</v>
      </c>
      <c r="L30" s="107">
        <f t="shared" si="68"/>
        <v>0.11186232329440689</v>
      </c>
      <c r="M30" s="107">
        <f t="shared" si="68"/>
        <v>0.13307659392383397</v>
      </c>
      <c r="N30" s="107">
        <f t="shared" si="68"/>
        <v>0.13862514242309154</v>
      </c>
      <c r="O30" s="107">
        <f t="shared" si="68"/>
        <v>0.12529550827423167</v>
      </c>
      <c r="P30" s="107">
        <f t="shared" si="68"/>
        <v>0.12147505422993492</v>
      </c>
      <c r="Q30" s="107">
        <f t="shared" si="68"/>
        <v>9.0964037473556969E-2</v>
      </c>
      <c r="R30" s="107">
        <f t="shared" si="68"/>
        <v>9.4036697247706427E-2</v>
      </c>
    </row>
    <row r="31" spans="2:29" outlineLevel="1" x14ac:dyDescent="0.35">
      <c r="B31" t="s">
        <v>158</v>
      </c>
      <c r="C31" s="107" t="str">
        <f t="shared" ref="C31:R31" si="69">IFERROR(C25/C15,"na")</f>
        <v>na</v>
      </c>
      <c r="D31" s="107" t="str">
        <f t="shared" si="69"/>
        <v>na</v>
      </c>
      <c r="E31" s="107" t="str">
        <f t="shared" si="69"/>
        <v>na</v>
      </c>
      <c r="F31" s="107" t="str">
        <f t="shared" si="69"/>
        <v>na</v>
      </c>
      <c r="G31" s="107" t="str">
        <f t="shared" si="69"/>
        <v>na</v>
      </c>
      <c r="H31" s="107" t="str">
        <f t="shared" si="69"/>
        <v>na</v>
      </c>
      <c r="I31" s="107" t="str">
        <f t="shared" si="69"/>
        <v>na</v>
      </c>
      <c r="J31" s="107" t="str">
        <f t="shared" si="69"/>
        <v>na</v>
      </c>
      <c r="K31" s="107">
        <f t="shared" si="69"/>
        <v>6.1752988047808766E-2</v>
      </c>
      <c r="L31" s="107">
        <f t="shared" si="69"/>
        <v>8.1666666666666665E-2</v>
      </c>
      <c r="M31" s="107">
        <f t="shared" si="69"/>
        <v>8.9714544630720441E-2</v>
      </c>
      <c r="N31" s="107">
        <f t="shared" si="69"/>
        <v>7.388584831899922E-2</v>
      </c>
      <c r="O31" s="107">
        <f t="shared" si="69"/>
        <v>0.16565656565656567</v>
      </c>
      <c r="P31" s="107">
        <f t="shared" si="69"/>
        <v>0.11372397841171936</v>
      </c>
      <c r="Q31" s="107">
        <f t="shared" si="69"/>
        <v>0.1260291323622546</v>
      </c>
      <c r="R31" s="107">
        <f t="shared" si="69"/>
        <v>7.2646873025900185E-2</v>
      </c>
    </row>
    <row r="32" spans="2:29" outlineLevel="1" x14ac:dyDescent="0.35">
      <c r="B32" s="25" t="s">
        <v>221</v>
      </c>
      <c r="C32" s="108">
        <f t="shared" ref="C32:R32" si="70">IFERROR(C26/C16,"na")</f>
        <v>2.1931260229132568E-2</v>
      </c>
      <c r="D32" s="108">
        <f t="shared" si="70"/>
        <v>3.1596925704526047E-2</v>
      </c>
      <c r="E32" s="108">
        <f t="shared" si="70"/>
        <v>5.8362096015061184E-2</v>
      </c>
      <c r="F32" s="108">
        <f t="shared" si="70"/>
        <v>2.9128494244773314E-2</v>
      </c>
      <c r="G32" s="108">
        <f t="shared" si="70"/>
        <v>9.2085069063801792E-3</v>
      </c>
      <c r="H32" s="108">
        <f t="shared" si="70"/>
        <v>6.8191355434326473E-2</v>
      </c>
      <c r="I32" s="108">
        <f t="shared" si="70"/>
        <v>8.306434258661502E-2</v>
      </c>
      <c r="J32" s="108">
        <f t="shared" si="70"/>
        <v>6.3735377168212995E-2</v>
      </c>
      <c r="K32" s="108">
        <f t="shared" si="70"/>
        <v>8.3589428395820523E-2</v>
      </c>
      <c r="L32" s="108">
        <f t="shared" si="70"/>
        <v>8.9536138079827396E-2</v>
      </c>
      <c r="M32" s="108">
        <f t="shared" si="70"/>
        <v>0.10317124735729387</v>
      </c>
      <c r="N32" s="108">
        <f t="shared" si="70"/>
        <v>9.6708603380353281E-2</v>
      </c>
      <c r="O32" s="108">
        <f t="shared" si="70"/>
        <v>0.10970939400765939</v>
      </c>
      <c r="P32" s="108">
        <f t="shared" si="70"/>
        <v>0.10069177555726365</v>
      </c>
      <c r="Q32" s="108">
        <f t="shared" si="70"/>
        <v>9.3285198555956683E-2</v>
      </c>
      <c r="R32" s="108">
        <f t="shared" si="70"/>
        <v>8.5684718868575371E-2</v>
      </c>
      <c r="S32" s="108">
        <f t="shared" ref="S32:AC32" si="71">IFERROR(S26/S16,"na")</f>
        <v>9.3450455457182002E-2</v>
      </c>
      <c r="T32" s="108">
        <f t="shared" si="71"/>
        <v>9.562347169522048E-2</v>
      </c>
      <c r="U32" s="108">
        <f t="shared" si="71"/>
        <v>9.8062090186252032E-2</v>
      </c>
      <c r="V32" s="108">
        <f t="shared" si="71"/>
        <v>9.8846827737850196E-2</v>
      </c>
      <c r="W32" s="108">
        <f t="shared" si="71"/>
        <v>9.9799473630878502E-2</v>
      </c>
      <c r="X32" s="108">
        <f t="shared" si="71"/>
        <v>0.10030581318735535</v>
      </c>
      <c r="Y32" s="108">
        <f t="shared" si="71"/>
        <v>0.10079777352306556</v>
      </c>
      <c r="Z32" s="108">
        <f t="shared" si="71"/>
        <v>0.10893216367690224</v>
      </c>
      <c r="AA32" s="108">
        <f t="shared" si="71"/>
        <v>0.11289029347476701</v>
      </c>
      <c r="AB32" s="108">
        <f t="shared" si="71"/>
        <v>0.11482102118999046</v>
      </c>
      <c r="AC32" s="108">
        <f t="shared" si="71"/>
        <v>0.11576748279244381</v>
      </c>
    </row>
    <row r="33" spans="2:29" outlineLevel="1" x14ac:dyDescent="0.3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U33" s="11"/>
      <c r="V33" s="11"/>
    </row>
    <row r="34" spans="2:29" outlineLevel="1" x14ac:dyDescent="0.35">
      <c r="B34" t="s">
        <v>116</v>
      </c>
      <c r="C34" s="3">
        <f t="shared" ref="C34:AC34" si="72">+C97+C115+C116</f>
        <v>180</v>
      </c>
      <c r="D34" s="3">
        <f t="shared" si="72"/>
        <v>261</v>
      </c>
      <c r="E34" s="3">
        <f t="shared" si="72"/>
        <v>813</v>
      </c>
      <c r="F34" s="3">
        <f t="shared" si="72"/>
        <v>468</v>
      </c>
      <c r="G34" s="3">
        <f t="shared" si="72"/>
        <v>325</v>
      </c>
      <c r="H34" s="3">
        <f t="shared" si="72"/>
        <v>687</v>
      </c>
      <c r="I34" s="3">
        <f t="shared" si="72"/>
        <v>670</v>
      </c>
      <c r="J34" s="3">
        <f t="shared" si="72"/>
        <v>646</v>
      </c>
      <c r="K34" s="3">
        <f t="shared" si="72"/>
        <v>663</v>
      </c>
      <c r="L34" s="3">
        <f t="shared" si="72"/>
        <v>1124</v>
      </c>
      <c r="M34" s="3">
        <f t="shared" si="72"/>
        <v>1239</v>
      </c>
      <c r="N34" s="3">
        <f t="shared" si="72"/>
        <v>1274</v>
      </c>
      <c r="O34" s="3">
        <f t="shared" si="72"/>
        <v>1432</v>
      </c>
      <c r="P34" s="3">
        <f t="shared" si="72"/>
        <v>1993</v>
      </c>
      <c r="Q34" s="3">
        <f t="shared" si="72"/>
        <v>2095</v>
      </c>
      <c r="R34" s="3">
        <f t="shared" si="72"/>
        <v>2039</v>
      </c>
      <c r="S34" s="3">
        <f t="shared" si="72"/>
        <v>1999.6662500000011</v>
      </c>
      <c r="T34" s="3">
        <f t="shared" si="72"/>
        <v>2031.1799999999989</v>
      </c>
      <c r="U34" s="3">
        <f t="shared" si="72"/>
        <v>2083.8706874999984</v>
      </c>
      <c r="V34" s="3">
        <f t="shared" si="72"/>
        <v>2125.5481012499995</v>
      </c>
      <c r="W34" s="3">
        <f t="shared" si="72"/>
        <v>2189.8982086874994</v>
      </c>
      <c r="X34" s="3">
        <f t="shared" si="72"/>
        <v>2256.1904926361244</v>
      </c>
      <c r="Y34" s="3">
        <f t="shared" si="72"/>
        <v>2324.4834518569678</v>
      </c>
      <c r="Z34" s="3">
        <f t="shared" si="72"/>
        <v>2394.8373447432741</v>
      </c>
      <c r="AA34" s="3">
        <f t="shared" si="72"/>
        <v>2467.3142422027777</v>
      </c>
      <c r="AB34" s="3">
        <f t="shared" si="72"/>
        <v>2541.9780821284126</v>
      </c>
      <c r="AC34" s="3">
        <f t="shared" si="72"/>
        <v>2618.8947255050066</v>
      </c>
    </row>
    <row r="35" spans="2:29" s="112" customFormat="1" outlineLevel="1" x14ac:dyDescent="0.35">
      <c r="B35" s="111" t="s">
        <v>224</v>
      </c>
      <c r="C35" s="113">
        <f t="shared" ref="C35:Q35" si="73">+C34/C16</f>
        <v>5.8919803600654665E-2</v>
      </c>
      <c r="D35" s="113">
        <f t="shared" si="73"/>
        <v>7.4295473953885569E-2</v>
      </c>
      <c r="E35" s="113">
        <f t="shared" si="73"/>
        <v>0.25509883903357389</v>
      </c>
      <c r="F35" s="113">
        <f t="shared" si="73"/>
        <v>0.10993657505285412</v>
      </c>
      <c r="G35" s="113">
        <f t="shared" si="73"/>
        <v>7.1256303442227581E-2</v>
      </c>
      <c r="H35" s="113">
        <f t="shared" si="73"/>
        <v>0.14414603441040705</v>
      </c>
      <c r="I35" s="113">
        <f t="shared" si="73"/>
        <v>0.14417904024101572</v>
      </c>
      <c r="J35" s="113">
        <f t="shared" si="73"/>
        <v>0.13029447357805568</v>
      </c>
      <c r="K35" s="113">
        <f t="shared" si="73"/>
        <v>0.13583282114320835</v>
      </c>
      <c r="L35" s="113">
        <f t="shared" si="73"/>
        <v>0.1732162120511635</v>
      </c>
      <c r="M35" s="113">
        <f t="shared" si="73"/>
        <v>0.17463002114164905</v>
      </c>
      <c r="N35" s="113">
        <f t="shared" si="73"/>
        <v>0.16190113102046003</v>
      </c>
      <c r="O35" s="113">
        <f t="shared" si="73"/>
        <v>0.16129758954719531</v>
      </c>
      <c r="P35" s="113">
        <f t="shared" si="73"/>
        <v>0.17021094884277052</v>
      </c>
      <c r="Q35" s="113">
        <f t="shared" si="73"/>
        <v>0.1512635379061372</v>
      </c>
      <c r="R35" s="113">
        <f>+R34/R16</f>
        <v>0.14066919627457744</v>
      </c>
      <c r="S35" s="113">
        <f t="shared" ref="S35:AC35" si="74">+S34/S16</f>
        <v>0.15328398681537703</v>
      </c>
      <c r="T35" s="113">
        <f t="shared" si="74"/>
        <v>0.15569966655168441</v>
      </c>
      <c r="U35" s="113">
        <f t="shared" si="74"/>
        <v>0.15815708899279016</v>
      </c>
      <c r="V35" s="113">
        <f t="shared" si="74"/>
        <v>0.15815708899279024</v>
      </c>
      <c r="W35" s="113">
        <f t="shared" si="74"/>
        <v>0.15819925317732625</v>
      </c>
      <c r="X35" s="113">
        <f t="shared" si="74"/>
        <v>0.15824100800084737</v>
      </c>
      <c r="Y35" s="113">
        <f t="shared" si="74"/>
        <v>0.15828235743773231</v>
      </c>
      <c r="Z35" s="113">
        <f t="shared" si="74"/>
        <v>0.15832330542377387</v>
      </c>
      <c r="AA35" s="113">
        <f t="shared" si="74"/>
        <v>0.15836385585655266</v>
      </c>
      <c r="AB35" s="113">
        <f t="shared" si="74"/>
        <v>0.15840401259580944</v>
      </c>
      <c r="AC35" s="113">
        <f t="shared" si="74"/>
        <v>0.15844377946381127</v>
      </c>
    </row>
    <row r="36" spans="2:29" outlineLevel="1" x14ac:dyDescent="0.35">
      <c r="B36" t="s">
        <v>223</v>
      </c>
      <c r="C36" s="3">
        <f t="shared" ref="C36:AC36" si="75">+C97+C115+C116-C96-C95</f>
        <v>300</v>
      </c>
      <c r="D36" s="3">
        <f t="shared" si="75"/>
        <v>304</v>
      </c>
      <c r="E36" s="3">
        <f t="shared" si="75"/>
        <v>475</v>
      </c>
      <c r="F36" s="3">
        <f t="shared" si="75"/>
        <v>528</v>
      </c>
      <c r="G36" s="3">
        <f t="shared" si="75"/>
        <v>607</v>
      </c>
      <c r="H36" s="3">
        <f t="shared" si="75"/>
        <v>711</v>
      </c>
      <c r="I36" s="3">
        <f t="shared" si="75"/>
        <v>741</v>
      </c>
      <c r="J36" s="3">
        <f t="shared" si="75"/>
        <v>704</v>
      </c>
      <c r="K36" s="3">
        <f t="shared" si="75"/>
        <v>771</v>
      </c>
      <c r="L36" s="3">
        <f t="shared" si="75"/>
        <v>1138</v>
      </c>
      <c r="M36" s="3">
        <f t="shared" si="75"/>
        <v>1277</v>
      </c>
      <c r="N36" s="3">
        <f t="shared" si="75"/>
        <v>1335</v>
      </c>
      <c r="O36" s="3">
        <f t="shared" si="75"/>
        <v>1455</v>
      </c>
      <c r="P36" s="3">
        <f t="shared" si="75"/>
        <v>2103</v>
      </c>
      <c r="Q36" s="3">
        <f t="shared" si="75"/>
        <v>2197</v>
      </c>
      <c r="R36" s="3">
        <f t="shared" si="75"/>
        <v>2084</v>
      </c>
      <c r="S36" s="3">
        <f t="shared" si="75"/>
        <v>2054.6662500000011</v>
      </c>
      <c r="T36" s="3">
        <f t="shared" si="75"/>
        <v>2087.2799999999988</v>
      </c>
      <c r="U36" s="3">
        <f t="shared" si="75"/>
        <v>2141.0926874999986</v>
      </c>
      <c r="V36" s="3">
        <f t="shared" si="75"/>
        <v>2183.9145412499997</v>
      </c>
      <c r="W36" s="3">
        <f t="shared" si="75"/>
        <v>2249.4319774874998</v>
      </c>
      <c r="X36" s="3">
        <f t="shared" si="75"/>
        <v>2316.9149368121243</v>
      </c>
      <c r="Y36" s="3">
        <f t="shared" si="75"/>
        <v>2386.4223849164878</v>
      </c>
      <c r="Z36" s="3">
        <f t="shared" si="75"/>
        <v>2458.0150564639844</v>
      </c>
      <c r="AA36" s="3">
        <f t="shared" si="75"/>
        <v>2531.7555081579021</v>
      </c>
      <c r="AB36" s="3">
        <f t="shared" si="75"/>
        <v>2607.7081734026397</v>
      </c>
      <c r="AC36" s="3">
        <f t="shared" si="75"/>
        <v>2685.9394186047184</v>
      </c>
    </row>
    <row r="37" spans="2:29" s="112" customFormat="1" outlineLevel="1" x14ac:dyDescent="0.35">
      <c r="B37" s="111" t="s">
        <v>224</v>
      </c>
      <c r="C37" s="113">
        <f t="shared" ref="C37:Q37" si="76">+C36/C16</f>
        <v>9.8199672667757767E-2</v>
      </c>
      <c r="D37" s="113">
        <f t="shared" si="76"/>
        <v>8.6535724452035293E-2</v>
      </c>
      <c r="E37" s="113">
        <f t="shared" si="76"/>
        <v>0.14904298713523689</v>
      </c>
      <c r="F37" s="113">
        <f t="shared" si="76"/>
        <v>0.12403100775193798</v>
      </c>
      <c r="G37" s="113">
        <f t="shared" si="76"/>
        <v>0.13308484981363736</v>
      </c>
      <c r="H37" s="113">
        <f t="shared" si="76"/>
        <v>0.14918170373478809</v>
      </c>
      <c r="I37" s="113">
        <f t="shared" si="76"/>
        <v>0.15945771465461589</v>
      </c>
      <c r="J37" s="113">
        <f t="shared" si="76"/>
        <v>0.14199273900766438</v>
      </c>
      <c r="K37" s="113">
        <f t="shared" si="76"/>
        <v>0.15795943454210204</v>
      </c>
      <c r="L37" s="113">
        <f t="shared" si="76"/>
        <v>0.17537370935429189</v>
      </c>
      <c r="M37" s="113">
        <f t="shared" si="76"/>
        <v>0.1799859055673009</v>
      </c>
      <c r="N37" s="113">
        <f t="shared" si="76"/>
        <v>0.16965306900495616</v>
      </c>
      <c r="O37" s="113">
        <f t="shared" si="76"/>
        <v>0.16388826312232485</v>
      </c>
      <c r="P37" s="113">
        <f t="shared" si="76"/>
        <v>0.17960543171919036</v>
      </c>
      <c r="Q37" s="113">
        <f t="shared" si="76"/>
        <v>0.15862815884476533</v>
      </c>
      <c r="R37" s="113">
        <f>+R36/R16</f>
        <v>0.14377371507416351</v>
      </c>
      <c r="S37" s="113">
        <f t="shared" ref="S37:AC37" si="77">+S36/S16</f>
        <v>0.15750000000000008</v>
      </c>
      <c r="T37" s="113">
        <f t="shared" si="77"/>
        <v>0.15999999999999992</v>
      </c>
      <c r="U37" s="113">
        <f t="shared" si="77"/>
        <v>0.16249999999999989</v>
      </c>
      <c r="V37" s="113">
        <f t="shared" si="77"/>
        <v>0.16249999999999998</v>
      </c>
      <c r="W37" s="113">
        <f t="shared" si="77"/>
        <v>0.16249999999999998</v>
      </c>
      <c r="X37" s="113">
        <f t="shared" si="77"/>
        <v>0.16249999999999995</v>
      </c>
      <c r="Y37" s="113">
        <f t="shared" si="77"/>
        <v>0.16249999999999992</v>
      </c>
      <c r="Z37" s="113">
        <f t="shared" si="77"/>
        <v>0.16250000000000006</v>
      </c>
      <c r="AA37" s="113">
        <f t="shared" si="77"/>
        <v>0.16249999999999995</v>
      </c>
      <c r="AB37" s="113">
        <f t="shared" si="77"/>
        <v>0.16249999999999998</v>
      </c>
      <c r="AC37" s="113">
        <f t="shared" si="77"/>
        <v>0.16249999999999995</v>
      </c>
    </row>
    <row r="38" spans="2:29" s="112" customFormat="1" outlineLevel="1" x14ac:dyDescent="0.35">
      <c r="B38" s="111" t="s">
        <v>279</v>
      </c>
      <c r="C38" s="113">
        <f>+C36/(C16-C41*0.4)</f>
        <v>0.14410606206167739</v>
      </c>
      <c r="D38" s="113">
        <f t="shared" ref="D38:AC38" si="78">+D36/(D16-D41*0.4)</f>
        <v>0.12851948930413462</v>
      </c>
      <c r="E38" s="113">
        <f t="shared" si="78"/>
        <v>0.21651928161181511</v>
      </c>
      <c r="F38" s="113">
        <f t="shared" si="78"/>
        <v>0.1837032913506367</v>
      </c>
      <c r="G38" s="113">
        <f t="shared" si="78"/>
        <v>0.19624959586162302</v>
      </c>
      <c r="H38" s="113">
        <f t="shared" si="78"/>
        <v>0.21737801149565855</v>
      </c>
      <c r="I38" s="113">
        <f t="shared" si="78"/>
        <v>0.23102824717839998</v>
      </c>
      <c r="J38" s="113">
        <f t="shared" si="78"/>
        <v>0.20801323720600404</v>
      </c>
      <c r="K38" s="113">
        <f t="shared" si="78"/>
        <v>0.22812000710101188</v>
      </c>
      <c r="L38" s="113">
        <f t="shared" si="78"/>
        <v>0.24950668713001534</v>
      </c>
      <c r="M38" s="113">
        <f t="shared" si="78"/>
        <v>0.25717968340919162</v>
      </c>
      <c r="N38" s="113">
        <f t="shared" si="78"/>
        <v>0.24507104306641703</v>
      </c>
      <c r="O38" s="113">
        <f t="shared" si="78"/>
        <v>0.23689352002605016</v>
      </c>
      <c r="P38" s="113">
        <f t="shared" si="78"/>
        <v>0.2562571588721273</v>
      </c>
      <c r="Q38" s="113">
        <f t="shared" si="78"/>
        <v>0.23039976509081761</v>
      </c>
      <c r="R38" s="113">
        <f t="shared" si="78"/>
        <v>0.21113204871031147</v>
      </c>
      <c r="S38" s="113">
        <f t="shared" si="78"/>
        <v>0.22892441860465129</v>
      </c>
      <c r="T38" s="113">
        <f t="shared" si="78"/>
        <v>0.23188405797101436</v>
      </c>
      <c r="U38" s="113">
        <f t="shared" si="78"/>
        <v>0.23482658959537561</v>
      </c>
      <c r="V38" s="113">
        <f t="shared" si="78"/>
        <v>0.2348265895953757</v>
      </c>
      <c r="W38" s="113">
        <f t="shared" si="78"/>
        <v>0.23482658959537572</v>
      </c>
      <c r="X38" s="113">
        <f t="shared" si="78"/>
        <v>0.23482658959537567</v>
      </c>
      <c r="Y38" s="113">
        <f t="shared" si="78"/>
        <v>0.23482658959537564</v>
      </c>
      <c r="Z38" s="113">
        <f t="shared" si="78"/>
        <v>0.23482658959537578</v>
      </c>
      <c r="AA38" s="113">
        <f t="shared" si="78"/>
        <v>0.23482658959537564</v>
      </c>
      <c r="AB38" s="113">
        <f t="shared" si="78"/>
        <v>0.2348265895953757</v>
      </c>
      <c r="AC38" s="113">
        <f t="shared" si="78"/>
        <v>0.2348265895953757</v>
      </c>
    </row>
    <row r="39" spans="2:29" outlineLevel="1" x14ac:dyDescent="0.3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"/>
      <c r="Q39" s="11"/>
      <c r="R39" s="11">
        <f>+R36/P36-1</f>
        <v>-9.0347123157393794E-3</v>
      </c>
    </row>
    <row r="40" spans="2:29" outlineLevel="1" x14ac:dyDescent="0.3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9"/>
      <c r="Q40" s="11"/>
      <c r="R40" s="11"/>
    </row>
    <row r="41" spans="2:29" outlineLevel="1" x14ac:dyDescent="0.35">
      <c r="B41" t="s">
        <v>225</v>
      </c>
      <c r="C41" s="3">
        <f t="shared" ref="C41:R41" si="79">-C91-C115</f>
        <v>2433</v>
      </c>
      <c r="D41" s="3">
        <f t="shared" si="79"/>
        <v>2869</v>
      </c>
      <c r="E41" s="3">
        <f t="shared" si="79"/>
        <v>2483</v>
      </c>
      <c r="F41" s="3">
        <f t="shared" si="79"/>
        <v>3457</v>
      </c>
      <c r="G41" s="3">
        <f t="shared" si="79"/>
        <v>3670</v>
      </c>
      <c r="H41" s="3">
        <f t="shared" si="79"/>
        <v>3738</v>
      </c>
      <c r="I41" s="3">
        <f t="shared" si="79"/>
        <v>3599</v>
      </c>
      <c r="J41" s="3">
        <f t="shared" si="79"/>
        <v>3934</v>
      </c>
      <c r="K41" s="3">
        <f t="shared" si="79"/>
        <v>3753</v>
      </c>
      <c r="L41" s="3">
        <f t="shared" si="79"/>
        <v>4820</v>
      </c>
      <c r="M41" s="3">
        <f t="shared" si="79"/>
        <v>5324</v>
      </c>
      <c r="N41" s="3">
        <f t="shared" si="79"/>
        <v>6054</v>
      </c>
      <c r="O41" s="3">
        <f t="shared" si="79"/>
        <v>6840</v>
      </c>
      <c r="P41" s="3">
        <f t="shared" si="79"/>
        <v>8756</v>
      </c>
      <c r="Q41" s="3">
        <f t="shared" si="79"/>
        <v>10786</v>
      </c>
      <c r="R41" s="3">
        <f t="shared" si="79"/>
        <v>11561</v>
      </c>
      <c r="S41" s="4">
        <f>+S16*S42</f>
        <v>10175.49</v>
      </c>
      <c r="T41" s="4">
        <f t="shared" ref="T41:AC41" si="80">+T16*T42</f>
        <v>10110.262500000001</v>
      </c>
      <c r="U41" s="4">
        <f t="shared" si="80"/>
        <v>10145.485350000001</v>
      </c>
      <c r="V41" s="4">
        <f t="shared" si="80"/>
        <v>10348.395057</v>
      </c>
      <c r="W41" s="4">
        <f t="shared" si="80"/>
        <v>10658.84690871</v>
      </c>
      <c r="X41" s="4">
        <f t="shared" si="80"/>
        <v>10978.612315971301</v>
      </c>
      <c r="Y41" s="4">
        <f t="shared" si="80"/>
        <v>11307.97068545044</v>
      </c>
      <c r="Z41" s="4">
        <f t="shared" si="80"/>
        <v>11647.209806013952</v>
      </c>
      <c r="AA41" s="4">
        <f t="shared" si="80"/>
        <v>11996.626100194371</v>
      </c>
      <c r="AB41" s="4">
        <f t="shared" si="80"/>
        <v>12356.524883200203</v>
      </c>
      <c r="AC41" s="4">
        <f t="shared" si="80"/>
        <v>12727.220629696209</v>
      </c>
    </row>
    <row r="42" spans="2:29" outlineLevel="1" x14ac:dyDescent="0.35">
      <c r="B42" t="s">
        <v>226</v>
      </c>
      <c r="C42" s="6">
        <f t="shared" ref="C42:R42" si="81">+C41/C16</f>
        <v>0.7963993453355156</v>
      </c>
      <c r="D42" s="6">
        <f t="shared" si="81"/>
        <v>0.81668089951608314</v>
      </c>
      <c r="E42" s="6">
        <f t="shared" si="81"/>
        <v>0.77910260433009104</v>
      </c>
      <c r="F42" s="6">
        <f t="shared" si="81"/>
        <v>0.81207423067888185</v>
      </c>
      <c r="G42" s="6">
        <f t="shared" si="81"/>
        <v>0.80464810348607763</v>
      </c>
      <c r="H42" s="6">
        <f t="shared" si="81"/>
        <v>0.78430549727234578</v>
      </c>
      <c r="I42" s="6">
        <f t="shared" si="81"/>
        <v>0.77447815795136643</v>
      </c>
      <c r="J42" s="6">
        <f t="shared" si="81"/>
        <v>0.7934651068979427</v>
      </c>
      <c r="K42" s="6">
        <f t="shared" si="81"/>
        <v>0.76889981561155496</v>
      </c>
      <c r="L42" s="6">
        <f t="shared" si="81"/>
        <v>0.74279550007705353</v>
      </c>
      <c r="M42" s="6">
        <f t="shared" si="81"/>
        <v>0.75038759689922485</v>
      </c>
      <c r="N42" s="6">
        <f t="shared" si="81"/>
        <v>0.7693480747235989</v>
      </c>
      <c r="O42" s="6">
        <f t="shared" si="81"/>
        <v>0.77044379364721782</v>
      </c>
      <c r="P42" s="6">
        <f t="shared" si="81"/>
        <v>0.74780083696301991</v>
      </c>
      <c r="Q42" s="6">
        <f t="shared" si="81"/>
        <v>0.77877256317689536</v>
      </c>
      <c r="R42" s="6">
        <f t="shared" si="81"/>
        <v>0.79758537426698861</v>
      </c>
      <c r="S42" s="106">
        <v>0.78</v>
      </c>
      <c r="T42" s="106">
        <v>0.77500000000000002</v>
      </c>
      <c r="U42" s="106">
        <v>0.77</v>
      </c>
      <c r="V42" s="106">
        <v>0.77</v>
      </c>
      <c r="W42" s="106">
        <v>0.77</v>
      </c>
      <c r="X42" s="106">
        <v>0.77</v>
      </c>
      <c r="Y42" s="106">
        <v>0.77</v>
      </c>
      <c r="Z42" s="106">
        <v>0.77</v>
      </c>
      <c r="AA42" s="106">
        <v>0.77</v>
      </c>
      <c r="AB42" s="106">
        <v>0.77</v>
      </c>
      <c r="AC42" s="106">
        <v>0.77</v>
      </c>
    </row>
    <row r="43" spans="2:29" outlineLevel="1" x14ac:dyDescent="0.35">
      <c r="B43" t="s">
        <v>227</v>
      </c>
      <c r="C43" s="17">
        <v>232.42500000000004</v>
      </c>
      <c r="D43" s="17">
        <v>255.12499999999997</v>
      </c>
      <c r="E43" s="17">
        <v>227.84166666666667</v>
      </c>
      <c r="F43" s="17">
        <v>250.78333333333333</v>
      </c>
      <c r="G43" s="17">
        <v>272.49999999999994</v>
      </c>
      <c r="H43" s="17">
        <v>278.73333333333335</v>
      </c>
      <c r="I43" s="17">
        <v>288.5333333333333</v>
      </c>
      <c r="J43" s="17">
        <v>300.52499999999998</v>
      </c>
      <c r="K43" s="17">
        <v>271.24166666666662</v>
      </c>
      <c r="L43" s="17">
        <v>258.45</v>
      </c>
      <c r="M43" s="17">
        <v>272.02500000000003</v>
      </c>
      <c r="N43" s="17">
        <v>285.16666666666669</v>
      </c>
      <c r="O43" s="17">
        <v>273.26666666666671</v>
      </c>
      <c r="P43" s="17">
        <v>263.55833333333334</v>
      </c>
      <c r="Q43" s="17">
        <v>351.56275000000005</v>
      </c>
      <c r="R43" s="17">
        <v>360.22716666666673</v>
      </c>
      <c r="S43" s="17">
        <v>331.702</v>
      </c>
    </row>
    <row r="44" spans="2:29" outlineLevel="1" x14ac:dyDescent="0.35">
      <c r="B44" t="s">
        <v>228</v>
      </c>
      <c r="C44" s="17"/>
      <c r="D44" s="110">
        <f>+D43/C43-1</f>
        <v>9.7665913735613286E-2</v>
      </c>
      <c r="E44" s="110">
        <f t="shared" ref="E44:S44" si="82">+E43/D43-1</f>
        <v>-0.10694104197288901</v>
      </c>
      <c r="F44" s="110">
        <f t="shared" si="82"/>
        <v>0.10069126952196328</v>
      </c>
      <c r="G44" s="110">
        <f t="shared" si="82"/>
        <v>8.6595334618196018E-2</v>
      </c>
      <c r="H44" s="110">
        <f t="shared" si="82"/>
        <v>2.2874617737003389E-2</v>
      </c>
      <c r="I44" s="110">
        <f t="shared" si="82"/>
        <v>3.5159052858167783E-2</v>
      </c>
      <c r="J44" s="110">
        <f t="shared" si="82"/>
        <v>4.1560767097966744E-2</v>
      </c>
      <c r="K44" s="110">
        <f t="shared" si="82"/>
        <v>-9.7440590078473832E-2</v>
      </c>
      <c r="L44" s="110">
        <f t="shared" si="82"/>
        <v>-4.7159666963654701E-2</v>
      </c>
      <c r="M44" s="110">
        <f t="shared" si="82"/>
        <v>5.2524666279744725E-2</v>
      </c>
      <c r="N44" s="110">
        <f t="shared" si="82"/>
        <v>4.8310510676101925E-2</v>
      </c>
      <c r="O44" s="110">
        <f t="shared" si="82"/>
        <v>-4.1729982466393811E-2</v>
      </c>
      <c r="P44" s="110">
        <f t="shared" si="82"/>
        <v>-3.5526957794584146E-2</v>
      </c>
      <c r="Q44" s="110">
        <f t="shared" si="82"/>
        <v>0.33390868561672016</v>
      </c>
      <c r="R44" s="110">
        <f t="shared" si="82"/>
        <v>2.4645434326209692E-2</v>
      </c>
      <c r="S44" s="110">
        <f t="shared" si="82"/>
        <v>-7.9186605859358328E-2</v>
      </c>
    </row>
    <row r="45" spans="2:29" outlineLevel="1" x14ac:dyDescent="0.3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9" outlineLevel="1" x14ac:dyDescent="0.35">
      <c r="B46" t="s">
        <v>3</v>
      </c>
      <c r="C46" s="3">
        <f t="shared" ref="C46:Q46" si="83">-C93</f>
        <v>244</v>
      </c>
      <c r="D46" s="3">
        <f t="shared" si="83"/>
        <v>247</v>
      </c>
      <c r="E46" s="3">
        <f t="shared" si="83"/>
        <v>229</v>
      </c>
      <c r="F46" s="3">
        <f t="shared" si="83"/>
        <v>272</v>
      </c>
      <c r="G46" s="3">
        <f t="shared" si="83"/>
        <v>284</v>
      </c>
      <c r="H46" s="3">
        <f t="shared" si="83"/>
        <v>317</v>
      </c>
      <c r="I46" s="3">
        <f t="shared" si="83"/>
        <v>307</v>
      </c>
      <c r="J46" s="3">
        <f t="shared" si="83"/>
        <v>320</v>
      </c>
      <c r="K46" s="3">
        <f t="shared" si="83"/>
        <v>357</v>
      </c>
      <c r="L46" s="3">
        <f t="shared" si="83"/>
        <v>531</v>
      </c>
      <c r="M46" s="3">
        <f t="shared" si="83"/>
        <v>494</v>
      </c>
      <c r="N46" s="3">
        <f t="shared" si="83"/>
        <v>480</v>
      </c>
      <c r="O46" s="3">
        <f t="shared" si="83"/>
        <v>583</v>
      </c>
      <c r="P46" s="3">
        <f t="shared" si="83"/>
        <v>850</v>
      </c>
      <c r="Q46" s="3">
        <f t="shared" si="83"/>
        <v>867</v>
      </c>
      <c r="R46" s="3">
        <f>-R93</f>
        <v>850</v>
      </c>
      <c r="S46" s="4">
        <f>+S16*S47</f>
        <v>815.34375</v>
      </c>
      <c r="T46" s="4">
        <f t="shared" ref="T46:AC46" si="84">+T16*T47</f>
        <v>847.95749999999998</v>
      </c>
      <c r="U46" s="4">
        <f t="shared" si="84"/>
        <v>889.3769625000001</v>
      </c>
      <c r="V46" s="4">
        <f t="shared" si="84"/>
        <v>907.16450175</v>
      </c>
      <c r="W46" s="4">
        <f t="shared" si="84"/>
        <v>934.37943680250009</v>
      </c>
      <c r="X46" s="4">
        <f t="shared" si="84"/>
        <v>962.41081990657506</v>
      </c>
      <c r="Y46" s="4">
        <f t="shared" si="84"/>
        <v>991.28314450377229</v>
      </c>
      <c r="Z46" s="4">
        <f t="shared" si="84"/>
        <v>1021.0216388388856</v>
      </c>
      <c r="AA46" s="4">
        <f t="shared" si="84"/>
        <v>1051.652288004052</v>
      </c>
      <c r="AB46" s="4">
        <f t="shared" si="84"/>
        <v>1083.2018566441736</v>
      </c>
      <c r="AC46" s="4">
        <f t="shared" si="84"/>
        <v>1115.6979123434987</v>
      </c>
    </row>
    <row r="47" spans="2:29" outlineLevel="1" x14ac:dyDescent="0.35">
      <c r="B47" t="s">
        <v>229</v>
      </c>
      <c r="C47" s="28">
        <f>+C46/C16</f>
        <v>7.9869067103109662E-2</v>
      </c>
      <c r="D47" s="28">
        <f t="shared" ref="D47:R47" si="85">+D46/D16</f>
        <v>7.0310276117278678E-2</v>
      </c>
      <c r="E47" s="28">
        <f t="shared" si="85"/>
        <v>7.1854408534672107E-2</v>
      </c>
      <c r="F47" s="28">
        <f t="shared" si="85"/>
        <v>6.389476156918017E-2</v>
      </c>
      <c r="G47" s="28">
        <f t="shared" si="85"/>
        <v>6.2267046700285024E-2</v>
      </c>
      <c r="H47" s="28">
        <f t="shared" si="85"/>
        <v>6.6512798992866135E-2</v>
      </c>
      <c r="I47" s="28">
        <f t="shared" si="85"/>
        <v>6.6064127394017652E-2</v>
      </c>
      <c r="J47" s="28">
        <f t="shared" si="85"/>
        <v>6.4542154094392901E-2</v>
      </c>
      <c r="K47" s="28">
        <f t="shared" si="85"/>
        <v>7.3140749846342959E-2</v>
      </c>
      <c r="L47" s="28">
        <f t="shared" si="85"/>
        <v>8.1830790568654652E-2</v>
      </c>
      <c r="M47" s="28">
        <f t="shared" si="85"/>
        <v>6.9626497533474274E-2</v>
      </c>
      <c r="N47" s="28">
        <f t="shared" si="85"/>
        <v>6.0998856271444912E-2</v>
      </c>
      <c r="O47" s="28">
        <f t="shared" si="85"/>
        <v>6.5667943230457312E-2</v>
      </c>
      <c r="P47" s="28">
        <f t="shared" si="85"/>
        <v>7.2593731317789734E-2</v>
      </c>
      <c r="Q47" s="28">
        <f t="shared" si="85"/>
        <v>6.2599277978339349E-2</v>
      </c>
      <c r="R47" s="28">
        <f t="shared" si="85"/>
        <v>5.8640910658847877E-2</v>
      </c>
      <c r="S47" s="16">
        <v>6.25E-2</v>
      </c>
      <c r="T47" s="16">
        <v>6.5000000000000002E-2</v>
      </c>
      <c r="U47" s="16">
        <v>6.7500000000000004E-2</v>
      </c>
      <c r="V47" s="16">
        <v>6.7500000000000004E-2</v>
      </c>
      <c r="W47" s="16">
        <v>6.7500000000000004E-2</v>
      </c>
      <c r="X47" s="16">
        <v>6.7500000000000004E-2</v>
      </c>
      <c r="Y47" s="16">
        <v>6.7500000000000004E-2</v>
      </c>
      <c r="Z47" s="16">
        <v>6.7500000000000004E-2</v>
      </c>
      <c r="AA47" s="16">
        <v>6.7500000000000004E-2</v>
      </c>
      <c r="AB47" s="16">
        <v>6.7500000000000004E-2</v>
      </c>
      <c r="AC47" s="16">
        <v>6.7500000000000004E-2</v>
      </c>
    </row>
    <row r="48" spans="2:29" outlineLevel="1" x14ac:dyDescent="0.35">
      <c r="B48" t="s">
        <v>248</v>
      </c>
      <c r="C48" s="17"/>
      <c r="D48" s="17"/>
      <c r="E48" s="17"/>
      <c r="F48" s="17"/>
      <c r="G48" s="17">
        <v>20</v>
      </c>
      <c r="H48" s="17">
        <v>25</v>
      </c>
      <c r="I48" s="17">
        <v>28</v>
      </c>
      <c r="J48" s="17">
        <v>32</v>
      </c>
      <c r="K48" s="17">
        <v>33</v>
      </c>
      <c r="L48" s="17">
        <v>48</v>
      </c>
      <c r="M48" s="17">
        <v>45</v>
      </c>
      <c r="N48" s="17">
        <v>45</v>
      </c>
      <c r="O48" s="17">
        <v>50</v>
      </c>
      <c r="P48" s="17">
        <v>79</v>
      </c>
      <c r="Q48" s="17">
        <v>90</v>
      </c>
      <c r="R48" s="17">
        <v>81</v>
      </c>
    </row>
    <row r="49" spans="2:29" outlineLevel="1" x14ac:dyDescent="0.35">
      <c r="B49" t="s">
        <v>249</v>
      </c>
      <c r="G49" s="49">
        <f>+G48/G16</f>
        <v>4.3850032887524665E-3</v>
      </c>
      <c r="H49" s="49">
        <f t="shared" ref="H49" si="86">+H48/H16</f>
        <v>5.2454888795635752E-3</v>
      </c>
      <c r="I49" s="49">
        <f t="shared" ref="I49" si="87">+I48/I16</f>
        <v>6.0253927264902083E-3</v>
      </c>
      <c r="J49" s="49">
        <f t="shared" ref="J49" si="88">+J48/J16</f>
        <v>6.4542154094392899E-3</v>
      </c>
      <c r="K49" s="49">
        <f t="shared" ref="K49" si="89">+K48/K16</f>
        <v>6.7609096496619543E-3</v>
      </c>
      <c r="L49" s="49">
        <f t="shared" ref="L49" si="90">+L48/L16</f>
        <v>7.3971336107258433E-3</v>
      </c>
      <c r="M49" s="49">
        <f t="shared" ref="M49" si="91">+M48/M16</f>
        <v>6.3424947145877377E-3</v>
      </c>
      <c r="N49" s="49">
        <f t="shared" ref="N49" si="92">+N48/N16</f>
        <v>5.7186427754479605E-3</v>
      </c>
      <c r="O49" s="49">
        <f t="shared" ref="O49" si="93">+O48/O16</f>
        <v>5.6318990763685513E-3</v>
      </c>
      <c r="P49" s="49">
        <f t="shared" ref="P49" si="94">+P48/P16</f>
        <v>6.7469467930651632E-3</v>
      </c>
      <c r="Q49" s="49">
        <f t="shared" ref="Q49" si="95">+Q48/Q16</f>
        <v>6.4981949458483759E-3</v>
      </c>
      <c r="R49" s="49">
        <f t="shared" ref="R49" si="96">+R48/R16</f>
        <v>5.5881338392549159E-3</v>
      </c>
    </row>
    <row r="50" spans="2:29" outlineLevel="1" x14ac:dyDescent="0.35"/>
    <row r="51" spans="2:29" outlineLevel="1" x14ac:dyDescent="0.35">
      <c r="B51" s="96" t="s">
        <v>153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2:29" ht="5" customHeight="1" outlineLevel="1" x14ac:dyDescent="0.35">
      <c r="P52" s="17"/>
      <c r="Q52" s="17"/>
    </row>
    <row r="53" spans="2:29" hidden="1" outlineLevel="2" x14ac:dyDescent="0.35">
      <c r="B53" t="s">
        <v>154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200</v>
      </c>
      <c r="N53" s="17">
        <v>215</v>
      </c>
      <c r="O53" s="17">
        <v>1229</v>
      </c>
      <c r="P53" s="17">
        <v>3789</v>
      </c>
      <c r="Q53" s="17">
        <v>4242</v>
      </c>
      <c r="R53" s="17">
        <v>4293</v>
      </c>
    </row>
    <row r="54" spans="2:29" hidden="1" outlineLevel="2" x14ac:dyDescent="0.35">
      <c r="B54" t="s">
        <v>155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23</v>
      </c>
      <c r="N54" s="17">
        <v>17</v>
      </c>
      <c r="O54" s="17">
        <v>12</v>
      </c>
      <c r="P54" s="17">
        <v>273</v>
      </c>
      <c r="Q54" s="17">
        <v>317</v>
      </c>
      <c r="R54" s="17">
        <v>346</v>
      </c>
    </row>
    <row r="55" spans="2:29" hidden="1" outlineLevel="2" x14ac:dyDescent="0.35">
      <c r="B55" t="s">
        <v>15</v>
      </c>
      <c r="C55" s="104" t="str">
        <f t="shared" ref="C55:E55" si="97">IFERROR(C54/C53,"na")</f>
        <v>na</v>
      </c>
      <c r="D55" s="104" t="str">
        <f t="shared" si="97"/>
        <v>na</v>
      </c>
      <c r="E55" s="104" t="str">
        <f t="shared" si="97"/>
        <v>na</v>
      </c>
      <c r="F55" s="104" t="str">
        <f t="shared" ref="F55" si="98">IFERROR(F54/F53,"na")</f>
        <v>na</v>
      </c>
      <c r="G55" s="104" t="str">
        <f t="shared" ref="G55:K55" si="99">IFERROR(G54/G53,"na")</f>
        <v>na</v>
      </c>
      <c r="H55" s="104" t="str">
        <f t="shared" si="99"/>
        <v>na</v>
      </c>
      <c r="I55" s="104" t="str">
        <f t="shared" si="99"/>
        <v>na</v>
      </c>
      <c r="J55" s="104" t="str">
        <f t="shared" si="99"/>
        <v>na</v>
      </c>
      <c r="K55" s="104" t="str">
        <f t="shared" si="99"/>
        <v>na</v>
      </c>
      <c r="L55" s="104" t="str">
        <f>IFERROR(L54/L53,"na")</f>
        <v>na</v>
      </c>
      <c r="M55" s="104">
        <f t="shared" ref="M55:R55" si="100">IFERROR(M54/M53,"na")</f>
        <v>0.115</v>
      </c>
      <c r="N55" s="104">
        <f t="shared" si="100"/>
        <v>7.9069767441860464E-2</v>
      </c>
      <c r="O55" s="104">
        <f t="shared" si="100"/>
        <v>9.7640358014646055E-3</v>
      </c>
      <c r="P55" s="104">
        <f t="shared" si="100"/>
        <v>7.2050673000791765E-2</v>
      </c>
      <c r="Q55" s="104">
        <f t="shared" si="100"/>
        <v>7.4728901461574723E-2</v>
      </c>
      <c r="R55" s="104">
        <f t="shared" si="100"/>
        <v>8.0596319590030288E-2</v>
      </c>
    </row>
    <row r="56" spans="2:29" hidden="1" outlineLevel="2" x14ac:dyDescent="0.35"/>
    <row r="57" spans="2:29" hidden="1" outlineLevel="2" x14ac:dyDescent="0.35">
      <c r="B57" t="s">
        <v>239</v>
      </c>
      <c r="K57" s="116"/>
      <c r="L57" s="116"/>
      <c r="M57" s="116"/>
      <c r="N57" s="116">
        <v>1</v>
      </c>
      <c r="O57" s="116">
        <v>0.84</v>
      </c>
      <c r="P57" s="116">
        <v>0.8</v>
      </c>
      <c r="Q57" s="116">
        <v>0.81</v>
      </c>
      <c r="R57" s="116">
        <v>0.76</v>
      </c>
    </row>
    <row r="58" spans="2:29" hidden="1" outlineLevel="2" x14ac:dyDescent="0.35">
      <c r="B58" t="s">
        <v>240</v>
      </c>
      <c r="K58" s="104"/>
      <c r="L58" s="104"/>
      <c r="M58" s="104"/>
      <c r="N58" s="104">
        <f>1-N57</f>
        <v>0</v>
      </c>
      <c r="O58" s="104">
        <f>1-O57</f>
        <v>0.16000000000000003</v>
      </c>
      <c r="P58" s="104">
        <f>1-P57</f>
        <v>0.19999999999999996</v>
      </c>
      <c r="Q58" s="104">
        <f>1-Q57</f>
        <v>0.18999999999999995</v>
      </c>
      <c r="R58" s="104">
        <f>1-R57</f>
        <v>0.24</v>
      </c>
    </row>
    <row r="59" spans="2:29" hidden="1" outlineLevel="2" x14ac:dyDescent="0.35"/>
    <row r="60" spans="2:29" outlineLevel="1" collapsed="1" x14ac:dyDescent="0.35">
      <c r="B60" s="96" t="s">
        <v>156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2:29" ht="5" customHeight="1" outlineLevel="1" x14ac:dyDescent="0.35">
      <c r="P61" s="17"/>
      <c r="Q61" s="17"/>
    </row>
    <row r="62" spans="2:29" hidden="1" outlineLevel="2" x14ac:dyDescent="0.35">
      <c r="B62" t="s">
        <v>154</v>
      </c>
      <c r="C62" s="105" t="s">
        <v>216</v>
      </c>
      <c r="D62" s="105" t="s">
        <v>216</v>
      </c>
      <c r="E62" s="105" t="s">
        <v>216</v>
      </c>
      <c r="F62" s="105" t="s">
        <v>216</v>
      </c>
      <c r="G62" s="105" t="s">
        <v>216</v>
      </c>
      <c r="H62" s="105" t="s">
        <v>216</v>
      </c>
      <c r="I62" s="105" t="s">
        <v>216</v>
      </c>
      <c r="J62" s="105" t="s">
        <v>216</v>
      </c>
      <c r="K62" s="17">
        <v>2870</v>
      </c>
      <c r="L62" s="17">
        <v>2462</v>
      </c>
      <c r="M62" s="17">
        <v>2351</v>
      </c>
      <c r="N62" s="17">
        <v>2463</v>
      </c>
      <c r="O62" s="17">
        <v>2636</v>
      </c>
      <c r="P62" s="17">
        <v>2560</v>
      </c>
      <c r="Q62" s="17">
        <v>3141</v>
      </c>
      <c r="R62" s="17">
        <v>3548</v>
      </c>
    </row>
    <row r="63" spans="2:29" hidden="1" outlineLevel="2" x14ac:dyDescent="0.35">
      <c r="B63" t="s">
        <v>155</v>
      </c>
      <c r="C63" s="105" t="s">
        <v>216</v>
      </c>
      <c r="D63" s="105" t="s">
        <v>216</v>
      </c>
      <c r="E63" s="105" t="s">
        <v>216</v>
      </c>
      <c r="F63" s="105" t="s">
        <v>216</v>
      </c>
      <c r="G63" s="105" t="s">
        <v>216</v>
      </c>
      <c r="H63" s="105" t="s">
        <v>216</v>
      </c>
      <c r="I63" s="105" t="s">
        <v>216</v>
      </c>
      <c r="J63" s="105" t="s">
        <v>216</v>
      </c>
      <c r="K63" s="17">
        <v>229</v>
      </c>
      <c r="L63" s="17">
        <v>203</v>
      </c>
      <c r="M63" s="17">
        <v>200</v>
      </c>
      <c r="N63" s="17">
        <v>190</v>
      </c>
      <c r="O63" s="17">
        <v>234</v>
      </c>
      <c r="P63" s="17">
        <v>275</v>
      </c>
      <c r="Q63" s="17">
        <v>276</v>
      </c>
      <c r="R63" s="17">
        <v>338</v>
      </c>
    </row>
    <row r="64" spans="2:29" hidden="1" outlineLevel="2" x14ac:dyDescent="0.35">
      <c r="B64" t="s">
        <v>15</v>
      </c>
      <c r="C64" s="105" t="s">
        <v>216</v>
      </c>
      <c r="D64" s="105" t="s">
        <v>216</v>
      </c>
      <c r="E64" s="105" t="s">
        <v>216</v>
      </c>
      <c r="F64" s="105" t="s">
        <v>216</v>
      </c>
      <c r="G64" s="105" t="s">
        <v>216</v>
      </c>
      <c r="H64" s="105" t="s">
        <v>216</v>
      </c>
      <c r="I64" s="105" t="s">
        <v>216</v>
      </c>
      <c r="J64" s="105" t="s">
        <v>216</v>
      </c>
      <c r="K64" s="11">
        <f t="shared" ref="K64:Q64" si="101">+K63/K62</f>
        <v>7.9790940766550522E-2</v>
      </c>
      <c r="L64" s="11">
        <f t="shared" si="101"/>
        <v>8.2453290008123473E-2</v>
      </c>
      <c r="M64" s="11">
        <f t="shared" si="101"/>
        <v>8.5070182900893243E-2</v>
      </c>
      <c r="N64" s="11">
        <f t="shared" si="101"/>
        <v>7.714169711733658E-2</v>
      </c>
      <c r="O64" s="11">
        <f t="shared" si="101"/>
        <v>8.8770864946889225E-2</v>
      </c>
      <c r="P64" s="11">
        <f t="shared" si="101"/>
        <v>0.107421875</v>
      </c>
      <c r="Q64" s="11">
        <f t="shared" si="101"/>
        <v>8.7870105062082135E-2</v>
      </c>
      <c r="R64" s="11">
        <f>+R63/R62</f>
        <v>9.5264937993235627E-2</v>
      </c>
    </row>
    <row r="65" spans="2:29" hidden="1" outlineLevel="2" x14ac:dyDescent="0.35"/>
    <row r="66" spans="2:29" hidden="1" outlineLevel="2" x14ac:dyDescent="0.35">
      <c r="B66" t="s">
        <v>241</v>
      </c>
      <c r="K66" s="116"/>
      <c r="L66" s="116"/>
      <c r="M66" s="116"/>
      <c r="N66" s="116">
        <v>0.44</v>
      </c>
      <c r="O66" s="116">
        <v>0.45</v>
      </c>
      <c r="P66" s="116">
        <v>0.55000000000000004</v>
      </c>
      <c r="Q66" s="116">
        <v>0.56999999999999995</v>
      </c>
      <c r="R66" s="116">
        <v>0.62</v>
      </c>
    </row>
    <row r="67" spans="2:29" hidden="1" outlineLevel="2" x14ac:dyDescent="0.35">
      <c r="B67" t="s">
        <v>242</v>
      </c>
      <c r="K67" s="104"/>
      <c r="L67" s="104"/>
      <c r="M67" s="104"/>
      <c r="N67" s="104">
        <f t="shared" ref="N67:O67" si="102">1-N66</f>
        <v>0.56000000000000005</v>
      </c>
      <c r="O67" s="104">
        <f t="shared" si="102"/>
        <v>0.55000000000000004</v>
      </c>
      <c r="P67" s="104">
        <f>1-P66</f>
        <v>0.44999999999999996</v>
      </c>
      <c r="Q67" s="104">
        <f>1-Q66</f>
        <v>0.43000000000000005</v>
      </c>
      <c r="R67" s="104">
        <f>1-R66</f>
        <v>0.38</v>
      </c>
    </row>
    <row r="68" spans="2:29" hidden="1" outlineLevel="2" x14ac:dyDescent="0.35"/>
    <row r="69" spans="2:29" ht="13.5" customHeight="1" outlineLevel="1" collapsed="1" x14ac:dyDescent="0.35">
      <c r="B69" s="96" t="s">
        <v>157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2:29" ht="5" customHeight="1" outlineLevel="1" x14ac:dyDescent="0.35">
      <c r="P70" s="17"/>
      <c r="Q70" s="17"/>
    </row>
    <row r="71" spans="2:29" hidden="1" outlineLevel="2" x14ac:dyDescent="0.35">
      <c r="B71" t="s">
        <v>154</v>
      </c>
      <c r="C71" s="105" t="s">
        <v>216</v>
      </c>
      <c r="D71" s="105" t="s">
        <v>216</v>
      </c>
      <c r="E71" s="105" t="s">
        <v>216</v>
      </c>
      <c r="F71" s="105" t="s">
        <v>216</v>
      </c>
      <c r="G71" s="105" t="s">
        <v>216</v>
      </c>
      <c r="H71" s="105" t="s">
        <v>216</v>
      </c>
      <c r="I71" s="105" t="s">
        <v>216</v>
      </c>
      <c r="J71" s="105" t="s">
        <v>216</v>
      </c>
      <c r="K71" s="17">
        <v>1509</v>
      </c>
      <c r="L71" s="17">
        <v>1627</v>
      </c>
      <c r="M71" s="17">
        <v>2337</v>
      </c>
      <c r="N71" s="17">
        <v>2633</v>
      </c>
      <c r="O71" s="17">
        <v>2538</v>
      </c>
      <c r="P71" s="17">
        <v>2766</v>
      </c>
      <c r="Q71" s="17">
        <v>3309</v>
      </c>
      <c r="R71" s="17">
        <v>3488</v>
      </c>
    </row>
    <row r="72" spans="2:29" hidden="1" outlineLevel="2" x14ac:dyDescent="0.35">
      <c r="B72" t="s">
        <v>155</v>
      </c>
      <c r="C72" s="105" t="s">
        <v>216</v>
      </c>
      <c r="D72" s="105" t="s">
        <v>216</v>
      </c>
      <c r="E72" s="105" t="s">
        <v>216</v>
      </c>
      <c r="F72" s="105" t="s">
        <v>216</v>
      </c>
      <c r="G72" s="105" t="s">
        <v>216</v>
      </c>
      <c r="H72" s="105" t="s">
        <v>216</v>
      </c>
      <c r="I72" s="105" t="s">
        <v>216</v>
      </c>
      <c r="J72" s="105" t="s">
        <v>216</v>
      </c>
      <c r="K72" s="17">
        <v>148</v>
      </c>
      <c r="L72" s="17">
        <v>182</v>
      </c>
      <c r="M72" s="17">
        <v>311</v>
      </c>
      <c r="N72" s="17">
        <v>365</v>
      </c>
      <c r="O72" s="17">
        <v>318</v>
      </c>
      <c r="P72" s="17">
        <v>336</v>
      </c>
      <c r="Q72" s="17">
        <v>301</v>
      </c>
      <c r="R72" s="17">
        <v>328</v>
      </c>
    </row>
    <row r="73" spans="2:29" hidden="1" outlineLevel="2" x14ac:dyDescent="0.35">
      <c r="B73" t="s">
        <v>15</v>
      </c>
      <c r="C73" s="105" t="s">
        <v>216</v>
      </c>
      <c r="D73" s="105" t="s">
        <v>216</v>
      </c>
      <c r="E73" s="105" t="s">
        <v>216</v>
      </c>
      <c r="F73" s="105" t="s">
        <v>216</v>
      </c>
      <c r="G73" s="105" t="s">
        <v>216</v>
      </c>
      <c r="H73" s="105" t="s">
        <v>216</v>
      </c>
      <c r="I73" s="105" t="s">
        <v>216</v>
      </c>
      <c r="J73" s="105" t="s">
        <v>216</v>
      </c>
      <c r="K73" s="11">
        <f t="shared" ref="K73:Q73" si="103">+K72/K71</f>
        <v>9.8078197481776014E-2</v>
      </c>
      <c r="L73" s="11">
        <f t="shared" si="103"/>
        <v>0.11186232329440689</v>
      </c>
      <c r="M73" s="11">
        <f t="shared" si="103"/>
        <v>0.13307659392383397</v>
      </c>
      <c r="N73" s="11">
        <f t="shared" si="103"/>
        <v>0.13862514242309154</v>
      </c>
      <c r="O73" s="11">
        <f t="shared" si="103"/>
        <v>0.12529550827423167</v>
      </c>
      <c r="P73" s="11">
        <f t="shared" si="103"/>
        <v>0.12147505422993492</v>
      </c>
      <c r="Q73" s="11">
        <f t="shared" si="103"/>
        <v>9.0964037473556969E-2</v>
      </c>
      <c r="R73" s="11">
        <f>+R72/R71</f>
        <v>9.4036697247706427E-2</v>
      </c>
    </row>
    <row r="74" spans="2:29" hidden="1" outlineLevel="2" x14ac:dyDescent="0.35"/>
    <row r="75" spans="2:29" hidden="1" outlineLevel="2" x14ac:dyDescent="0.35">
      <c r="B75" t="s">
        <v>243</v>
      </c>
      <c r="K75" s="116"/>
      <c r="L75" s="116"/>
      <c r="M75" s="116"/>
      <c r="N75" s="116">
        <v>0.41</v>
      </c>
      <c r="O75" s="116">
        <v>0.4</v>
      </c>
      <c r="P75" s="116">
        <v>0.57999999999999996</v>
      </c>
      <c r="Q75" s="116">
        <v>0.63</v>
      </c>
      <c r="R75" s="116">
        <v>0.59</v>
      </c>
    </row>
    <row r="76" spans="2:29" hidden="1" outlineLevel="2" x14ac:dyDescent="0.35">
      <c r="B76" t="s">
        <v>244</v>
      </c>
      <c r="K76" s="104"/>
      <c r="L76" s="104"/>
      <c r="M76" s="104"/>
      <c r="N76" s="104">
        <f t="shared" ref="N76:O76" si="104">1-N75</f>
        <v>0.59000000000000008</v>
      </c>
      <c r="O76" s="104">
        <f t="shared" si="104"/>
        <v>0.6</v>
      </c>
      <c r="P76" s="104">
        <f>1-P75</f>
        <v>0.42000000000000004</v>
      </c>
      <c r="Q76" s="104">
        <f>1-Q75</f>
        <v>0.37</v>
      </c>
      <c r="R76" s="104">
        <f>1-R75</f>
        <v>0.41000000000000003</v>
      </c>
    </row>
    <row r="77" spans="2:29" hidden="1" outlineLevel="2" x14ac:dyDescent="0.35"/>
    <row r="78" spans="2:29" outlineLevel="1" collapsed="1" x14ac:dyDescent="0.35">
      <c r="B78" s="96" t="s">
        <v>158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2:29" ht="5" customHeight="1" outlineLevel="1" x14ac:dyDescent="0.35">
      <c r="P79" s="17"/>
      <c r="Q79" s="17"/>
    </row>
    <row r="80" spans="2:29" hidden="1" outlineLevel="3" x14ac:dyDescent="0.35">
      <c r="B80" t="s">
        <v>154</v>
      </c>
      <c r="C80" s="105" t="s">
        <v>216</v>
      </c>
      <c r="D80" s="105" t="s">
        <v>216</v>
      </c>
      <c r="E80" s="105" t="s">
        <v>216</v>
      </c>
      <c r="F80" s="105" t="s">
        <v>216</v>
      </c>
      <c r="G80" s="105" t="s">
        <v>216</v>
      </c>
      <c r="H80" s="105" t="s">
        <v>216</v>
      </c>
      <c r="I80" s="105" t="s">
        <v>216</v>
      </c>
      <c r="J80" s="105" t="s">
        <v>216</v>
      </c>
      <c r="K80" s="17">
        <v>502</v>
      </c>
      <c r="L80" s="17">
        <v>2400</v>
      </c>
      <c r="M80" s="17">
        <v>2207</v>
      </c>
      <c r="N80" s="17">
        <v>2558</v>
      </c>
      <c r="O80" s="17">
        <v>2475</v>
      </c>
      <c r="P80" s="17">
        <v>2594</v>
      </c>
      <c r="Q80" s="17">
        <v>3158</v>
      </c>
      <c r="R80" s="17">
        <v>3166</v>
      </c>
    </row>
    <row r="81" spans="2:29" hidden="1" outlineLevel="3" x14ac:dyDescent="0.35">
      <c r="B81" t="s">
        <v>155</v>
      </c>
      <c r="C81" s="105" t="s">
        <v>216</v>
      </c>
      <c r="D81" s="105" t="s">
        <v>216</v>
      </c>
      <c r="E81" s="105" t="s">
        <v>216</v>
      </c>
      <c r="F81" s="105" t="s">
        <v>216</v>
      </c>
      <c r="G81" s="105" t="s">
        <v>216</v>
      </c>
      <c r="H81" s="105" t="s">
        <v>216</v>
      </c>
      <c r="I81" s="105" t="s">
        <v>216</v>
      </c>
      <c r="J81" s="105" t="s">
        <v>216</v>
      </c>
      <c r="K81" s="17">
        <v>31</v>
      </c>
      <c r="L81" s="17">
        <v>196</v>
      </c>
      <c r="M81" s="17">
        <v>198</v>
      </c>
      <c r="N81" s="17">
        <v>189</v>
      </c>
      <c r="O81" s="17">
        <v>410</v>
      </c>
      <c r="P81" s="17">
        <v>295</v>
      </c>
      <c r="Q81" s="17">
        <v>398</v>
      </c>
      <c r="R81" s="17">
        <v>230</v>
      </c>
    </row>
    <row r="82" spans="2:29" hidden="1" outlineLevel="3" x14ac:dyDescent="0.35">
      <c r="B82" t="s">
        <v>15</v>
      </c>
      <c r="C82" s="105" t="s">
        <v>216</v>
      </c>
      <c r="D82" s="105" t="s">
        <v>216</v>
      </c>
      <c r="E82" s="105" t="s">
        <v>216</v>
      </c>
      <c r="F82" s="105" t="s">
        <v>216</v>
      </c>
      <c r="G82" s="105" t="s">
        <v>216</v>
      </c>
      <c r="H82" s="105" t="s">
        <v>216</v>
      </c>
      <c r="I82" s="105" t="s">
        <v>216</v>
      </c>
      <c r="J82" s="105" t="s">
        <v>216</v>
      </c>
      <c r="K82" s="11">
        <f t="shared" ref="K82:Q82" si="105">+K81/K80</f>
        <v>6.1752988047808766E-2</v>
      </c>
      <c r="L82" s="11">
        <f t="shared" si="105"/>
        <v>8.1666666666666665E-2</v>
      </c>
      <c r="M82" s="11">
        <f t="shared" si="105"/>
        <v>8.9714544630720441E-2</v>
      </c>
      <c r="N82" s="11">
        <f t="shared" si="105"/>
        <v>7.388584831899922E-2</v>
      </c>
      <c r="O82" s="11">
        <f t="shared" si="105"/>
        <v>0.16565656565656567</v>
      </c>
      <c r="P82" s="11">
        <f t="shared" si="105"/>
        <v>0.11372397841171936</v>
      </c>
      <c r="Q82" s="11">
        <f t="shared" si="105"/>
        <v>0.1260291323622546</v>
      </c>
      <c r="R82" s="11">
        <f>+R81/R80</f>
        <v>7.2646873025900185E-2</v>
      </c>
    </row>
    <row r="83" spans="2:29" hidden="1" outlineLevel="3" x14ac:dyDescent="0.35"/>
    <row r="84" spans="2:29" hidden="1" outlineLevel="3" x14ac:dyDescent="0.35">
      <c r="B84" t="s">
        <v>245</v>
      </c>
      <c r="K84" s="116"/>
      <c r="L84" s="116"/>
      <c r="M84" s="116"/>
      <c r="N84" s="116">
        <v>0.18</v>
      </c>
      <c r="O84" s="116">
        <v>0.15</v>
      </c>
      <c r="P84" s="116">
        <v>0.18</v>
      </c>
      <c r="Q84" s="116">
        <v>0.18</v>
      </c>
      <c r="R84" s="116">
        <v>0.14000000000000001</v>
      </c>
    </row>
    <row r="85" spans="2:29" hidden="1" outlineLevel="3" x14ac:dyDescent="0.35">
      <c r="B85" t="s">
        <v>246</v>
      </c>
      <c r="K85" s="116"/>
      <c r="L85" s="116"/>
      <c r="M85" s="116"/>
      <c r="N85" s="116">
        <v>0.51</v>
      </c>
      <c r="O85" s="116">
        <v>0.53</v>
      </c>
      <c r="P85" s="116">
        <v>0.47</v>
      </c>
      <c r="Q85" s="116">
        <v>0.47</v>
      </c>
      <c r="R85" s="116">
        <v>0.51</v>
      </c>
    </row>
    <row r="86" spans="2:29" hidden="1" outlineLevel="3" x14ac:dyDescent="0.35">
      <c r="B86" t="s">
        <v>247</v>
      </c>
      <c r="K86" s="104"/>
      <c r="L86" s="104"/>
      <c r="M86" s="104"/>
      <c r="N86" s="104">
        <f t="shared" ref="N86:O86" si="106">1-N84-N85</f>
        <v>0.31000000000000005</v>
      </c>
      <c r="O86" s="104">
        <f t="shared" si="106"/>
        <v>0.31999999999999995</v>
      </c>
      <c r="P86" s="104">
        <f>1-P84-P85</f>
        <v>0.35000000000000009</v>
      </c>
      <c r="Q86" s="104">
        <f t="shared" ref="Q86:R86" si="107">1-Q84-Q85</f>
        <v>0.35000000000000009</v>
      </c>
      <c r="R86" s="104">
        <f t="shared" si="107"/>
        <v>0.35</v>
      </c>
    </row>
    <row r="87" spans="2:29" outlineLevel="2" collapsed="1" x14ac:dyDescent="0.35">
      <c r="R87" s="3"/>
    </row>
    <row r="88" spans="2:29" x14ac:dyDescent="0.35">
      <c r="B88" s="93" t="s">
        <v>20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93"/>
      <c r="U88" s="93"/>
      <c r="V88" s="93"/>
      <c r="W88" s="93"/>
      <c r="X88" s="93"/>
      <c r="Y88" s="93"/>
      <c r="Z88" s="93"/>
      <c r="AA88" s="93"/>
      <c r="AB88" s="93"/>
      <c r="AC88" s="93"/>
    </row>
    <row r="89" spans="2:29" ht="5" customHeight="1" x14ac:dyDescent="0.35">
      <c r="P89" s="17"/>
      <c r="Q89" s="17"/>
    </row>
    <row r="90" spans="2:29" hidden="1" outlineLevel="1" x14ac:dyDescent="0.35">
      <c r="B90" t="s">
        <v>0</v>
      </c>
      <c r="C90" s="12">
        <f t="shared" ref="C90:AC90" si="108">+C16</f>
        <v>3055</v>
      </c>
      <c r="D90" s="12">
        <f t="shared" si="108"/>
        <v>3513</v>
      </c>
      <c r="E90" s="12">
        <f t="shared" si="108"/>
        <v>3187</v>
      </c>
      <c r="F90" s="12">
        <f t="shared" si="108"/>
        <v>4257</v>
      </c>
      <c r="G90" s="12">
        <f t="shared" si="108"/>
        <v>4561</v>
      </c>
      <c r="H90" s="12">
        <f t="shared" si="108"/>
        <v>4766</v>
      </c>
      <c r="I90" s="12">
        <f t="shared" si="108"/>
        <v>4647</v>
      </c>
      <c r="J90" s="12">
        <f t="shared" si="108"/>
        <v>4958</v>
      </c>
      <c r="K90" s="12">
        <f t="shared" si="108"/>
        <v>4881</v>
      </c>
      <c r="L90" s="12">
        <f t="shared" si="108"/>
        <v>6489</v>
      </c>
      <c r="M90" s="12">
        <f t="shared" si="108"/>
        <v>7095</v>
      </c>
      <c r="N90" s="12">
        <f t="shared" si="108"/>
        <v>7869</v>
      </c>
      <c r="O90" s="12">
        <f t="shared" si="108"/>
        <v>8878</v>
      </c>
      <c r="P90" s="12">
        <f t="shared" si="108"/>
        <v>11709</v>
      </c>
      <c r="Q90" s="12">
        <f t="shared" si="108"/>
        <v>13850</v>
      </c>
      <c r="R90" s="12">
        <f t="shared" si="108"/>
        <v>14495</v>
      </c>
      <c r="S90" s="12">
        <f t="shared" si="108"/>
        <v>13045.5</v>
      </c>
      <c r="T90" s="12">
        <f t="shared" si="108"/>
        <v>13045.5</v>
      </c>
      <c r="U90" s="12">
        <f t="shared" si="108"/>
        <v>13175.955</v>
      </c>
      <c r="V90" s="12">
        <f t="shared" si="108"/>
        <v>13439.474099999999</v>
      </c>
      <c r="W90" s="12">
        <f t="shared" si="108"/>
        <v>13842.658323</v>
      </c>
      <c r="X90" s="12">
        <f t="shared" si="108"/>
        <v>14257.93807269</v>
      </c>
      <c r="Y90" s="12">
        <f t="shared" si="108"/>
        <v>14685.6762148707</v>
      </c>
      <c r="Z90" s="12">
        <f t="shared" si="108"/>
        <v>15126.246501316822</v>
      </c>
      <c r="AA90" s="12">
        <f t="shared" si="108"/>
        <v>15580.033896356326</v>
      </c>
      <c r="AB90" s="12">
        <f t="shared" si="108"/>
        <v>16047.434913247016</v>
      </c>
      <c r="AC90" s="12">
        <f t="shared" si="108"/>
        <v>16528.857960644425</v>
      </c>
    </row>
    <row r="91" spans="2:29" hidden="1" outlineLevel="1" x14ac:dyDescent="0.35">
      <c r="B91" s="10" t="s">
        <v>1</v>
      </c>
      <c r="C91" s="17">
        <v>-2583</v>
      </c>
      <c r="D91" s="17">
        <v>-3019</v>
      </c>
      <c r="E91" s="17">
        <v>-2641</v>
      </c>
      <c r="F91" s="17">
        <v>-3667</v>
      </c>
      <c r="G91" s="17">
        <v>-3908</v>
      </c>
      <c r="H91" s="17">
        <v>-3984</v>
      </c>
      <c r="I91" s="17">
        <v>-3835</v>
      </c>
      <c r="J91" s="17">
        <v>-4190</v>
      </c>
      <c r="K91" s="17">
        <v>-4012</v>
      </c>
      <c r="L91" s="17">
        <v>-5202</v>
      </c>
      <c r="M91" s="17">
        <v>-5691</v>
      </c>
      <c r="N91" s="17">
        <v>-6438</v>
      </c>
      <c r="O91" s="17">
        <v>-7259</v>
      </c>
      <c r="P91" s="17">
        <v>-9301</v>
      </c>
      <c r="Q91" s="17">
        <v>-11352</v>
      </c>
      <c r="R91" s="17">
        <v>-12123</v>
      </c>
      <c r="S91" s="3">
        <f t="shared" ref="S91:AC91" si="109">-S41-S115</f>
        <v>-10754.423333333332</v>
      </c>
      <c r="T91" s="3">
        <f t="shared" si="109"/>
        <v>-10692.961500000001</v>
      </c>
      <c r="U91" s="3">
        <f t="shared" si="109"/>
        <v>-10736.881350000001</v>
      </c>
      <c r="V91" s="3">
        <f t="shared" si="109"/>
        <v>-10945.705017</v>
      </c>
      <c r="W91" s="3">
        <f t="shared" si="109"/>
        <v>-11268.10306791</v>
      </c>
      <c r="X91" s="3">
        <f t="shared" si="109"/>
        <v>-11606.1461599473</v>
      </c>
      <c r="Y91" s="3">
        <f t="shared" si="109"/>
        <v>-11954.330544745721</v>
      </c>
      <c r="Z91" s="3">
        <f t="shared" si="109"/>
        <v>-12312.960461088091</v>
      </c>
      <c r="AA91" s="3">
        <f t="shared" si="109"/>
        <v>-12682.349274920734</v>
      </c>
      <c r="AB91" s="3">
        <f t="shared" si="109"/>
        <v>-13062.819753168356</v>
      </c>
      <c r="AC91" s="3">
        <f t="shared" si="109"/>
        <v>-13454.704345763406</v>
      </c>
    </row>
    <row r="92" spans="2:29" hidden="1" outlineLevel="1" x14ac:dyDescent="0.35">
      <c r="B92" s="25" t="s">
        <v>2</v>
      </c>
      <c r="C92" s="26">
        <f t="shared" ref="C92:D92" si="110">SUM(C90:C91)</f>
        <v>472</v>
      </c>
      <c r="D92" s="26">
        <f t="shared" si="110"/>
        <v>494</v>
      </c>
      <c r="E92" s="26">
        <f t="shared" ref="E92:M92" si="111">SUM(E90:E91)</f>
        <v>546</v>
      </c>
      <c r="F92" s="26">
        <f t="shared" si="111"/>
        <v>590</v>
      </c>
      <c r="G92" s="26">
        <f t="shared" si="111"/>
        <v>653</v>
      </c>
      <c r="H92" s="26">
        <f t="shared" si="111"/>
        <v>782</v>
      </c>
      <c r="I92" s="26">
        <f t="shared" si="111"/>
        <v>812</v>
      </c>
      <c r="J92" s="26">
        <f t="shared" si="111"/>
        <v>768</v>
      </c>
      <c r="K92" s="26">
        <f t="shared" si="111"/>
        <v>869</v>
      </c>
      <c r="L92" s="26">
        <f t="shared" si="111"/>
        <v>1287</v>
      </c>
      <c r="M92" s="26">
        <f t="shared" si="111"/>
        <v>1404</v>
      </c>
      <c r="N92" s="26">
        <f t="shared" ref="N92:P92" si="112">SUM(N90:N91)</f>
        <v>1431</v>
      </c>
      <c r="O92" s="26">
        <f t="shared" si="112"/>
        <v>1619</v>
      </c>
      <c r="P92" s="26">
        <f t="shared" si="112"/>
        <v>2408</v>
      </c>
      <c r="Q92" s="26">
        <f>SUM(Q90:Q91)</f>
        <v>2498</v>
      </c>
      <c r="R92" s="26">
        <f>SUM(R90:R91)</f>
        <v>2372</v>
      </c>
      <c r="S92" s="26">
        <f t="shared" ref="S92:AB92" si="113">SUM(S90:S91)</f>
        <v>2291.0766666666677</v>
      </c>
      <c r="T92" s="26">
        <f t="shared" si="113"/>
        <v>2352.5384999999987</v>
      </c>
      <c r="U92" s="26">
        <f t="shared" si="113"/>
        <v>2439.0736499999985</v>
      </c>
      <c r="V92" s="26">
        <f t="shared" si="113"/>
        <v>2493.7690829999992</v>
      </c>
      <c r="W92" s="26">
        <f t="shared" si="113"/>
        <v>2574.5552550899993</v>
      </c>
      <c r="X92" s="26">
        <f t="shared" si="113"/>
        <v>2651.7919127426994</v>
      </c>
      <c r="Y92" s="26">
        <f t="shared" si="113"/>
        <v>2731.3456701249797</v>
      </c>
      <c r="Z92" s="26">
        <f t="shared" si="113"/>
        <v>2813.2860402287315</v>
      </c>
      <c r="AA92" s="26">
        <f t="shared" si="113"/>
        <v>2897.6846214355919</v>
      </c>
      <c r="AB92" s="26">
        <f t="shared" si="113"/>
        <v>2984.6151600786598</v>
      </c>
      <c r="AC92" s="26">
        <f t="shared" ref="AC92" si="114">SUM(AC90:AC91)</f>
        <v>3074.1536148810192</v>
      </c>
    </row>
    <row r="93" spans="2:29" hidden="1" outlineLevel="1" x14ac:dyDescent="0.35">
      <c r="B93" s="10" t="s">
        <v>3</v>
      </c>
      <c r="C93" s="17">
        <v>-244</v>
      </c>
      <c r="D93" s="17">
        <v>-247</v>
      </c>
      <c r="E93" s="17">
        <v>-229</v>
      </c>
      <c r="F93" s="17">
        <v>-272</v>
      </c>
      <c r="G93" s="17">
        <v>-284</v>
      </c>
      <c r="H93" s="17">
        <v>-317</v>
      </c>
      <c r="I93" s="17">
        <v>-307</v>
      </c>
      <c r="J93" s="17">
        <v>-320</v>
      </c>
      <c r="K93" s="17">
        <v>-357</v>
      </c>
      <c r="L93" s="17">
        <v>-531</v>
      </c>
      <c r="M93" s="17">
        <v>-494</v>
      </c>
      <c r="N93" s="17">
        <v>-480</v>
      </c>
      <c r="O93" s="17">
        <v>-583</v>
      </c>
      <c r="P93" s="17">
        <v>-850</v>
      </c>
      <c r="Q93" s="17">
        <v>-867</v>
      </c>
      <c r="R93" s="17">
        <v>-850</v>
      </c>
      <c r="S93" s="3">
        <f t="shared" ref="S93:AC93" si="115">-S46</f>
        <v>-815.34375</v>
      </c>
      <c r="T93" s="3">
        <f t="shared" si="115"/>
        <v>-847.95749999999998</v>
      </c>
      <c r="U93" s="3">
        <f t="shared" si="115"/>
        <v>-889.3769625000001</v>
      </c>
      <c r="V93" s="3">
        <f t="shared" si="115"/>
        <v>-907.16450175</v>
      </c>
      <c r="W93" s="3">
        <f t="shared" si="115"/>
        <v>-934.37943680250009</v>
      </c>
      <c r="X93" s="3">
        <f t="shared" si="115"/>
        <v>-962.41081990657506</v>
      </c>
      <c r="Y93" s="3">
        <f t="shared" si="115"/>
        <v>-991.28314450377229</v>
      </c>
      <c r="Z93" s="3">
        <f t="shared" si="115"/>
        <v>-1021.0216388388856</v>
      </c>
      <c r="AA93" s="3">
        <f t="shared" si="115"/>
        <v>-1051.652288004052</v>
      </c>
      <c r="AB93" s="3">
        <f t="shared" si="115"/>
        <v>-1083.2018566441736</v>
      </c>
      <c r="AC93" s="3">
        <f t="shared" si="115"/>
        <v>-1115.6979123434987</v>
      </c>
    </row>
    <row r="94" spans="2:29" hidden="1" outlineLevel="1" x14ac:dyDescent="0.35">
      <c r="B94" s="10" t="s">
        <v>160</v>
      </c>
      <c r="C94" s="17">
        <v>-78</v>
      </c>
      <c r="D94" s="17">
        <v>-93</v>
      </c>
      <c r="E94" s="17">
        <v>-96</v>
      </c>
      <c r="F94" s="17">
        <v>-107</v>
      </c>
      <c r="G94" s="17">
        <v>-106</v>
      </c>
      <c r="H94" s="17">
        <v>-109</v>
      </c>
      <c r="I94" s="17">
        <v>-105</v>
      </c>
      <c r="J94" s="17">
        <v>-102</v>
      </c>
      <c r="K94" s="17">
        <v>-91</v>
      </c>
      <c r="L94" s="17">
        <v>-143</v>
      </c>
      <c r="M94" s="17">
        <v>-154</v>
      </c>
      <c r="N94" s="17">
        <v>-154</v>
      </c>
      <c r="O94" s="17">
        <v>-194</v>
      </c>
      <c r="P94" s="17">
        <v>-300</v>
      </c>
      <c r="Q94" s="17">
        <v>-288</v>
      </c>
      <c r="R94" s="17">
        <v>-257</v>
      </c>
      <c r="S94" s="3">
        <f>-S116</f>
        <v>-231.625</v>
      </c>
      <c r="T94" s="3">
        <f t="shared" ref="T94:AC94" si="116">-T116</f>
        <v>-231.625</v>
      </c>
      <c r="U94" s="3">
        <f t="shared" si="116"/>
        <v>-231.625</v>
      </c>
      <c r="V94" s="3">
        <f t="shared" si="116"/>
        <v>-231.625</v>
      </c>
      <c r="W94" s="3">
        <f t="shared" si="116"/>
        <v>-231.625</v>
      </c>
      <c r="X94" s="3">
        <f t="shared" si="116"/>
        <v>-231.625</v>
      </c>
      <c r="Y94" s="3">
        <f t="shared" si="116"/>
        <v>-231.625</v>
      </c>
      <c r="Z94" s="3">
        <f t="shared" si="116"/>
        <v>-115.8125</v>
      </c>
      <c r="AA94" s="3">
        <f t="shared" si="116"/>
        <v>-57.90625</v>
      </c>
      <c r="AB94" s="3">
        <f t="shared" si="116"/>
        <v>-28.953125</v>
      </c>
      <c r="AC94" s="3">
        <f t="shared" si="116"/>
        <v>-14.4765625</v>
      </c>
    </row>
    <row r="95" spans="2:29" hidden="1" outlineLevel="1" x14ac:dyDescent="0.35">
      <c r="B95" s="10" t="s">
        <v>161</v>
      </c>
      <c r="C95" s="17">
        <v>-39</v>
      </c>
      <c r="D95" s="17">
        <v>-10</v>
      </c>
      <c r="E95" s="17">
        <v>-11</v>
      </c>
      <c r="F95" s="17">
        <v>-41</v>
      </c>
      <c r="G95" s="17">
        <v>-221</v>
      </c>
      <c r="H95" s="17">
        <v>-31</v>
      </c>
      <c r="I95" s="17">
        <v>-14</v>
      </c>
      <c r="J95" s="17">
        <v>-30</v>
      </c>
      <c r="K95" s="17">
        <v>-13</v>
      </c>
      <c r="L95" s="17">
        <v>-32</v>
      </c>
      <c r="M95" s="17">
        <v>-24</v>
      </c>
      <c r="N95" s="17">
        <v>-36</v>
      </c>
      <c r="O95" s="17">
        <v>132</v>
      </c>
      <c r="P95" s="17">
        <v>-79</v>
      </c>
      <c r="Q95" s="17">
        <v>-51</v>
      </c>
      <c r="R95" s="17">
        <v>-23</v>
      </c>
      <c r="S95" s="17">
        <v>-25</v>
      </c>
      <c r="T95" s="17">
        <f>+S95*1.02</f>
        <v>-25.5</v>
      </c>
      <c r="U95" s="17">
        <f t="shared" ref="U95:AC95" si="117">+T95*1.02</f>
        <v>-26.01</v>
      </c>
      <c r="V95" s="17">
        <f t="shared" si="117"/>
        <v>-26.530200000000001</v>
      </c>
      <c r="W95" s="17">
        <f t="shared" si="117"/>
        <v>-27.060804000000001</v>
      </c>
      <c r="X95" s="17">
        <f t="shared" si="117"/>
        <v>-27.602020080000003</v>
      </c>
      <c r="Y95" s="17">
        <f t="shared" si="117"/>
        <v>-28.154060481600002</v>
      </c>
      <c r="Z95" s="17">
        <f t="shared" si="117"/>
        <v>-28.717141691232001</v>
      </c>
      <c r="AA95" s="17">
        <f t="shared" si="117"/>
        <v>-29.291484525056642</v>
      </c>
      <c r="AB95" s="17">
        <f t="shared" si="117"/>
        <v>-29.877314215557774</v>
      </c>
      <c r="AC95" s="17">
        <f t="shared" si="117"/>
        <v>-30.474860499868932</v>
      </c>
    </row>
    <row r="96" spans="2:29" hidden="1" outlineLevel="1" x14ac:dyDescent="0.35">
      <c r="B96" s="10" t="s">
        <v>218</v>
      </c>
      <c r="C96" s="17">
        <f>-44-37</f>
        <v>-81</v>
      </c>
      <c r="D96" s="17">
        <v>-33</v>
      </c>
      <c r="E96" s="17">
        <f>373-24</f>
        <v>349</v>
      </c>
      <c r="F96" s="17">
        <f>27-46</f>
        <v>-19</v>
      </c>
      <c r="G96" s="17">
        <f>-68+7</f>
        <v>-61</v>
      </c>
      <c r="H96" s="17">
        <v>7</v>
      </c>
      <c r="I96" s="17">
        <f>-64+7</f>
        <v>-57</v>
      </c>
      <c r="J96" s="17">
        <f>-35+7</f>
        <v>-28</v>
      </c>
      <c r="K96" s="17">
        <f>-94-1</f>
        <v>-95</v>
      </c>
      <c r="L96" s="17">
        <f>-4+22</f>
        <v>18</v>
      </c>
      <c r="M96" s="17">
        <v>-14</v>
      </c>
      <c r="N96" s="17">
        <v>-25</v>
      </c>
      <c r="O96" s="17">
        <v>-155</v>
      </c>
      <c r="P96" s="17">
        <v>-31</v>
      </c>
      <c r="Q96" s="17">
        <v>-51</v>
      </c>
      <c r="R96" s="17">
        <v>-22</v>
      </c>
      <c r="S96" s="17">
        <v>-30</v>
      </c>
      <c r="T96" s="17">
        <f>+S96*1.02</f>
        <v>-30.6</v>
      </c>
      <c r="U96" s="17">
        <f t="shared" ref="U96:AC96" si="118">+T96*1.02</f>
        <v>-31.212000000000003</v>
      </c>
      <c r="V96" s="17">
        <f t="shared" si="118"/>
        <v>-31.836240000000004</v>
      </c>
      <c r="W96" s="17">
        <f t="shared" si="118"/>
        <v>-32.472964800000007</v>
      </c>
      <c r="X96" s="17">
        <f t="shared" si="118"/>
        <v>-33.12242409600001</v>
      </c>
      <c r="Y96" s="17">
        <f t="shared" si="118"/>
        <v>-33.784872577920012</v>
      </c>
      <c r="Z96" s="17">
        <f t="shared" si="118"/>
        <v>-34.460570029478411</v>
      </c>
      <c r="AA96" s="17">
        <f t="shared" si="118"/>
        <v>-35.149781430067982</v>
      </c>
      <c r="AB96" s="17">
        <f t="shared" si="118"/>
        <v>-35.852777058669339</v>
      </c>
      <c r="AC96" s="17">
        <f t="shared" si="118"/>
        <v>-36.569832599842726</v>
      </c>
    </row>
    <row r="97" spans="2:29" hidden="1" outlineLevel="1" x14ac:dyDescent="0.35">
      <c r="B97" s="25" t="s">
        <v>5</v>
      </c>
      <c r="C97" s="26">
        <f t="shared" ref="C97:E97" si="119">SUM(C92:C96)</f>
        <v>30</v>
      </c>
      <c r="D97" s="26">
        <f t="shared" si="119"/>
        <v>111</v>
      </c>
      <c r="E97" s="26">
        <f t="shared" si="119"/>
        <v>559</v>
      </c>
      <c r="F97" s="26">
        <f t="shared" ref="F97" si="120">SUM(F92:F96)</f>
        <v>151</v>
      </c>
      <c r="G97" s="26">
        <f t="shared" ref="G97:AC97" si="121">SUM(G92:G96)</f>
        <v>-19</v>
      </c>
      <c r="H97" s="26">
        <f t="shared" si="121"/>
        <v>332</v>
      </c>
      <c r="I97" s="26">
        <f t="shared" si="121"/>
        <v>329</v>
      </c>
      <c r="J97" s="26">
        <f t="shared" si="121"/>
        <v>288</v>
      </c>
      <c r="K97" s="26">
        <f t="shared" si="121"/>
        <v>313</v>
      </c>
      <c r="L97" s="26">
        <f t="shared" si="121"/>
        <v>599</v>
      </c>
      <c r="M97" s="26">
        <f t="shared" si="121"/>
        <v>718</v>
      </c>
      <c r="N97" s="26">
        <f t="shared" si="121"/>
        <v>736</v>
      </c>
      <c r="O97" s="26">
        <f t="shared" si="121"/>
        <v>819</v>
      </c>
      <c r="P97" s="26">
        <f t="shared" si="121"/>
        <v>1148</v>
      </c>
      <c r="Q97" s="26">
        <f t="shared" si="121"/>
        <v>1241</v>
      </c>
      <c r="R97" s="26">
        <f t="shared" si="121"/>
        <v>1220</v>
      </c>
      <c r="S97" s="26">
        <f t="shared" si="121"/>
        <v>1189.1079166666677</v>
      </c>
      <c r="T97" s="26">
        <f t="shared" si="121"/>
        <v>1216.8559999999989</v>
      </c>
      <c r="U97" s="26">
        <f t="shared" si="121"/>
        <v>1260.8496874999985</v>
      </c>
      <c r="V97" s="26">
        <f t="shared" si="121"/>
        <v>1296.6131412499992</v>
      </c>
      <c r="W97" s="26">
        <f t="shared" si="121"/>
        <v>1349.0170494874992</v>
      </c>
      <c r="X97" s="26">
        <f t="shared" si="121"/>
        <v>1397.0316486601243</v>
      </c>
      <c r="Y97" s="26">
        <f t="shared" si="121"/>
        <v>1446.4985925616875</v>
      </c>
      <c r="Z97" s="26">
        <f t="shared" si="121"/>
        <v>1613.2741896691355</v>
      </c>
      <c r="AA97" s="26">
        <f t="shared" si="121"/>
        <v>1723.6848174764152</v>
      </c>
      <c r="AB97" s="26">
        <f t="shared" si="121"/>
        <v>1806.730087160259</v>
      </c>
      <c r="AC97" s="26">
        <f t="shared" si="121"/>
        <v>1876.9344469378086</v>
      </c>
    </row>
    <row r="98" spans="2:29" hidden="1" outlineLevel="1" x14ac:dyDescent="0.35">
      <c r="B98" s="10" t="s">
        <v>21</v>
      </c>
      <c r="C98" s="17">
        <v>-257</v>
      </c>
      <c r="D98" s="17">
        <v>-321</v>
      </c>
      <c r="E98" s="17">
        <v>-304</v>
      </c>
      <c r="F98" s="17">
        <v>-313</v>
      </c>
      <c r="G98" s="17">
        <v>-327</v>
      </c>
      <c r="H98" s="17">
        <v>-328</v>
      </c>
      <c r="I98" s="17">
        <v>-244</v>
      </c>
      <c r="J98" s="17">
        <v>-221</v>
      </c>
      <c r="K98" s="17">
        <v>-191</v>
      </c>
      <c r="L98" s="17">
        <v>-291</v>
      </c>
      <c r="M98" s="17">
        <v>-269</v>
      </c>
      <c r="N98" s="17">
        <v>-259</v>
      </c>
      <c r="O98" s="17">
        <v>-329</v>
      </c>
      <c r="P98" s="17">
        <v>-435</v>
      </c>
      <c r="Q98" s="17">
        <v>-336</v>
      </c>
      <c r="R98" s="17">
        <v>-286</v>
      </c>
      <c r="S98" s="3">
        <f>-S206</f>
        <v>-328.74324999999999</v>
      </c>
      <c r="T98" s="3">
        <f t="shared" ref="T98:AC98" si="122">-T206</f>
        <v>-331.24300999999974</v>
      </c>
      <c r="U98" s="3">
        <f t="shared" si="122"/>
        <v>-319.46722435937471</v>
      </c>
      <c r="V98" s="3">
        <f t="shared" si="122"/>
        <v>-338.21960591562492</v>
      </c>
      <c r="W98" s="3">
        <f t="shared" si="122"/>
        <v>-481.73654857826546</v>
      </c>
      <c r="X98" s="3">
        <f t="shared" si="122"/>
        <v>-477.4536865827385</v>
      </c>
      <c r="Y98" s="3">
        <f t="shared" si="122"/>
        <v>-464.8875661576692</v>
      </c>
      <c r="Z98" s="3">
        <f t="shared" si="122"/>
        <v>-449.04929590400445</v>
      </c>
      <c r="AA98" s="3">
        <f t="shared" si="122"/>
        <v>-462.04963204754762</v>
      </c>
      <c r="AB98" s="3">
        <f t="shared" si="122"/>
        <v>-476.04090099935615</v>
      </c>
      <c r="AC98" s="3">
        <f t="shared" si="122"/>
        <v>-490.45432361952646</v>
      </c>
    </row>
    <row r="99" spans="2:29" hidden="1" outlineLevel="1" x14ac:dyDescent="0.35">
      <c r="B99" s="25" t="s">
        <v>6</v>
      </c>
      <c r="C99" s="26">
        <f t="shared" ref="C99:D99" si="123">SUM(C97:C98)</f>
        <v>-227</v>
      </c>
      <c r="D99" s="26">
        <f t="shared" si="123"/>
        <v>-210</v>
      </c>
      <c r="E99" s="26">
        <f t="shared" ref="E99:M99" si="124">SUM(E97:E98)</f>
        <v>255</v>
      </c>
      <c r="F99" s="26">
        <f t="shared" si="124"/>
        <v>-162</v>
      </c>
      <c r="G99" s="26">
        <f t="shared" si="124"/>
        <v>-346</v>
      </c>
      <c r="H99" s="26">
        <f t="shared" si="124"/>
        <v>4</v>
      </c>
      <c r="I99" s="26">
        <f t="shared" si="124"/>
        <v>85</v>
      </c>
      <c r="J99" s="26">
        <f t="shared" si="124"/>
        <v>67</v>
      </c>
      <c r="K99" s="26">
        <f t="shared" si="124"/>
        <v>122</v>
      </c>
      <c r="L99" s="26">
        <f t="shared" si="124"/>
        <v>308</v>
      </c>
      <c r="M99" s="26">
        <f t="shared" si="124"/>
        <v>449</v>
      </c>
      <c r="N99" s="26">
        <f t="shared" ref="N99" si="125">SUM(N97:N98)</f>
        <v>477</v>
      </c>
      <c r="O99" s="26">
        <f>SUM(O97:O98)</f>
        <v>490</v>
      </c>
      <c r="P99" s="26">
        <f t="shared" ref="P99:AB99" si="126">SUM(P97:P98)</f>
        <v>713</v>
      </c>
      <c r="Q99" s="26">
        <f t="shared" si="126"/>
        <v>905</v>
      </c>
      <c r="R99" s="26">
        <f t="shared" ref="R99" si="127">SUM(R97:R98)</f>
        <v>934</v>
      </c>
      <c r="S99" s="26">
        <f t="shared" si="126"/>
        <v>860.36466666666774</v>
      </c>
      <c r="T99" s="26">
        <f t="shared" si="126"/>
        <v>885.61298999999917</v>
      </c>
      <c r="U99" s="26">
        <f t="shared" si="126"/>
        <v>941.38246314062371</v>
      </c>
      <c r="V99" s="26">
        <f t="shared" si="126"/>
        <v>958.39353533437429</v>
      </c>
      <c r="W99" s="26">
        <f t="shared" si="126"/>
        <v>867.28050090923375</v>
      </c>
      <c r="X99" s="26">
        <f t="shared" si="126"/>
        <v>919.57796207738579</v>
      </c>
      <c r="Y99" s="26">
        <f t="shared" si="126"/>
        <v>981.61102640401828</v>
      </c>
      <c r="Z99" s="26">
        <f t="shared" si="126"/>
        <v>1164.2248937651311</v>
      </c>
      <c r="AA99" s="26">
        <f t="shared" si="126"/>
        <v>1261.6351854288675</v>
      </c>
      <c r="AB99" s="26">
        <f t="shared" si="126"/>
        <v>1330.6891861609029</v>
      </c>
      <c r="AC99" s="26">
        <f t="shared" ref="AC99" si="128">SUM(AC97:AC98)</f>
        <v>1386.480123318282</v>
      </c>
    </row>
    <row r="100" spans="2:29" hidden="1" outlineLevel="1" x14ac:dyDescent="0.35">
      <c r="B100" s="23" t="s">
        <v>22</v>
      </c>
      <c r="C100" s="17">
        <f>96-C102</f>
        <v>96</v>
      </c>
      <c r="D100" s="17">
        <f>72-D102</f>
        <v>72</v>
      </c>
      <c r="E100" s="17">
        <f>-99-E102</f>
        <v>-2</v>
      </c>
      <c r="F100" s="17">
        <f>49-F102</f>
        <v>-3</v>
      </c>
      <c r="G100" s="17">
        <v>-4</v>
      </c>
      <c r="H100" s="17">
        <v>-1</v>
      </c>
      <c r="I100" s="17">
        <v>-6</v>
      </c>
      <c r="J100" s="17">
        <v>-8</v>
      </c>
      <c r="K100" s="17">
        <v>-10</v>
      </c>
      <c r="L100" s="17">
        <v>-41</v>
      </c>
      <c r="M100" s="17">
        <v>-104</v>
      </c>
      <c r="N100" s="17">
        <v>-67</v>
      </c>
      <c r="O100" s="17">
        <v>-138</v>
      </c>
      <c r="P100" s="17">
        <v>-250</v>
      </c>
      <c r="Q100" s="17">
        <v>-245</v>
      </c>
      <c r="R100" s="17">
        <v>-216</v>
      </c>
      <c r="S100" s="3">
        <f t="shared" ref="S100:AB100" si="129">+S101*-S99</f>
        <v>-197.88387333333358</v>
      </c>
      <c r="T100" s="3">
        <f t="shared" si="129"/>
        <v>-203.69098769999982</v>
      </c>
      <c r="U100" s="3">
        <f t="shared" si="129"/>
        <v>-216.51796652234347</v>
      </c>
      <c r="V100" s="3">
        <f t="shared" si="129"/>
        <v>-220.43051312690611</v>
      </c>
      <c r="W100" s="3">
        <f t="shared" si="129"/>
        <v>-208.14732021821609</v>
      </c>
      <c r="X100" s="3">
        <f t="shared" si="129"/>
        <v>-220.69871089857259</v>
      </c>
      <c r="Y100" s="3">
        <f t="shared" si="129"/>
        <v>-235.58664633696438</v>
      </c>
      <c r="Z100" s="3">
        <f t="shared" si="129"/>
        <v>-267.77172556598015</v>
      </c>
      <c r="AA100" s="3">
        <f t="shared" si="129"/>
        <v>-290.17609264863955</v>
      </c>
      <c r="AB100" s="3">
        <f t="shared" si="129"/>
        <v>-306.05851281700768</v>
      </c>
      <c r="AC100" s="3">
        <f t="shared" ref="AC100" si="130">+AC101*-AC99</f>
        <v>-318.89042836320488</v>
      </c>
    </row>
    <row r="101" spans="2:29" hidden="1" outlineLevel="1" x14ac:dyDescent="0.35">
      <c r="B101" s="10" t="s">
        <v>23</v>
      </c>
      <c r="C101" s="11">
        <f t="shared" ref="C101:D101" si="131">-C100/C99</f>
        <v>0.42290748898678415</v>
      </c>
      <c r="D101" s="11">
        <f t="shared" si="131"/>
        <v>0.34285714285714286</v>
      </c>
      <c r="E101" s="11">
        <f t="shared" ref="E101:M101" si="132">-E100/E99</f>
        <v>7.8431372549019607E-3</v>
      </c>
      <c r="F101" s="11">
        <f t="shared" si="132"/>
        <v>-1.8518518518518517E-2</v>
      </c>
      <c r="G101" s="11">
        <f t="shared" si="132"/>
        <v>-1.1560693641618497E-2</v>
      </c>
      <c r="H101" s="11">
        <f t="shared" si="132"/>
        <v>0.25</v>
      </c>
      <c r="I101" s="11">
        <f t="shared" si="132"/>
        <v>7.0588235294117646E-2</v>
      </c>
      <c r="J101" s="11">
        <f t="shared" si="132"/>
        <v>0.11940298507462686</v>
      </c>
      <c r="K101" s="11">
        <f t="shared" si="132"/>
        <v>8.1967213114754092E-2</v>
      </c>
      <c r="L101" s="11">
        <f t="shared" si="132"/>
        <v>0.13311688311688311</v>
      </c>
      <c r="M101" s="11">
        <f t="shared" si="132"/>
        <v>0.23162583518930957</v>
      </c>
      <c r="N101" s="11">
        <f t="shared" ref="N101:P101" si="133">-N100/N99</f>
        <v>0.14046121593291405</v>
      </c>
      <c r="O101" s="11">
        <f t="shared" si="133"/>
        <v>0.28163265306122448</v>
      </c>
      <c r="P101" s="11">
        <f t="shared" si="133"/>
        <v>0.35063113604488078</v>
      </c>
      <c r="Q101" s="11">
        <f>-Q100/Q99</f>
        <v>0.27071823204419887</v>
      </c>
      <c r="R101" s="11">
        <f>-R100/R99</f>
        <v>0.23126338329764454</v>
      </c>
      <c r="S101" s="16">
        <v>0.23</v>
      </c>
      <c r="T101" s="16">
        <v>0.23</v>
      </c>
      <c r="U101" s="16">
        <v>0.23</v>
      </c>
      <c r="V101" s="16">
        <v>0.23</v>
      </c>
      <c r="W101" s="16">
        <v>0.24</v>
      </c>
      <c r="X101" s="16">
        <v>0.24</v>
      </c>
      <c r="Y101" s="16">
        <v>0.24</v>
      </c>
      <c r="Z101" s="16">
        <v>0.23</v>
      </c>
      <c r="AA101" s="16">
        <v>0.23</v>
      </c>
      <c r="AB101" s="16">
        <v>0.23</v>
      </c>
      <c r="AC101" s="16">
        <v>0.23</v>
      </c>
    </row>
    <row r="102" spans="2:29" hidden="1" outlineLevel="1" x14ac:dyDescent="0.35">
      <c r="B102" s="23" t="s">
        <v>24</v>
      </c>
      <c r="C102" s="17">
        <v>0</v>
      </c>
      <c r="D102" s="17">
        <v>0</v>
      </c>
      <c r="E102" s="17">
        <v>-97</v>
      </c>
      <c r="F102" s="17">
        <v>52</v>
      </c>
      <c r="G102" s="17">
        <v>51</v>
      </c>
      <c r="H102" s="17">
        <v>-1</v>
      </c>
      <c r="I102" s="17">
        <v>-22</v>
      </c>
      <c r="J102" s="17">
        <v>4</v>
      </c>
      <c r="K102" s="17">
        <v>-26</v>
      </c>
      <c r="L102" s="17">
        <v>-31</v>
      </c>
      <c r="M102" s="17">
        <v>-5</v>
      </c>
      <c r="N102" s="17">
        <v>86</v>
      </c>
      <c r="O102" s="17">
        <v>52</v>
      </c>
      <c r="P102" s="17">
        <v>96</v>
      </c>
      <c r="Q102" s="17">
        <v>73</v>
      </c>
      <c r="R102" s="17">
        <v>48</v>
      </c>
      <c r="S102" s="3">
        <f t="shared" ref="S102:AB102" si="134">+S103*-S99</f>
        <v>0</v>
      </c>
      <c r="T102" s="3">
        <f t="shared" si="134"/>
        <v>0</v>
      </c>
      <c r="U102" s="3">
        <f t="shared" si="134"/>
        <v>0</v>
      </c>
      <c r="V102" s="3">
        <f t="shared" si="134"/>
        <v>0</v>
      </c>
      <c r="W102" s="3">
        <f t="shared" si="134"/>
        <v>0</v>
      </c>
      <c r="X102" s="3">
        <f t="shared" si="134"/>
        <v>0</v>
      </c>
      <c r="Y102" s="3">
        <f t="shared" si="134"/>
        <v>0</v>
      </c>
      <c r="Z102" s="3">
        <f t="shared" si="134"/>
        <v>0</v>
      </c>
      <c r="AA102" s="3">
        <f t="shared" si="134"/>
        <v>0</v>
      </c>
      <c r="AB102" s="3">
        <f t="shared" si="134"/>
        <v>0</v>
      </c>
      <c r="AC102" s="3">
        <f t="shared" ref="AC102" si="135">+AC103*-AC99</f>
        <v>0</v>
      </c>
    </row>
    <row r="103" spans="2:29" hidden="1" outlineLevel="1" x14ac:dyDescent="0.35">
      <c r="B103" s="10" t="s">
        <v>25</v>
      </c>
      <c r="C103" s="11">
        <f t="shared" ref="C103:D103" si="136">-C102/C99</f>
        <v>0</v>
      </c>
      <c r="D103" s="11">
        <f t="shared" si="136"/>
        <v>0</v>
      </c>
      <c r="E103" s="11">
        <f t="shared" ref="E103:M103" si="137">-E102/E99</f>
        <v>0.38039215686274508</v>
      </c>
      <c r="F103" s="11">
        <f t="shared" si="137"/>
        <v>0.32098765432098764</v>
      </c>
      <c r="G103" s="11">
        <f t="shared" si="137"/>
        <v>0.14739884393063585</v>
      </c>
      <c r="H103" s="11">
        <f t="shared" si="137"/>
        <v>0.25</v>
      </c>
      <c r="I103" s="11">
        <f t="shared" si="137"/>
        <v>0.25882352941176473</v>
      </c>
      <c r="J103" s="11">
        <f t="shared" si="137"/>
        <v>-5.9701492537313432E-2</v>
      </c>
      <c r="K103" s="11">
        <f t="shared" si="137"/>
        <v>0.21311475409836064</v>
      </c>
      <c r="L103" s="11">
        <f t="shared" si="137"/>
        <v>0.10064935064935066</v>
      </c>
      <c r="M103" s="11">
        <f t="shared" si="137"/>
        <v>1.1135857461024499E-2</v>
      </c>
      <c r="N103" s="11">
        <f t="shared" ref="N103:P103" si="138">-N102/N99</f>
        <v>-0.18029350104821804</v>
      </c>
      <c r="O103" s="11">
        <f t="shared" si="138"/>
        <v>-0.10612244897959183</v>
      </c>
      <c r="P103" s="11">
        <f t="shared" si="138"/>
        <v>-0.13464235624123422</v>
      </c>
      <c r="Q103" s="11">
        <f>-Q102/Q99</f>
        <v>-8.0662983425414364E-2</v>
      </c>
      <c r="R103" s="11">
        <f>-R102/R99</f>
        <v>-5.1391862955032119E-2</v>
      </c>
      <c r="S103" s="16">
        <f>DCF!$C$15-S101</f>
        <v>0</v>
      </c>
      <c r="T103" s="16">
        <f>DCF!$C$15-T101</f>
        <v>0</v>
      </c>
      <c r="U103" s="16">
        <f>DCF!$C$15-U101</f>
        <v>0</v>
      </c>
      <c r="V103" s="16">
        <f>DCF!$C$15-V101</f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</row>
    <row r="104" spans="2:29" hidden="1" outlineLevel="1" x14ac:dyDescent="0.35">
      <c r="B104" s="25" t="s">
        <v>7</v>
      </c>
      <c r="C104" s="26">
        <f t="shared" ref="C104:D104" si="139">+C99+C100+C102</f>
        <v>-131</v>
      </c>
      <c r="D104" s="26">
        <f t="shared" si="139"/>
        <v>-138</v>
      </c>
      <c r="E104" s="26">
        <f t="shared" ref="E104:F104" si="140">+E99+E100+E102</f>
        <v>156</v>
      </c>
      <c r="F104" s="26">
        <f t="shared" si="140"/>
        <v>-113</v>
      </c>
      <c r="G104" s="26">
        <f t="shared" ref="G104:M104" si="141">+G99+G100+G102</f>
        <v>-299</v>
      </c>
      <c r="H104" s="26">
        <f t="shared" si="141"/>
        <v>2</v>
      </c>
      <c r="I104" s="26">
        <f t="shared" si="141"/>
        <v>57</v>
      </c>
      <c r="J104" s="26">
        <f t="shared" si="141"/>
        <v>63</v>
      </c>
      <c r="K104" s="26">
        <f t="shared" si="141"/>
        <v>86</v>
      </c>
      <c r="L104" s="26">
        <f t="shared" si="141"/>
        <v>236</v>
      </c>
      <c r="M104" s="26">
        <f t="shared" si="141"/>
        <v>340</v>
      </c>
      <c r="N104" s="26">
        <f t="shared" ref="N104" si="142">+N99+N100+N102</f>
        <v>496</v>
      </c>
      <c r="O104" s="26">
        <f>+O99+O100+O102</f>
        <v>404</v>
      </c>
      <c r="P104" s="26">
        <f t="shared" ref="P104:AB104" si="143">+P99+P100+P102</f>
        <v>559</v>
      </c>
      <c r="Q104" s="26">
        <f t="shared" si="143"/>
        <v>733</v>
      </c>
      <c r="R104" s="26">
        <f t="shared" ref="R104" si="144">+R99+R100+R102</f>
        <v>766</v>
      </c>
      <c r="S104" s="26">
        <f t="shared" si="143"/>
        <v>662.48079333333419</v>
      </c>
      <c r="T104" s="26">
        <f t="shared" si="143"/>
        <v>681.92200229999935</v>
      </c>
      <c r="U104" s="26">
        <f t="shared" si="143"/>
        <v>724.86449661828021</v>
      </c>
      <c r="V104" s="26">
        <f t="shared" si="143"/>
        <v>737.96302220746816</v>
      </c>
      <c r="W104" s="26">
        <f t="shared" si="143"/>
        <v>659.13318069101763</v>
      </c>
      <c r="X104" s="26">
        <f t="shared" si="143"/>
        <v>698.87925117881321</v>
      </c>
      <c r="Y104" s="26">
        <f t="shared" si="143"/>
        <v>746.02438006705393</v>
      </c>
      <c r="Z104" s="26">
        <f t="shared" si="143"/>
        <v>896.45316819915092</v>
      </c>
      <c r="AA104" s="26">
        <f t="shared" si="143"/>
        <v>971.45909278022805</v>
      </c>
      <c r="AB104" s="26">
        <f t="shared" si="143"/>
        <v>1024.6306733438951</v>
      </c>
      <c r="AC104" s="26">
        <f t="shared" ref="AC104" si="145">+AC99+AC100+AC102</f>
        <v>1067.5896949550772</v>
      </c>
    </row>
    <row r="105" spans="2:29" hidden="1" outlineLevel="1" x14ac:dyDescent="0.35">
      <c r="B105" s="10" t="s">
        <v>26</v>
      </c>
      <c r="C105" s="17">
        <v>3</v>
      </c>
      <c r="D105" s="17">
        <v>0</v>
      </c>
      <c r="E105" s="17">
        <v>-4</v>
      </c>
      <c r="F105" s="17">
        <v>0</v>
      </c>
      <c r="G105" s="17">
        <v>0</v>
      </c>
      <c r="H105" s="17">
        <v>0</v>
      </c>
      <c r="I105" s="17">
        <v>0</v>
      </c>
      <c r="J105" s="17">
        <v>-1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</row>
    <row r="106" spans="2:29" hidden="1" outlineLevel="1" x14ac:dyDescent="0.35">
      <c r="B106" s="25" t="s">
        <v>27</v>
      </c>
      <c r="C106" s="26">
        <f t="shared" ref="C106:D106" si="146">SUM(C104:C105)</f>
        <v>-128</v>
      </c>
      <c r="D106" s="26">
        <f t="shared" si="146"/>
        <v>-138</v>
      </c>
      <c r="E106" s="26">
        <f t="shared" ref="E106:F106" si="147">SUM(E104:E105)</f>
        <v>152</v>
      </c>
      <c r="F106" s="26">
        <f t="shared" si="147"/>
        <v>-113</v>
      </c>
      <c r="G106" s="26">
        <f t="shared" ref="G106:M106" si="148">SUM(G104:G105)</f>
        <v>-299</v>
      </c>
      <c r="H106" s="26">
        <f t="shared" si="148"/>
        <v>2</v>
      </c>
      <c r="I106" s="26">
        <f t="shared" si="148"/>
        <v>57</v>
      </c>
      <c r="J106" s="26">
        <f t="shared" si="148"/>
        <v>62</v>
      </c>
      <c r="K106" s="26">
        <f t="shared" si="148"/>
        <v>86</v>
      </c>
      <c r="L106" s="26">
        <f t="shared" si="148"/>
        <v>236</v>
      </c>
      <c r="M106" s="26">
        <f t="shared" si="148"/>
        <v>340</v>
      </c>
      <c r="N106" s="26">
        <f t="shared" ref="N106:P106" si="149">SUM(N104:N105)</f>
        <v>496</v>
      </c>
      <c r="O106" s="26">
        <f t="shared" si="149"/>
        <v>404</v>
      </c>
      <c r="P106" s="26">
        <f t="shared" si="149"/>
        <v>559</v>
      </c>
      <c r="Q106" s="26">
        <f>SUM(Q104:Q105)</f>
        <v>733</v>
      </c>
      <c r="R106" s="26">
        <f>SUM(R104:R105)</f>
        <v>766</v>
      </c>
      <c r="S106" s="26">
        <f t="shared" ref="S106:AB106" si="150">SUM(S104:S105)</f>
        <v>662.48079333333419</v>
      </c>
      <c r="T106" s="26">
        <f t="shared" si="150"/>
        <v>681.92200229999935</v>
      </c>
      <c r="U106" s="26">
        <f t="shared" si="150"/>
        <v>724.86449661828021</v>
      </c>
      <c r="V106" s="26">
        <f t="shared" si="150"/>
        <v>737.96302220746816</v>
      </c>
      <c r="W106" s="26">
        <f t="shared" si="150"/>
        <v>659.13318069101763</v>
      </c>
      <c r="X106" s="26">
        <f t="shared" si="150"/>
        <v>698.87925117881321</v>
      </c>
      <c r="Y106" s="26">
        <f t="shared" si="150"/>
        <v>746.02438006705393</v>
      </c>
      <c r="Z106" s="26">
        <f t="shared" si="150"/>
        <v>896.45316819915092</v>
      </c>
      <c r="AA106" s="26">
        <f t="shared" si="150"/>
        <v>971.45909278022805</v>
      </c>
      <c r="AB106" s="26">
        <f t="shared" si="150"/>
        <v>1024.6306733438951</v>
      </c>
      <c r="AC106" s="26">
        <f t="shared" ref="AC106" si="151">SUM(AC104:AC105)</f>
        <v>1067.5896949550772</v>
      </c>
    </row>
    <row r="107" spans="2:29" hidden="1" outlineLevel="1" x14ac:dyDescent="0.35">
      <c r="B107" s="2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2:29" hidden="1" outlineLevel="1" x14ac:dyDescent="0.35">
      <c r="B108" s="10" t="s">
        <v>28</v>
      </c>
      <c r="C108" s="33"/>
      <c r="D108" s="33"/>
      <c r="E108" s="33"/>
      <c r="F108" s="33"/>
      <c r="G108" s="33">
        <f t="shared" ref="G108:Q108" si="152">+G217</f>
        <v>84.120999999999995</v>
      </c>
      <c r="H108" s="33">
        <f t="shared" si="152"/>
        <v>83.435000000000002</v>
      </c>
      <c r="I108" s="33">
        <f t="shared" si="152"/>
        <v>113.486</v>
      </c>
      <c r="J108" s="33">
        <f t="shared" si="152"/>
        <v>116.9</v>
      </c>
      <c r="K108" s="33">
        <f t="shared" si="152"/>
        <v>119.1</v>
      </c>
      <c r="L108" s="33">
        <f t="shared" si="152"/>
        <v>120.8</v>
      </c>
      <c r="M108" s="33">
        <f t="shared" si="152"/>
        <v>127.6</v>
      </c>
      <c r="N108" s="33">
        <f t="shared" si="152"/>
        <v>131.4</v>
      </c>
      <c r="O108" s="33">
        <f t="shared" si="152"/>
        <v>131.30000000000001</v>
      </c>
      <c r="P108" s="33">
        <f t="shared" si="152"/>
        <v>132.6</v>
      </c>
      <c r="Q108" s="33">
        <f t="shared" si="152"/>
        <v>134.6</v>
      </c>
      <c r="R108" s="33">
        <f>+R217</f>
        <v>130.6</v>
      </c>
      <c r="S108" s="33">
        <f t="shared" ref="S108:AC108" si="153">+S217</f>
        <v>118.92758620689655</v>
      </c>
      <c r="T108" s="33">
        <f t="shared" ca="1" si="153"/>
        <v>109.5750027147335</v>
      </c>
      <c r="U108" s="33">
        <f t="shared" ca="1" si="153"/>
        <v>101.88749038280277</v>
      </c>
      <c r="V108" s="33">
        <f t="shared" ca="1" si="153"/>
        <v>95.359068585462737</v>
      </c>
      <c r="W108" s="33">
        <f t="shared" ca="1" si="153"/>
        <v>90.126963534826757</v>
      </c>
      <c r="X108" s="33">
        <f t="shared" ca="1" si="153"/>
        <v>85.550699192631015</v>
      </c>
      <c r="Y108" s="33">
        <f t="shared" ca="1" si="153"/>
        <v>81.051816766562439</v>
      </c>
      <c r="Z108" s="33">
        <f t="shared" ca="1" si="153"/>
        <v>77.298707571961458</v>
      </c>
      <c r="AA108" s="33">
        <f t="shared" ca="1" si="153"/>
        <v>73.300263496039108</v>
      </c>
      <c r="AB108" s="33">
        <f t="shared" ca="1" si="153"/>
        <v>68.447490215359153</v>
      </c>
      <c r="AC108" s="33">
        <f t="shared" ca="1" si="153"/>
        <v>63.451988926388367</v>
      </c>
    </row>
    <row r="109" spans="2:29" hidden="1" outlineLevel="1" x14ac:dyDescent="0.35">
      <c r="B109" s="10" t="s">
        <v>29</v>
      </c>
      <c r="C109" s="33"/>
      <c r="D109" s="33"/>
      <c r="E109" s="33"/>
      <c r="F109" s="33"/>
      <c r="G109" s="33">
        <f t="shared" ref="G109:Q109" si="154">+G219</f>
        <v>94.947000000000003</v>
      </c>
      <c r="H109" s="33">
        <f t="shared" si="154"/>
        <v>94.176000000000002</v>
      </c>
      <c r="I109" s="33">
        <f t="shared" si="154"/>
        <v>123.521</v>
      </c>
      <c r="J109" s="33">
        <f t="shared" si="154"/>
        <v>127.40400000000001</v>
      </c>
      <c r="K109" s="33">
        <f t="shared" si="154"/>
        <v>130.45099999999999</v>
      </c>
      <c r="L109" s="33">
        <f t="shared" si="154"/>
        <v>132.51599999999999</v>
      </c>
      <c r="M109" s="33">
        <f t="shared" si="154"/>
        <v>138.35999999999999</v>
      </c>
      <c r="N109" s="33">
        <f t="shared" si="154"/>
        <v>142.14400000000001</v>
      </c>
      <c r="O109" s="33">
        <f t="shared" si="154"/>
        <v>141.56300000000002</v>
      </c>
      <c r="P109" s="33">
        <f t="shared" si="154"/>
        <v>144.06</v>
      </c>
      <c r="Q109" s="33">
        <f t="shared" si="154"/>
        <v>146.09799999999998</v>
      </c>
      <c r="R109" s="33">
        <f>+R219</f>
        <v>142.60999999999999</v>
      </c>
      <c r="S109" s="33">
        <f t="shared" ref="S109:AC109" si="155">+S219</f>
        <v>130.93758620689655</v>
      </c>
      <c r="T109" s="33">
        <f t="shared" ca="1" si="155"/>
        <v>121.58500271473351</v>
      </c>
      <c r="U109" s="33">
        <f t="shared" ca="1" si="155"/>
        <v>113.89749038280277</v>
      </c>
      <c r="V109" s="33">
        <f t="shared" ca="1" si="155"/>
        <v>107.36906858546274</v>
      </c>
      <c r="W109" s="33">
        <f t="shared" ca="1" si="155"/>
        <v>102.13696353482676</v>
      </c>
      <c r="X109" s="33">
        <f t="shared" ca="1" si="155"/>
        <v>97.56069919263102</v>
      </c>
      <c r="Y109" s="33">
        <f t="shared" ca="1" si="155"/>
        <v>93.061816766562444</v>
      </c>
      <c r="Z109" s="33">
        <f t="shared" ca="1" si="155"/>
        <v>89.308707571961463</v>
      </c>
      <c r="AA109" s="33">
        <f t="shared" ca="1" si="155"/>
        <v>85.310263496039113</v>
      </c>
      <c r="AB109" s="33">
        <f t="shared" ca="1" si="155"/>
        <v>80.457490215359158</v>
      </c>
      <c r="AC109" s="33">
        <f t="shared" ca="1" si="155"/>
        <v>75.461988926388372</v>
      </c>
    </row>
    <row r="110" spans="2:29" hidden="1" outlineLevel="1" x14ac:dyDescent="0.35">
      <c r="B110" s="10" t="s">
        <v>150</v>
      </c>
      <c r="C110" s="95"/>
      <c r="D110" s="95"/>
      <c r="E110" s="95"/>
      <c r="F110" s="95"/>
      <c r="G110" s="95">
        <f t="shared" ref="G110:AC110" si="156">+G106/G109</f>
        <v>-3.1491253014839855</v>
      </c>
      <c r="H110" s="95">
        <f t="shared" si="156"/>
        <v>2.1236833163438669E-2</v>
      </c>
      <c r="I110" s="95">
        <f t="shared" si="156"/>
        <v>0.461459994656779</v>
      </c>
      <c r="J110" s="95">
        <f t="shared" si="156"/>
        <v>0.48664092179209439</v>
      </c>
      <c r="K110" s="95">
        <f t="shared" si="156"/>
        <v>0.65925136641344262</v>
      </c>
      <c r="L110" s="95">
        <f t="shared" si="156"/>
        <v>1.7809170213408194</v>
      </c>
      <c r="M110" s="95">
        <f t="shared" si="156"/>
        <v>2.4573576178086154</v>
      </c>
      <c r="N110" s="95">
        <f t="shared" si="156"/>
        <v>3.489419180549302</v>
      </c>
      <c r="O110" s="95">
        <f t="shared" si="156"/>
        <v>2.8538530548236469</v>
      </c>
      <c r="P110" s="95">
        <f t="shared" si="156"/>
        <v>3.8803276412605858</v>
      </c>
      <c r="Q110" s="95">
        <f t="shared" si="156"/>
        <v>5.0171802488740438</v>
      </c>
      <c r="R110" s="95">
        <f t="shared" si="156"/>
        <v>5.371292335740832</v>
      </c>
      <c r="S110" s="95">
        <f t="shared" si="156"/>
        <v>5.0595158542676799</v>
      </c>
      <c r="T110" s="95">
        <f t="shared" ca="1" si="156"/>
        <v>5.608602928602517</v>
      </c>
      <c r="U110" s="95">
        <f t="shared" ca="1" si="156"/>
        <v>6.3641832158202369</v>
      </c>
      <c r="V110" s="95">
        <f t="shared" ca="1" si="156"/>
        <v>6.8731435592185512</v>
      </c>
      <c r="W110" s="95">
        <f t="shared" ca="1" si="156"/>
        <v>6.4534244790453927</v>
      </c>
      <c r="X110" s="95">
        <f t="shared" ca="1" si="156"/>
        <v>7.1635326208445331</v>
      </c>
      <c r="Y110" s="95">
        <f t="shared" ca="1" si="156"/>
        <v>8.0164390293216812</v>
      </c>
      <c r="Z110" s="95">
        <f t="shared" ca="1" si="156"/>
        <v>10.037690529524504</v>
      </c>
      <c r="AA110" s="95">
        <f t="shared" ca="1" si="156"/>
        <v>11.387364813676049</v>
      </c>
      <c r="AB110" s="95">
        <f t="shared" ca="1" si="156"/>
        <v>12.735056370777713</v>
      </c>
      <c r="AC110" s="95">
        <f t="shared" ca="1" si="156"/>
        <v>14.147383472710866</v>
      </c>
    </row>
    <row r="111" spans="2:29" hidden="1" outlineLevel="1" x14ac:dyDescent="0.35"/>
    <row r="112" spans="2:29" collapsed="1" x14ac:dyDescent="0.35">
      <c r="B112" s="93" t="s">
        <v>30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2:29" ht="5" customHeight="1" x14ac:dyDescent="0.35">
      <c r="P113" s="17"/>
      <c r="Q113" s="17"/>
    </row>
    <row r="114" spans="2:29" hidden="1" outlineLevel="1" x14ac:dyDescent="0.35">
      <c r="B114" t="s">
        <v>7</v>
      </c>
      <c r="C114" s="3"/>
      <c r="D114" s="3"/>
      <c r="E114" s="3">
        <f t="shared" ref="E114:AC114" si="157">+E104</f>
        <v>156</v>
      </c>
      <c r="F114" s="3">
        <f t="shared" si="157"/>
        <v>-113</v>
      </c>
      <c r="G114" s="3">
        <f t="shared" si="157"/>
        <v>-299</v>
      </c>
      <c r="H114" s="3">
        <f t="shared" si="157"/>
        <v>2</v>
      </c>
      <c r="I114" s="3">
        <f t="shared" si="157"/>
        <v>57</v>
      </c>
      <c r="J114" s="3">
        <f t="shared" si="157"/>
        <v>63</v>
      </c>
      <c r="K114" s="3">
        <f t="shared" si="157"/>
        <v>86</v>
      </c>
      <c r="L114" s="3">
        <f t="shared" si="157"/>
        <v>236</v>
      </c>
      <c r="M114" s="3">
        <f t="shared" si="157"/>
        <v>340</v>
      </c>
      <c r="N114" s="3">
        <f t="shared" si="157"/>
        <v>496</v>
      </c>
      <c r="O114" s="3">
        <f t="shared" si="157"/>
        <v>404</v>
      </c>
      <c r="P114" s="3">
        <f t="shared" si="157"/>
        <v>559</v>
      </c>
      <c r="Q114" s="3">
        <f t="shared" si="157"/>
        <v>733</v>
      </c>
      <c r="R114" s="3">
        <f t="shared" si="157"/>
        <v>766</v>
      </c>
      <c r="S114" s="3">
        <f t="shared" si="157"/>
        <v>662.48079333333419</v>
      </c>
      <c r="T114" s="3">
        <f t="shared" si="157"/>
        <v>681.92200229999935</v>
      </c>
      <c r="U114" s="3">
        <f t="shared" si="157"/>
        <v>724.86449661828021</v>
      </c>
      <c r="V114" s="3">
        <f t="shared" si="157"/>
        <v>737.96302220746816</v>
      </c>
      <c r="W114" s="3">
        <f t="shared" si="157"/>
        <v>659.13318069101763</v>
      </c>
      <c r="X114" s="3">
        <f t="shared" si="157"/>
        <v>698.87925117881321</v>
      </c>
      <c r="Y114" s="3">
        <f t="shared" si="157"/>
        <v>746.02438006705393</v>
      </c>
      <c r="Z114" s="3">
        <f t="shared" si="157"/>
        <v>896.45316819915092</v>
      </c>
      <c r="AA114" s="3">
        <f t="shared" si="157"/>
        <v>971.45909278022805</v>
      </c>
      <c r="AB114" s="3">
        <f t="shared" si="157"/>
        <v>1024.6306733438951</v>
      </c>
      <c r="AC114" s="3">
        <f t="shared" si="157"/>
        <v>1067.5896949550772</v>
      </c>
    </row>
    <row r="115" spans="2:29" hidden="1" outlineLevel="1" x14ac:dyDescent="0.35">
      <c r="B115" s="10" t="s">
        <v>170</v>
      </c>
      <c r="C115" s="17">
        <v>150</v>
      </c>
      <c r="D115" s="17">
        <v>150</v>
      </c>
      <c r="E115" s="17">
        <v>158</v>
      </c>
      <c r="F115" s="17">
        <v>210</v>
      </c>
      <c r="G115" s="17">
        <v>238</v>
      </c>
      <c r="H115" s="17">
        <v>246</v>
      </c>
      <c r="I115" s="17">
        <v>236</v>
      </c>
      <c r="J115" s="17">
        <v>256</v>
      </c>
      <c r="K115" s="17">
        <v>259</v>
      </c>
      <c r="L115" s="17">
        <v>382</v>
      </c>
      <c r="M115" s="17">
        <v>367</v>
      </c>
      <c r="N115" s="17">
        <v>384</v>
      </c>
      <c r="O115" s="17">
        <v>419</v>
      </c>
      <c r="P115" s="17">
        <v>545</v>
      </c>
      <c r="Q115" s="17">
        <v>566</v>
      </c>
      <c r="R115" s="17">
        <v>562</v>
      </c>
      <c r="S115" s="3">
        <f>-S266</f>
        <v>578.93333333333328</v>
      </c>
      <c r="T115" s="3">
        <f t="shared" ref="T115:AC115" si="158">-T266</f>
        <v>582.69900000000007</v>
      </c>
      <c r="U115" s="3">
        <f t="shared" si="158"/>
        <v>591.39600000000007</v>
      </c>
      <c r="V115" s="3">
        <f t="shared" si="158"/>
        <v>597.30996000000005</v>
      </c>
      <c r="W115" s="3">
        <f t="shared" si="158"/>
        <v>609.25615920000007</v>
      </c>
      <c r="X115" s="3">
        <f t="shared" si="158"/>
        <v>627.53384397600007</v>
      </c>
      <c r="Y115" s="3">
        <f t="shared" si="158"/>
        <v>646.3598592952801</v>
      </c>
      <c r="Z115" s="3">
        <f t="shared" si="158"/>
        <v>665.75065507413842</v>
      </c>
      <c r="AA115" s="3">
        <f t="shared" si="158"/>
        <v>685.72317472636269</v>
      </c>
      <c r="AB115" s="3">
        <f t="shared" si="158"/>
        <v>706.29486996815342</v>
      </c>
      <c r="AC115" s="3">
        <f t="shared" si="158"/>
        <v>727.48371606719809</v>
      </c>
    </row>
    <row r="116" spans="2:29" hidden="1" outlineLevel="1" x14ac:dyDescent="0.35">
      <c r="B116" s="10" t="s">
        <v>160</v>
      </c>
      <c r="C116" s="17"/>
      <c r="D116" s="17"/>
      <c r="E116" s="17">
        <v>96</v>
      </c>
      <c r="F116" s="17">
        <v>107</v>
      </c>
      <c r="G116" s="17">
        <v>106</v>
      </c>
      <c r="H116" s="17">
        <v>109</v>
      </c>
      <c r="I116" s="17">
        <v>105</v>
      </c>
      <c r="J116" s="17">
        <v>102</v>
      </c>
      <c r="K116" s="17">
        <v>91</v>
      </c>
      <c r="L116" s="17">
        <v>143</v>
      </c>
      <c r="M116" s="17">
        <v>154</v>
      </c>
      <c r="N116" s="17">
        <v>154</v>
      </c>
      <c r="O116" s="17">
        <v>194</v>
      </c>
      <c r="P116" s="17">
        <v>300</v>
      </c>
      <c r="Q116" s="17">
        <v>288</v>
      </c>
      <c r="R116" s="17">
        <v>257</v>
      </c>
      <c r="S116" s="12">
        <f>-S278</f>
        <v>231.625</v>
      </c>
      <c r="T116" s="12">
        <f t="shared" ref="T116:AC116" si="159">-T278</f>
        <v>231.625</v>
      </c>
      <c r="U116" s="12">
        <f t="shared" si="159"/>
        <v>231.625</v>
      </c>
      <c r="V116" s="12">
        <f t="shared" si="159"/>
        <v>231.625</v>
      </c>
      <c r="W116" s="12">
        <f t="shared" si="159"/>
        <v>231.625</v>
      </c>
      <c r="X116" s="12">
        <f t="shared" si="159"/>
        <v>231.625</v>
      </c>
      <c r="Y116" s="12">
        <f t="shared" si="159"/>
        <v>231.625</v>
      </c>
      <c r="Z116" s="12">
        <f t="shared" si="159"/>
        <v>115.8125</v>
      </c>
      <c r="AA116" s="12">
        <f t="shared" si="159"/>
        <v>57.90625</v>
      </c>
      <c r="AB116" s="12">
        <f t="shared" si="159"/>
        <v>28.953125</v>
      </c>
      <c r="AC116" s="12">
        <f t="shared" si="159"/>
        <v>14.4765625</v>
      </c>
    </row>
    <row r="117" spans="2:29" hidden="1" outlineLevel="1" x14ac:dyDescent="0.35">
      <c r="B117" s="10" t="s">
        <v>31</v>
      </c>
      <c r="C117" s="17"/>
      <c r="D117" s="17"/>
      <c r="E117" s="17">
        <v>12</v>
      </c>
      <c r="F117" s="17">
        <v>1</v>
      </c>
      <c r="G117" s="17">
        <v>2</v>
      </c>
      <c r="H117" s="17">
        <v>2</v>
      </c>
      <c r="I117" s="17">
        <v>16</v>
      </c>
      <c r="J117" s="17">
        <v>15</v>
      </c>
      <c r="K117" s="17">
        <v>21</v>
      </c>
      <c r="L117" s="17">
        <v>20</v>
      </c>
      <c r="M117" s="17">
        <v>20</v>
      </c>
      <c r="N117" s="17">
        <v>23</v>
      </c>
      <c r="O117" s="17">
        <v>27</v>
      </c>
      <c r="P117" s="17">
        <v>33</v>
      </c>
      <c r="Q117" s="17">
        <v>40</v>
      </c>
      <c r="R117" s="17">
        <v>39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</row>
    <row r="118" spans="2:29" hidden="1" outlineLevel="1" x14ac:dyDescent="0.35">
      <c r="B118" s="10" t="s">
        <v>32</v>
      </c>
      <c r="C118" s="12"/>
      <c r="D118" s="12"/>
      <c r="E118" s="12">
        <f t="shared" ref="E118:AC118" si="160">-E102</f>
        <v>97</v>
      </c>
      <c r="F118" s="12">
        <f t="shared" si="160"/>
        <v>-52</v>
      </c>
      <c r="G118" s="12">
        <f t="shared" si="160"/>
        <v>-51</v>
      </c>
      <c r="H118" s="12">
        <f t="shared" si="160"/>
        <v>1</v>
      </c>
      <c r="I118" s="12">
        <f t="shared" si="160"/>
        <v>22</v>
      </c>
      <c r="J118" s="12">
        <f t="shared" si="160"/>
        <v>-4</v>
      </c>
      <c r="K118" s="12">
        <f t="shared" si="160"/>
        <v>26</v>
      </c>
      <c r="L118" s="12">
        <f t="shared" si="160"/>
        <v>31</v>
      </c>
      <c r="M118" s="12">
        <f t="shared" si="160"/>
        <v>5</v>
      </c>
      <c r="N118" s="12">
        <f t="shared" si="160"/>
        <v>-86</v>
      </c>
      <c r="O118" s="12">
        <f t="shared" si="160"/>
        <v>-52</v>
      </c>
      <c r="P118" s="12">
        <f t="shared" si="160"/>
        <v>-96</v>
      </c>
      <c r="Q118" s="12">
        <f t="shared" si="160"/>
        <v>-73</v>
      </c>
      <c r="R118" s="12">
        <f t="shared" si="160"/>
        <v>-48</v>
      </c>
      <c r="S118" s="12">
        <f t="shared" si="160"/>
        <v>0</v>
      </c>
      <c r="T118" s="12">
        <f t="shared" si="160"/>
        <v>0</v>
      </c>
      <c r="U118" s="12">
        <f t="shared" si="160"/>
        <v>0</v>
      </c>
      <c r="V118" s="12">
        <f t="shared" si="160"/>
        <v>0</v>
      </c>
      <c r="W118" s="12">
        <f t="shared" si="160"/>
        <v>0</v>
      </c>
      <c r="X118" s="12">
        <f t="shared" si="160"/>
        <v>0</v>
      </c>
      <c r="Y118" s="12">
        <f t="shared" si="160"/>
        <v>0</v>
      </c>
      <c r="Z118" s="12">
        <f t="shared" si="160"/>
        <v>0</v>
      </c>
      <c r="AA118" s="12">
        <f t="shared" si="160"/>
        <v>0</v>
      </c>
      <c r="AB118" s="12">
        <f t="shared" si="160"/>
        <v>0</v>
      </c>
      <c r="AC118" s="12">
        <f t="shared" si="160"/>
        <v>0</v>
      </c>
    </row>
    <row r="119" spans="2:29" hidden="1" outlineLevel="1" x14ac:dyDescent="0.35">
      <c r="B119" s="10" t="s">
        <v>4</v>
      </c>
      <c r="C119" s="12"/>
      <c r="D119" s="12"/>
      <c r="E119" s="12">
        <f t="shared" ref="E119:F119" si="161">+E120-SUM(E114:E118)</f>
        <v>-290</v>
      </c>
      <c r="F119" s="12">
        <f t="shared" si="161"/>
        <v>23</v>
      </c>
      <c r="G119" s="12">
        <f t="shared" ref="G119:P119" si="162">+G120-SUM(G114:G118)</f>
        <v>280</v>
      </c>
      <c r="H119" s="12">
        <f t="shared" si="162"/>
        <v>47</v>
      </c>
      <c r="I119" s="12">
        <f t="shared" si="162"/>
        <v>94</v>
      </c>
      <c r="J119" s="12">
        <f t="shared" si="162"/>
        <v>45</v>
      </c>
      <c r="K119" s="12">
        <f t="shared" si="162"/>
        <v>102</v>
      </c>
      <c r="L119" s="12">
        <f t="shared" si="162"/>
        <v>0</v>
      </c>
      <c r="M119" s="12">
        <f t="shared" si="162"/>
        <v>34</v>
      </c>
      <c r="N119" s="12">
        <f t="shared" si="162"/>
        <v>50</v>
      </c>
      <c r="O119" s="12">
        <f t="shared" si="162"/>
        <v>-19</v>
      </c>
      <c r="P119" s="12">
        <f t="shared" si="162"/>
        <v>80</v>
      </c>
      <c r="Q119" s="12">
        <f t="shared" ref="Q119" si="163">+Q120-SUM(Q114:Q118)</f>
        <v>81</v>
      </c>
      <c r="R119" s="12">
        <f>+R120-SUM(R114:R118)</f>
        <v>185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</row>
    <row r="120" spans="2:29" hidden="1" outlineLevel="1" x14ac:dyDescent="0.35">
      <c r="B120" s="25" t="s">
        <v>33</v>
      </c>
      <c r="C120" s="26"/>
      <c r="D120" s="26"/>
      <c r="E120" s="26">
        <f t="shared" ref="E120:M120" si="164">+E122-E121</f>
        <v>229</v>
      </c>
      <c r="F120" s="26">
        <f t="shared" si="164"/>
        <v>176</v>
      </c>
      <c r="G120" s="26">
        <f t="shared" si="164"/>
        <v>276</v>
      </c>
      <c r="H120" s="26">
        <f t="shared" si="164"/>
        <v>407</v>
      </c>
      <c r="I120" s="26">
        <f t="shared" si="164"/>
        <v>530</v>
      </c>
      <c r="J120" s="26">
        <f t="shared" si="164"/>
        <v>477</v>
      </c>
      <c r="K120" s="26">
        <f t="shared" si="164"/>
        <v>585</v>
      </c>
      <c r="L120" s="26">
        <f t="shared" si="164"/>
        <v>812</v>
      </c>
      <c r="M120" s="26">
        <f t="shared" si="164"/>
        <v>920</v>
      </c>
      <c r="N120" s="26">
        <f>+N122-N121</f>
        <v>1021</v>
      </c>
      <c r="O120" s="26">
        <f>+O122-O121</f>
        <v>973</v>
      </c>
      <c r="P120" s="26">
        <f t="shared" ref="P120:Q120" si="165">+P122-P121</f>
        <v>1421</v>
      </c>
      <c r="Q120" s="26">
        <f t="shared" si="165"/>
        <v>1635</v>
      </c>
      <c r="R120" s="26">
        <f t="shared" ref="R120" si="166">+R122-R121</f>
        <v>1761</v>
      </c>
      <c r="S120" s="27">
        <f t="shared" ref="S120:AC120" si="167">SUM(S114:S119)</f>
        <v>1473.0391266666675</v>
      </c>
      <c r="T120" s="27">
        <f t="shared" si="167"/>
        <v>1496.2460022999994</v>
      </c>
      <c r="U120" s="27">
        <f t="shared" si="167"/>
        <v>1547.8854966182803</v>
      </c>
      <c r="V120" s="27">
        <f t="shared" si="167"/>
        <v>1566.8979822074682</v>
      </c>
      <c r="W120" s="27">
        <f t="shared" si="167"/>
        <v>1500.0143398910177</v>
      </c>
      <c r="X120" s="27">
        <f t="shared" si="167"/>
        <v>1558.0380951548132</v>
      </c>
      <c r="Y120" s="27">
        <f t="shared" si="167"/>
        <v>1624.009239362334</v>
      </c>
      <c r="Z120" s="27">
        <f t="shared" si="167"/>
        <v>1678.0163232732893</v>
      </c>
      <c r="AA120" s="27">
        <f t="shared" si="167"/>
        <v>1715.0885175065907</v>
      </c>
      <c r="AB120" s="27">
        <f t="shared" si="167"/>
        <v>1759.8786683120484</v>
      </c>
      <c r="AC120" s="27">
        <f t="shared" si="167"/>
        <v>1809.5499735222752</v>
      </c>
    </row>
    <row r="121" spans="2:29" hidden="1" outlineLevel="1" x14ac:dyDescent="0.35">
      <c r="B121" s="10" t="s">
        <v>8</v>
      </c>
      <c r="C121" s="17"/>
      <c r="D121" s="17"/>
      <c r="E121" s="17">
        <f>33+85+123+17-74</f>
        <v>184</v>
      </c>
      <c r="F121" s="17">
        <f>-41-118+12+83</f>
        <v>-64</v>
      </c>
      <c r="G121" s="17">
        <f>-11+59+25-22</f>
        <v>51</v>
      </c>
      <c r="H121" s="17">
        <f>95+37-7-53</f>
        <v>72</v>
      </c>
      <c r="I121" s="17">
        <f>3-43+15-41</f>
        <v>-66</v>
      </c>
      <c r="J121" s="17">
        <f>5+19-1+30</f>
        <v>53</v>
      </c>
      <c r="K121" s="17">
        <f>46+74-8-60</f>
        <v>52</v>
      </c>
      <c r="L121" s="17">
        <f>-34+9+21+49</f>
        <v>45</v>
      </c>
      <c r="M121" s="17">
        <f>-41+10+27+59</f>
        <v>55</v>
      </c>
      <c r="N121" s="17">
        <f>-53-79+18+97</f>
        <v>-17</v>
      </c>
      <c r="O121" s="17">
        <f>150+99+14-35</f>
        <v>228</v>
      </c>
      <c r="P121" s="17">
        <f>49+48-12+24</f>
        <v>109</v>
      </c>
      <c r="Q121" s="17">
        <f>-331-639-30+945</f>
        <v>-55</v>
      </c>
      <c r="R121" s="17">
        <f>-86-3+11-120</f>
        <v>-198</v>
      </c>
      <c r="S121" s="12">
        <f>S185</f>
        <v>10.085000000000036</v>
      </c>
      <c r="T121" s="12">
        <f t="shared" ref="T121:AC121" si="168">T185</f>
        <v>32.613749999999982</v>
      </c>
      <c r="U121" s="12">
        <f t="shared" si="168"/>
        <v>16.306874999999991</v>
      </c>
      <c r="V121" s="12">
        <f t="shared" si="168"/>
        <v>0.65879775000007612</v>
      </c>
      <c r="W121" s="12">
        <f t="shared" si="168"/>
        <v>-14.783421509999926</v>
      </c>
      <c r="X121" s="12">
        <f t="shared" si="168"/>
        <v>-49.833569962800084</v>
      </c>
      <c r="Y121" s="12">
        <f t="shared" si="168"/>
        <v>-51.328577061683973</v>
      </c>
      <c r="Z121" s="12">
        <f t="shared" si="168"/>
        <v>-52.868434373534683</v>
      </c>
      <c r="AA121" s="12">
        <f t="shared" si="168"/>
        <v>-54.454487404740576</v>
      </c>
      <c r="AB121" s="12">
        <f t="shared" si="168"/>
        <v>-56.088122026882729</v>
      </c>
      <c r="AC121" s="12">
        <f t="shared" si="168"/>
        <v>-57.770765687689163</v>
      </c>
    </row>
    <row r="122" spans="2:29" hidden="1" outlineLevel="1" x14ac:dyDescent="0.35">
      <c r="B122" s="25" t="s">
        <v>34</v>
      </c>
      <c r="C122" s="30">
        <v>74</v>
      </c>
      <c r="D122" s="30">
        <v>10</v>
      </c>
      <c r="E122" s="30">
        <v>413</v>
      </c>
      <c r="F122" s="30">
        <v>112</v>
      </c>
      <c r="G122" s="30">
        <v>327</v>
      </c>
      <c r="H122" s="30">
        <v>479</v>
      </c>
      <c r="I122" s="30">
        <v>464</v>
      </c>
      <c r="J122" s="30">
        <v>530</v>
      </c>
      <c r="K122" s="30">
        <v>637</v>
      </c>
      <c r="L122" s="30">
        <v>857</v>
      </c>
      <c r="M122" s="30">
        <v>975</v>
      </c>
      <c r="N122" s="30">
        <v>1004</v>
      </c>
      <c r="O122" s="30">
        <v>1201</v>
      </c>
      <c r="P122" s="30">
        <v>1530</v>
      </c>
      <c r="Q122" s="30">
        <v>1580</v>
      </c>
      <c r="R122" s="30">
        <v>1563</v>
      </c>
      <c r="S122" s="26">
        <f t="shared" ref="S122:AB122" si="169">SUM(S120:S121)</f>
        <v>1483.1241266666675</v>
      </c>
      <c r="T122" s="26">
        <f t="shared" si="169"/>
        <v>1528.8597522999994</v>
      </c>
      <c r="U122" s="26">
        <f t="shared" si="169"/>
        <v>1564.1923716182803</v>
      </c>
      <c r="V122" s="26">
        <f t="shared" si="169"/>
        <v>1567.5567799574683</v>
      </c>
      <c r="W122" s="26">
        <f t="shared" si="169"/>
        <v>1485.2309183810178</v>
      </c>
      <c r="X122" s="26">
        <f t="shared" si="169"/>
        <v>1508.2045251920131</v>
      </c>
      <c r="Y122" s="26">
        <f t="shared" si="169"/>
        <v>1572.6806623006501</v>
      </c>
      <c r="Z122" s="26">
        <f t="shared" si="169"/>
        <v>1625.1478888997547</v>
      </c>
      <c r="AA122" s="26">
        <f t="shared" si="169"/>
        <v>1660.6340301018502</v>
      </c>
      <c r="AB122" s="26">
        <f t="shared" si="169"/>
        <v>1703.7905462851656</v>
      </c>
      <c r="AC122" s="26">
        <f t="shared" ref="AC122" si="170">SUM(AC120:AC121)</f>
        <v>1751.779207834586</v>
      </c>
    </row>
    <row r="123" spans="2:29" hidden="1" outlineLevel="1" x14ac:dyDescent="0.35"/>
    <row r="124" spans="2:29" hidden="1" outlineLevel="1" x14ac:dyDescent="0.35">
      <c r="B124" s="10" t="s">
        <v>35</v>
      </c>
      <c r="C124" s="17"/>
      <c r="D124" s="17"/>
      <c r="E124" s="17">
        <v>-194</v>
      </c>
      <c r="F124" s="17">
        <v>-223</v>
      </c>
      <c r="G124" s="17">
        <v>-160</v>
      </c>
      <c r="H124" s="17">
        <v>-230</v>
      </c>
      <c r="I124" s="17">
        <v>-239</v>
      </c>
      <c r="J124" s="17">
        <v>-215</v>
      </c>
      <c r="K124" s="17">
        <v>-180</v>
      </c>
      <c r="L124" s="17">
        <v>-288</v>
      </c>
      <c r="M124" s="17">
        <v>-269</v>
      </c>
      <c r="N124" s="17">
        <v>-333</v>
      </c>
      <c r="O124" s="17">
        <v>-399</v>
      </c>
      <c r="P124" s="17">
        <v>-583</v>
      </c>
      <c r="Q124" s="17">
        <v>-676</v>
      </c>
      <c r="R124" s="17">
        <v>-687</v>
      </c>
      <c r="S124" s="3">
        <f>-S267</f>
        <v>-607.17583333333369</v>
      </c>
      <c r="T124" s="3">
        <f t="shared" ref="T124:AC124" si="171">-T267</f>
        <v>-647.92650000000003</v>
      </c>
      <c r="U124" s="3">
        <f t="shared" si="171"/>
        <v>-635.75070000000005</v>
      </c>
      <c r="V124" s="3">
        <f t="shared" si="171"/>
        <v>-686.90645400000039</v>
      </c>
      <c r="W124" s="3">
        <f t="shared" si="171"/>
        <v>-746.33879502000036</v>
      </c>
      <c r="X124" s="3">
        <f t="shared" si="171"/>
        <v>-768.72895887059985</v>
      </c>
      <c r="Y124" s="3">
        <f t="shared" si="171"/>
        <v>-791.79082763671795</v>
      </c>
      <c r="Z124" s="3">
        <f t="shared" si="171"/>
        <v>-815.54455246581983</v>
      </c>
      <c r="AA124" s="3">
        <f t="shared" si="171"/>
        <v>-840.01088903979326</v>
      </c>
      <c r="AB124" s="3">
        <f t="shared" si="171"/>
        <v>-865.21121571098865</v>
      </c>
      <c r="AC124" s="3">
        <f t="shared" si="171"/>
        <v>-891.16755218231719</v>
      </c>
    </row>
    <row r="125" spans="2:29" hidden="1" outlineLevel="1" x14ac:dyDescent="0.35">
      <c r="B125" s="10" t="s">
        <v>172</v>
      </c>
      <c r="C125" s="17"/>
      <c r="D125" s="17"/>
      <c r="E125" s="17">
        <v>4</v>
      </c>
      <c r="F125" s="17">
        <v>29</v>
      </c>
      <c r="G125" s="17">
        <v>5</v>
      </c>
      <c r="H125" s="17">
        <v>30</v>
      </c>
      <c r="I125" s="17">
        <v>18</v>
      </c>
      <c r="J125" s="17">
        <v>19</v>
      </c>
      <c r="K125" s="17">
        <v>18</v>
      </c>
      <c r="L125" s="17">
        <v>5</v>
      </c>
      <c r="M125" s="17">
        <v>6</v>
      </c>
      <c r="N125" s="17">
        <v>0</v>
      </c>
      <c r="O125" s="17">
        <v>326</v>
      </c>
      <c r="P125" s="17">
        <v>0</v>
      </c>
      <c r="Q125" s="17">
        <v>165</v>
      </c>
      <c r="R125" s="17">
        <v>128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</row>
    <row r="126" spans="2:29" hidden="1" outlineLevel="1" x14ac:dyDescent="0.35">
      <c r="B126" s="10" t="s">
        <v>10</v>
      </c>
      <c r="C126" s="17"/>
      <c r="D126" s="17"/>
      <c r="E126" s="17">
        <v>-5</v>
      </c>
      <c r="F126" s="17">
        <v>-658</v>
      </c>
      <c r="G126" s="17">
        <v>-368</v>
      </c>
      <c r="H126" s="17">
        <v>-55</v>
      </c>
      <c r="I126" s="17">
        <v>-24</v>
      </c>
      <c r="J126" s="17">
        <v>-226</v>
      </c>
      <c r="K126" s="17">
        <v>-3</v>
      </c>
      <c r="L126" s="17">
        <v>-2283</v>
      </c>
      <c r="M126" s="17">
        <f>-515+4</f>
        <v>-511</v>
      </c>
      <c r="N126" s="17">
        <v>-702</v>
      </c>
      <c r="O126" s="17">
        <v>-6178</v>
      </c>
      <c r="P126" s="17">
        <v>0</v>
      </c>
      <c r="Q126" s="17">
        <v>-14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</row>
    <row r="127" spans="2:29" hidden="1" outlineLevel="1" x14ac:dyDescent="0.35">
      <c r="B127" s="10" t="s">
        <v>4</v>
      </c>
      <c r="C127" s="17"/>
      <c r="D127" s="17"/>
      <c r="E127" s="12">
        <f t="shared" ref="E127" si="172">E128-SUM(E124:E126)</f>
        <v>0</v>
      </c>
      <c r="F127" s="12">
        <f>F128-SUM(F124:F126)</f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-13</v>
      </c>
      <c r="M127" s="17">
        <v>0</v>
      </c>
      <c r="N127" s="17">
        <v>0</v>
      </c>
      <c r="O127" s="17">
        <v>0</v>
      </c>
      <c r="P127" s="17">
        <v>281</v>
      </c>
      <c r="Q127" s="17">
        <v>0</v>
      </c>
      <c r="R127" s="17">
        <v>76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</row>
    <row r="128" spans="2:29" hidden="1" outlineLevel="1" x14ac:dyDescent="0.35">
      <c r="B128" s="25" t="s">
        <v>36</v>
      </c>
      <c r="C128" s="30">
        <v>-164</v>
      </c>
      <c r="D128" s="30">
        <v>-656</v>
      </c>
      <c r="E128" s="30">
        <v>-195</v>
      </c>
      <c r="F128" s="30">
        <v>-852</v>
      </c>
      <c r="G128" s="26">
        <f t="shared" ref="G128:M128" si="173">SUM(G124:G127)</f>
        <v>-523</v>
      </c>
      <c r="H128" s="26">
        <f t="shared" si="173"/>
        <v>-255</v>
      </c>
      <c r="I128" s="26">
        <f t="shared" si="173"/>
        <v>-245</v>
      </c>
      <c r="J128" s="26">
        <f t="shared" si="173"/>
        <v>-422</v>
      </c>
      <c r="K128" s="26">
        <f t="shared" si="173"/>
        <v>-165</v>
      </c>
      <c r="L128" s="26">
        <f t="shared" si="173"/>
        <v>-2579</v>
      </c>
      <c r="M128" s="26">
        <f t="shared" si="173"/>
        <v>-774</v>
      </c>
      <c r="N128" s="26">
        <f>SUM(N124:N127)</f>
        <v>-1035</v>
      </c>
      <c r="O128" s="26">
        <f>SUM(O124:O127)</f>
        <v>-6251</v>
      </c>
      <c r="P128" s="26">
        <f t="shared" ref="P128:AB128" si="174">SUM(P124:P127)</f>
        <v>-302</v>
      </c>
      <c r="Q128" s="26">
        <f t="shared" si="174"/>
        <v>-525</v>
      </c>
      <c r="R128" s="26">
        <f t="shared" ref="R128" si="175">SUM(R124:R127)</f>
        <v>-483</v>
      </c>
      <c r="S128" s="26">
        <f t="shared" si="174"/>
        <v>-607.17583333333369</v>
      </c>
      <c r="T128" s="26">
        <f t="shared" si="174"/>
        <v>-647.92650000000003</v>
      </c>
      <c r="U128" s="26">
        <f t="shared" si="174"/>
        <v>-635.75070000000005</v>
      </c>
      <c r="V128" s="26">
        <f t="shared" si="174"/>
        <v>-686.90645400000039</v>
      </c>
      <c r="W128" s="26">
        <f t="shared" si="174"/>
        <v>-746.33879502000036</v>
      </c>
      <c r="X128" s="26">
        <f t="shared" si="174"/>
        <v>-768.72895887059985</v>
      </c>
      <c r="Y128" s="26">
        <f t="shared" si="174"/>
        <v>-791.79082763671795</v>
      </c>
      <c r="Z128" s="26">
        <f t="shared" si="174"/>
        <v>-815.54455246581983</v>
      </c>
      <c r="AA128" s="26">
        <f t="shared" si="174"/>
        <v>-840.01088903979326</v>
      </c>
      <c r="AB128" s="26">
        <f t="shared" si="174"/>
        <v>-865.21121571098865</v>
      </c>
      <c r="AC128" s="26">
        <f t="shared" ref="AC128" si="176">SUM(AC124:AC127)</f>
        <v>-891.16755218231719</v>
      </c>
    </row>
    <row r="129" spans="2:29" hidden="1" outlineLevel="1" x14ac:dyDescent="0.35"/>
    <row r="130" spans="2:29" hidden="1" outlineLevel="1" x14ac:dyDescent="0.35">
      <c r="B130" s="10" t="s">
        <v>173</v>
      </c>
      <c r="C130" s="17"/>
      <c r="D130" s="17"/>
      <c r="E130" s="17">
        <f>4-402</f>
        <v>-398</v>
      </c>
      <c r="F130" s="17">
        <f>1097-178</f>
        <v>919</v>
      </c>
      <c r="G130" s="17">
        <f>995-880</f>
        <v>115</v>
      </c>
      <c r="H130" s="17">
        <f>2-175</f>
        <v>-173</v>
      </c>
      <c r="I130" s="17">
        <f>1391-1978</f>
        <v>-587</v>
      </c>
      <c r="J130" s="17">
        <f>1627-1687</f>
        <v>-60</v>
      </c>
      <c r="K130" s="17">
        <f>693-951</f>
        <v>-258</v>
      </c>
      <c r="L130" s="17">
        <f>2490-524</f>
        <v>1966</v>
      </c>
      <c r="M130" s="17">
        <f>495-636</f>
        <v>-141</v>
      </c>
      <c r="N130" s="17">
        <f>498-335</f>
        <v>163</v>
      </c>
      <c r="O130" s="17">
        <f>6784-1214</f>
        <v>5570</v>
      </c>
      <c r="P130" s="17">
        <f>1202-2436</f>
        <v>-1234</v>
      </c>
      <c r="Q130" s="17">
        <f>2716-3496</f>
        <v>-780</v>
      </c>
      <c r="R130" s="17">
        <v>-22</v>
      </c>
      <c r="S130" s="12">
        <f>+S160-R160</f>
        <v>41</v>
      </c>
      <c r="T130" s="12">
        <f t="shared" ref="T130:AC130" si="177">+T160-S160</f>
        <v>-358.80800000000454</v>
      </c>
      <c r="U130" s="12">
        <f t="shared" si="177"/>
        <v>-184.9351125000012</v>
      </c>
      <c r="V130" s="12">
        <f t="shared" si="177"/>
        <v>-250.0644824999963</v>
      </c>
      <c r="W130" s="12">
        <f t="shared" si="177"/>
        <v>-180.57921198750046</v>
      </c>
      <c r="X130" s="12">
        <f t="shared" si="177"/>
        <v>-650.56551804967512</v>
      </c>
      <c r="Y130" s="12">
        <f t="shared" si="177"/>
        <v>-232.70062902052541</v>
      </c>
      <c r="Z130" s="12">
        <f t="shared" si="177"/>
        <v>-253.83501171247462</v>
      </c>
      <c r="AA130" s="12">
        <f t="shared" si="177"/>
        <v>217.43069237851068</v>
      </c>
      <c r="AB130" s="12">
        <f t="shared" si="177"/>
        <v>223.99151977690417</v>
      </c>
      <c r="AC130" s="12">
        <f t="shared" si="177"/>
        <v>230.74993012978302</v>
      </c>
    </row>
    <row r="131" spans="2:29" hidden="1" outlineLevel="1" x14ac:dyDescent="0.35">
      <c r="B131" s="10" t="s">
        <v>174</v>
      </c>
      <c r="C131" s="17"/>
      <c r="D131" s="17"/>
      <c r="E131" s="17">
        <v>1</v>
      </c>
      <c r="F131" s="17">
        <v>-3</v>
      </c>
      <c r="G131" s="17">
        <v>-2</v>
      </c>
      <c r="H131" s="17">
        <v>-6</v>
      </c>
      <c r="I131" s="17">
        <f>27+438</f>
        <v>465</v>
      </c>
      <c r="J131" s="17">
        <v>17</v>
      </c>
      <c r="K131" s="17">
        <v>18</v>
      </c>
      <c r="L131" s="17">
        <v>26</v>
      </c>
      <c r="M131" s="17">
        <v>31</v>
      </c>
      <c r="N131" s="17">
        <f>23-33</f>
        <v>-10</v>
      </c>
      <c r="O131" s="17">
        <f>55-74</f>
        <v>-19</v>
      </c>
      <c r="P131" s="17">
        <v>30</v>
      </c>
      <c r="Q131" s="17">
        <v>60</v>
      </c>
      <c r="R131" s="17">
        <f>27-709</f>
        <v>-682</v>
      </c>
      <c r="S131" s="17">
        <v>-600</v>
      </c>
      <c r="T131" s="17">
        <v>-600</v>
      </c>
      <c r="U131" s="17">
        <v>-600</v>
      </c>
      <c r="V131" s="17">
        <v>-600</v>
      </c>
      <c r="W131" s="17">
        <v>-500</v>
      </c>
      <c r="X131" s="17">
        <v>-600</v>
      </c>
      <c r="Y131" s="17">
        <v>-600</v>
      </c>
      <c r="Z131" s="17">
        <v>-500</v>
      </c>
      <c r="AA131" s="17">
        <v>-800</v>
      </c>
      <c r="AB131" s="17">
        <v>-900</v>
      </c>
      <c r="AC131" s="17">
        <v>-1000</v>
      </c>
    </row>
    <row r="132" spans="2:29" hidden="1" outlineLevel="1" x14ac:dyDescent="0.35">
      <c r="B132" s="10" t="s">
        <v>231</v>
      </c>
      <c r="C132" s="17"/>
      <c r="D132" s="17"/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2">
        <f>-S231*S217</f>
        <v>-118.92758620689655</v>
      </c>
      <c r="T132" s="12">
        <f t="shared" ref="T132:AC132" ca="1" si="178">-T231*T217</f>
        <v>-111.76650276902818</v>
      </c>
      <c r="U132" s="12">
        <f t="shared" ca="1" si="178"/>
        <v>-106.003744994268</v>
      </c>
      <c r="V132" s="12">
        <f t="shared" ca="1" si="178"/>
        <v>-101.19580645544173</v>
      </c>
      <c r="W132" s="12">
        <f t="shared" ca="1" si="178"/>
        <v>-97.556323813243765</v>
      </c>
      <c r="X132" s="12">
        <f t="shared" ca="1" si="178"/>
        <v>-94.454884678921644</v>
      </c>
      <c r="Y132" s="12">
        <f t="shared" ca="1" si="178"/>
        <v>-91.277510055574396</v>
      </c>
      <c r="Z132" s="12">
        <f t="shared" ca="1" si="178"/>
        <v>-88.791917515725004</v>
      </c>
      <c r="AA132" s="12">
        <f t="shared" ca="1" si="178"/>
        <v>-85.882941355072163</v>
      </c>
      <c r="AB132" s="12">
        <f t="shared" ca="1" si="178"/>
        <v>-81.801086897224067</v>
      </c>
      <c r="AC132" s="12">
        <f t="shared" ca="1" si="178"/>
        <v>-77.347620438836557</v>
      </c>
    </row>
    <row r="133" spans="2:29" hidden="1" outlineLevel="1" x14ac:dyDescent="0.35">
      <c r="B133" s="10" t="s">
        <v>4</v>
      </c>
      <c r="C133" s="17"/>
      <c r="D133" s="17"/>
      <c r="E133" s="12">
        <f>E134-SUM(E130:E131)</f>
        <v>-1</v>
      </c>
      <c r="F133" s="12">
        <f>F134-SUM(F130:F131)</f>
        <v>-38</v>
      </c>
      <c r="G133" s="17">
        <v>-23</v>
      </c>
      <c r="H133" s="17">
        <v>0</v>
      </c>
      <c r="I133" s="17">
        <f>-5+2-39</f>
        <v>-42</v>
      </c>
      <c r="J133" s="17">
        <f>-32-44</f>
        <v>-76</v>
      </c>
      <c r="K133" s="17">
        <f>-39-86</f>
        <v>-125</v>
      </c>
      <c r="L133" s="17">
        <f>-57-40-78</f>
        <v>-175</v>
      </c>
      <c r="M133" s="17">
        <f>-111-5</f>
        <v>-116</v>
      </c>
      <c r="N133" s="17">
        <f>-37-3</f>
        <v>-40</v>
      </c>
      <c r="O133" s="17">
        <f>-38-87</f>
        <v>-125</v>
      </c>
      <c r="P133" s="17">
        <v>-16</v>
      </c>
      <c r="Q133" s="17">
        <v>-21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</row>
    <row r="134" spans="2:29" hidden="1" outlineLevel="1" x14ac:dyDescent="0.35">
      <c r="B134" s="25" t="s">
        <v>38</v>
      </c>
      <c r="C134" s="30">
        <v>23</v>
      </c>
      <c r="D134" s="30">
        <v>821</v>
      </c>
      <c r="E134" s="30">
        <v>-398</v>
      </c>
      <c r="F134" s="30">
        <v>878</v>
      </c>
      <c r="G134" s="26">
        <f t="shared" ref="G134:AC134" si="179">SUM(G130:G133)</f>
        <v>90</v>
      </c>
      <c r="H134" s="26">
        <f t="shared" si="179"/>
        <v>-179</v>
      </c>
      <c r="I134" s="26">
        <f t="shared" si="179"/>
        <v>-164</v>
      </c>
      <c r="J134" s="26">
        <f t="shared" si="179"/>
        <v>-119</v>
      </c>
      <c r="K134" s="26">
        <f t="shared" si="179"/>
        <v>-365</v>
      </c>
      <c r="L134" s="26">
        <f t="shared" si="179"/>
        <v>1817</v>
      </c>
      <c r="M134" s="26">
        <f t="shared" si="179"/>
        <v>-226</v>
      </c>
      <c r="N134" s="26">
        <f t="shared" si="179"/>
        <v>113</v>
      </c>
      <c r="O134" s="26">
        <f t="shared" si="179"/>
        <v>5426</v>
      </c>
      <c r="P134" s="26">
        <f t="shared" si="179"/>
        <v>-1220</v>
      </c>
      <c r="Q134" s="26">
        <f t="shared" si="179"/>
        <v>-741</v>
      </c>
      <c r="R134" s="26">
        <f t="shared" si="179"/>
        <v>-704</v>
      </c>
      <c r="S134" s="26">
        <f t="shared" si="179"/>
        <v>-677.92758620689654</v>
      </c>
      <c r="T134" s="26">
        <f t="shared" ca="1" si="179"/>
        <v>-1070.5745027690327</v>
      </c>
      <c r="U134" s="26">
        <f t="shared" ca="1" si="179"/>
        <v>-890.9388574942692</v>
      </c>
      <c r="V134" s="26">
        <f t="shared" ca="1" si="179"/>
        <v>-951.260288955438</v>
      </c>
      <c r="W134" s="26">
        <f t="shared" ca="1" si="179"/>
        <v>-778.13553580074426</v>
      </c>
      <c r="X134" s="26">
        <f t="shared" ca="1" si="179"/>
        <v>-1345.0204027285968</v>
      </c>
      <c r="Y134" s="26">
        <f t="shared" ca="1" si="179"/>
        <v>-923.97813907609975</v>
      </c>
      <c r="Z134" s="26">
        <f t="shared" ca="1" si="179"/>
        <v>-842.62692922819963</v>
      </c>
      <c r="AA134" s="26">
        <f t="shared" ca="1" si="179"/>
        <v>-668.45224897656146</v>
      </c>
      <c r="AB134" s="26">
        <f t="shared" ca="1" si="179"/>
        <v>-757.80956712031991</v>
      </c>
      <c r="AC134" s="26">
        <f t="shared" ca="1" si="179"/>
        <v>-846.59769030905352</v>
      </c>
    </row>
    <row r="135" spans="2:29" hidden="1" outlineLevel="1" x14ac:dyDescent="0.35">
      <c r="P135" s="35"/>
      <c r="Q135" s="29"/>
    </row>
    <row r="136" spans="2:29" hidden="1" outlineLevel="1" x14ac:dyDescent="0.35">
      <c r="B136" t="s">
        <v>39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-2</v>
      </c>
      <c r="K136" s="17">
        <v>-8</v>
      </c>
      <c r="L136" s="17">
        <v>0</v>
      </c>
      <c r="M136" s="17">
        <v>8</v>
      </c>
      <c r="N136" s="17">
        <v>-7</v>
      </c>
      <c r="O136" s="17">
        <v>-7</v>
      </c>
      <c r="P136" s="17">
        <v>6</v>
      </c>
      <c r="Q136" s="17">
        <v>13</v>
      </c>
      <c r="R136" s="17">
        <v>-57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</row>
    <row r="137" spans="2:29" hidden="1" outlineLevel="1" x14ac:dyDescent="0.35">
      <c r="B137" t="s">
        <v>40</v>
      </c>
      <c r="C137" s="3">
        <f t="shared" ref="C137" si="180">+C134+C128+C122+C136</f>
        <v>-67</v>
      </c>
      <c r="D137" s="3">
        <f t="shared" ref="D137" si="181">+D134+D128+D122+D136</f>
        <v>175</v>
      </c>
      <c r="E137" s="3">
        <f t="shared" ref="E137" si="182">+E134+E128+E122+E136</f>
        <v>-180</v>
      </c>
      <c r="F137" s="3">
        <f t="shared" ref="F137" si="183">+F134+F128+F122+F136</f>
        <v>138</v>
      </c>
      <c r="G137" s="3">
        <f t="shared" ref="G137:AC137" si="184">+G134+G128+G122+G136</f>
        <v>-106</v>
      </c>
      <c r="H137" s="3">
        <f t="shared" si="184"/>
        <v>45</v>
      </c>
      <c r="I137" s="3">
        <f t="shared" si="184"/>
        <v>55</v>
      </c>
      <c r="J137" s="3">
        <f t="shared" si="184"/>
        <v>-13</v>
      </c>
      <c r="K137" s="3">
        <f t="shared" si="184"/>
        <v>99</v>
      </c>
      <c r="L137" s="3">
        <f t="shared" si="184"/>
        <v>95</v>
      </c>
      <c r="M137" s="3">
        <f t="shared" si="184"/>
        <v>-17</v>
      </c>
      <c r="N137" s="3">
        <f t="shared" si="184"/>
        <v>75</v>
      </c>
      <c r="O137" s="3">
        <f t="shared" si="184"/>
        <v>369</v>
      </c>
      <c r="P137" s="3">
        <f t="shared" si="184"/>
        <v>14</v>
      </c>
      <c r="Q137" s="3">
        <f t="shared" si="184"/>
        <v>327</v>
      </c>
      <c r="R137" s="3">
        <f t="shared" si="184"/>
        <v>319</v>
      </c>
      <c r="S137" s="3">
        <f t="shared" si="184"/>
        <v>198.02070712643717</v>
      </c>
      <c r="T137" s="3">
        <f t="shared" ca="1" si="184"/>
        <v>-189.64125046903337</v>
      </c>
      <c r="U137" s="3">
        <f t="shared" ca="1" si="184"/>
        <v>37.502814124011138</v>
      </c>
      <c r="V137" s="3">
        <f t="shared" ca="1" si="184"/>
        <v>-70.609962997970115</v>
      </c>
      <c r="W137" s="3">
        <f t="shared" ca="1" si="184"/>
        <v>-39.243412439726853</v>
      </c>
      <c r="X137" s="3">
        <f t="shared" ca="1" si="184"/>
        <v>-605.54483640718354</v>
      </c>
      <c r="Y137" s="3">
        <f t="shared" ca="1" si="184"/>
        <v>-143.08830441216764</v>
      </c>
      <c r="Z137" s="3">
        <f t="shared" ca="1" si="184"/>
        <v>-33.023592794264687</v>
      </c>
      <c r="AA137" s="3">
        <f t="shared" ca="1" si="184"/>
        <v>152.17089208549555</v>
      </c>
      <c r="AB137" s="3">
        <f t="shared" ca="1" si="184"/>
        <v>80.769763453856967</v>
      </c>
      <c r="AC137" s="3">
        <f t="shared" ca="1" si="184"/>
        <v>14.013965343215204</v>
      </c>
    </row>
    <row r="138" spans="2:29" hidden="1" outlineLevel="1" x14ac:dyDescent="0.35">
      <c r="B138" t="s">
        <v>255</v>
      </c>
      <c r="C138" s="3"/>
      <c r="D138" s="3"/>
      <c r="E138" s="3">
        <f t="shared" ref="E138:O138" si="185">+E122+E124</f>
        <v>219</v>
      </c>
      <c r="F138" s="3">
        <f t="shared" si="185"/>
        <v>-111</v>
      </c>
      <c r="G138" s="3">
        <f t="shared" si="185"/>
        <v>167</v>
      </c>
      <c r="H138" s="3">
        <f t="shared" si="185"/>
        <v>249</v>
      </c>
      <c r="I138" s="3">
        <f t="shared" si="185"/>
        <v>225</v>
      </c>
      <c r="J138" s="3">
        <f t="shared" si="185"/>
        <v>315</v>
      </c>
      <c r="K138" s="3">
        <f t="shared" si="185"/>
        <v>457</v>
      </c>
      <c r="L138" s="3">
        <f t="shared" si="185"/>
        <v>569</v>
      </c>
      <c r="M138" s="3">
        <f t="shared" si="185"/>
        <v>706</v>
      </c>
      <c r="N138" s="3">
        <f t="shared" si="185"/>
        <v>671</v>
      </c>
      <c r="O138" s="3">
        <f t="shared" si="185"/>
        <v>802</v>
      </c>
      <c r="P138" s="3">
        <f>+P122+P124</f>
        <v>947</v>
      </c>
      <c r="Q138" s="3">
        <f t="shared" ref="Q138:AC138" si="186">+Q122+Q124</f>
        <v>904</v>
      </c>
      <c r="R138" s="3">
        <f t="shared" si="186"/>
        <v>876</v>
      </c>
      <c r="S138" s="3">
        <f t="shared" si="186"/>
        <v>875.94829333333382</v>
      </c>
      <c r="T138" s="3">
        <f t="shared" si="186"/>
        <v>880.93325229999937</v>
      </c>
      <c r="U138" s="3">
        <f t="shared" si="186"/>
        <v>928.44167161828022</v>
      </c>
      <c r="V138" s="3">
        <f t="shared" si="186"/>
        <v>880.65032595746789</v>
      </c>
      <c r="W138" s="3">
        <f t="shared" si="186"/>
        <v>738.89212336101741</v>
      </c>
      <c r="X138" s="3">
        <f t="shared" si="186"/>
        <v>739.47556632141323</v>
      </c>
      <c r="Y138" s="3">
        <f t="shared" si="186"/>
        <v>780.88983466393211</v>
      </c>
      <c r="Z138" s="3">
        <f t="shared" si="186"/>
        <v>809.60333643393483</v>
      </c>
      <c r="AA138" s="3">
        <f t="shared" si="186"/>
        <v>820.6231410620569</v>
      </c>
      <c r="AB138" s="3">
        <f t="shared" si="186"/>
        <v>838.57933057417699</v>
      </c>
      <c r="AC138" s="3">
        <f t="shared" si="186"/>
        <v>860.61165565226884</v>
      </c>
    </row>
    <row r="139" spans="2:29" hidden="1" outlineLevel="1" x14ac:dyDescent="0.35">
      <c r="C139" s="3"/>
      <c r="D139" s="3"/>
      <c r="E139" s="3"/>
      <c r="F139" s="3"/>
      <c r="G139" s="3"/>
      <c r="S139" s="124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idden="1" outlineLevel="1" x14ac:dyDescent="0.3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S140" s="124"/>
      <c r="X140" s="3"/>
      <c r="Y140" s="3"/>
    </row>
    <row r="141" spans="2:29" collapsed="1" x14ac:dyDescent="0.35">
      <c r="B141" s="93" t="s">
        <v>41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/>
      <c r="N141" s="94"/>
      <c r="O141" s="94"/>
      <c r="P141" s="94"/>
      <c r="Q141" s="94"/>
      <c r="R141" s="94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</row>
    <row r="142" spans="2:29" ht="5" customHeight="1" x14ac:dyDescent="0.35">
      <c r="P142" s="17"/>
      <c r="Q142" s="17"/>
    </row>
    <row r="143" spans="2:29" hidden="1" outlineLevel="1" x14ac:dyDescent="0.35">
      <c r="B143" s="10" t="s">
        <v>42</v>
      </c>
      <c r="C143" s="17"/>
      <c r="D143" s="17"/>
      <c r="E143" s="17"/>
      <c r="F143" s="17">
        <v>148</v>
      </c>
      <c r="G143" s="17">
        <v>42</v>
      </c>
      <c r="H143" s="17">
        <v>87</v>
      </c>
      <c r="I143" s="17">
        <v>142</v>
      </c>
      <c r="J143" s="17">
        <v>129</v>
      </c>
      <c r="K143" s="17">
        <v>228</v>
      </c>
      <c r="L143" s="17">
        <v>323</v>
      </c>
      <c r="M143" s="17">
        <v>306</v>
      </c>
      <c r="N143" s="17">
        <v>381</v>
      </c>
      <c r="O143" s="17">
        <v>750</v>
      </c>
      <c r="P143" s="17">
        <v>750</v>
      </c>
      <c r="Q143" s="17">
        <v>1091</v>
      </c>
      <c r="R143" s="17">
        <v>1410</v>
      </c>
      <c r="S143" s="3">
        <f>+R143+S137</f>
        <v>1608.0207071264372</v>
      </c>
      <c r="T143" s="3">
        <f t="shared" ref="T143:AC143" ca="1" si="187">+S143+T137</f>
        <v>1418.3794566574038</v>
      </c>
      <c r="U143" s="3">
        <f t="shared" ca="1" si="187"/>
        <v>1455.8822707814149</v>
      </c>
      <c r="V143" s="3">
        <f t="shared" ca="1" si="187"/>
        <v>1385.2723077834448</v>
      </c>
      <c r="W143" s="3">
        <f t="shared" ca="1" si="187"/>
        <v>1346.028895343718</v>
      </c>
      <c r="X143" s="3">
        <f t="shared" ca="1" si="187"/>
        <v>740.48405893653444</v>
      </c>
      <c r="Y143" s="3">
        <f t="shared" ca="1" si="187"/>
        <v>597.39575452436679</v>
      </c>
      <c r="Z143" s="3">
        <f t="shared" ca="1" si="187"/>
        <v>564.37216173010211</v>
      </c>
      <c r="AA143" s="3">
        <f t="shared" ca="1" si="187"/>
        <v>716.54305381559766</v>
      </c>
      <c r="AB143" s="3">
        <f t="shared" ca="1" si="187"/>
        <v>797.31281726945463</v>
      </c>
      <c r="AC143" s="3">
        <f t="shared" ca="1" si="187"/>
        <v>811.32678261266983</v>
      </c>
    </row>
    <row r="144" spans="2:29" hidden="1" outlineLevel="1" x14ac:dyDescent="0.35">
      <c r="B144" s="10" t="s">
        <v>43</v>
      </c>
      <c r="C144" s="17"/>
      <c r="D144" s="17"/>
      <c r="E144" s="17"/>
      <c r="F144" s="17">
        <v>485</v>
      </c>
      <c r="G144" s="17">
        <v>543</v>
      </c>
      <c r="H144" s="17">
        <v>455</v>
      </c>
      <c r="I144" s="17">
        <v>449</v>
      </c>
      <c r="J144" s="17">
        <v>491</v>
      </c>
      <c r="K144" s="17">
        <v>434</v>
      </c>
      <c r="L144" s="17">
        <v>704</v>
      </c>
      <c r="M144" s="17">
        <v>847</v>
      </c>
      <c r="N144" s="17">
        <v>941</v>
      </c>
      <c r="O144" s="17">
        <v>1526</v>
      </c>
      <c r="P144" s="17">
        <v>1469</v>
      </c>
      <c r="Q144" s="17">
        <v>1879</v>
      </c>
      <c r="R144" s="17">
        <v>1777</v>
      </c>
      <c r="S144" s="3">
        <f>-S$185*(R144/SUM(R$144:R$146))+R144</f>
        <v>1772.2261467767714</v>
      </c>
      <c r="T144" s="3">
        <f t="shared" ref="T144:AC144" si="188">-T$185*(S144/SUM(S$144:S$146))+S144</f>
        <v>1756.7880450852424</v>
      </c>
      <c r="U144" s="3">
        <f t="shared" si="188"/>
        <v>1749.0689942394779</v>
      </c>
      <c r="V144" s="3">
        <f t="shared" si="188"/>
        <v>1748.7571445853089</v>
      </c>
      <c r="W144" s="3">
        <f t="shared" si="188"/>
        <v>1755.7550508248587</v>
      </c>
      <c r="X144" s="3">
        <f t="shared" si="188"/>
        <v>1779.3443565850866</v>
      </c>
      <c r="Y144" s="3">
        <f t="shared" si="188"/>
        <v>1803.6413415181214</v>
      </c>
      <c r="Z144" s="3">
        <f t="shared" si="188"/>
        <v>1828.6672359991474</v>
      </c>
      <c r="AA144" s="3">
        <f t="shared" si="188"/>
        <v>1854.4439073146038</v>
      </c>
      <c r="AB144" s="3">
        <f t="shared" si="188"/>
        <v>1880.9938787695241</v>
      </c>
      <c r="AC144" s="3">
        <f t="shared" si="188"/>
        <v>1908.3403493680919</v>
      </c>
    </row>
    <row r="145" spans="2:29" hidden="1" outlineLevel="1" x14ac:dyDescent="0.35">
      <c r="B145" s="10" t="s">
        <v>44</v>
      </c>
      <c r="C145" s="17"/>
      <c r="D145" s="17"/>
      <c r="E145" s="17"/>
      <c r="F145" s="17">
        <v>583</v>
      </c>
      <c r="G145" s="17">
        <v>578</v>
      </c>
      <c r="H145" s="17">
        <v>535</v>
      </c>
      <c r="I145" s="17">
        <v>575</v>
      </c>
      <c r="J145" s="17">
        <v>604</v>
      </c>
      <c r="K145" s="17">
        <v>522</v>
      </c>
      <c r="L145" s="17">
        <v>660</v>
      </c>
      <c r="M145" s="17">
        <v>762</v>
      </c>
      <c r="N145" s="17">
        <v>887</v>
      </c>
      <c r="O145" s="17">
        <v>1324</v>
      </c>
      <c r="P145" s="17">
        <v>1268</v>
      </c>
      <c r="Q145" s="17">
        <v>1907</v>
      </c>
      <c r="R145" s="17">
        <v>1802</v>
      </c>
      <c r="S145" s="3">
        <f>-S$185*(R145/SUM(R$144:R$146))+R145</f>
        <v>1797.1589850825785</v>
      </c>
      <c r="T145" s="3">
        <f t="shared" ref="T145:AC145" si="189">-T$185*(S145/SUM(S$144:S$146))+S145</f>
        <v>1781.5036900639318</v>
      </c>
      <c r="U145" s="3">
        <f t="shared" si="189"/>
        <v>1773.6760425546083</v>
      </c>
      <c r="V145" s="3">
        <f t="shared" si="189"/>
        <v>1773.3598055952316</v>
      </c>
      <c r="W145" s="3">
        <f t="shared" si="189"/>
        <v>1780.4561629636439</v>
      </c>
      <c r="X145" s="3">
        <f t="shared" si="189"/>
        <v>1804.3773385291649</v>
      </c>
      <c r="Y145" s="3">
        <f t="shared" si="189"/>
        <v>1829.0161493616515</v>
      </c>
      <c r="Z145" s="3">
        <f t="shared" si="189"/>
        <v>1854.3941245191127</v>
      </c>
      <c r="AA145" s="3">
        <f t="shared" si="189"/>
        <v>1880.5334389312977</v>
      </c>
      <c r="AB145" s="3">
        <f t="shared" si="189"/>
        <v>1907.4569327758481</v>
      </c>
      <c r="AC145" s="3">
        <f t="shared" si="189"/>
        <v>1935.1881314357352</v>
      </c>
    </row>
    <row r="146" spans="2:29" hidden="1" outlineLevel="1" x14ac:dyDescent="0.35">
      <c r="B146" s="10" t="s">
        <v>162</v>
      </c>
      <c r="C146" s="17"/>
      <c r="D146" s="17"/>
      <c r="E146" s="17"/>
      <c r="F146" s="17">
        <f>53+46</f>
        <v>99</v>
      </c>
      <c r="G146" s="17">
        <f>62+30</f>
        <v>92</v>
      </c>
      <c r="H146" s="17">
        <f>114+42</f>
        <v>156</v>
      </c>
      <c r="I146" s="17">
        <f>139+32</f>
        <v>171</v>
      </c>
      <c r="J146" s="17">
        <f>166+42</f>
        <v>208</v>
      </c>
      <c r="K146" s="17">
        <f>162+37</f>
        <v>199</v>
      </c>
      <c r="L146" s="17">
        <v>105</v>
      </c>
      <c r="M146" s="17">
        <v>89</v>
      </c>
      <c r="N146" s="17">
        <v>76</v>
      </c>
      <c r="O146" s="17">
        <v>157</v>
      </c>
      <c r="P146" s="17">
        <v>330</v>
      </c>
      <c r="Q146" s="17">
        <v>217</v>
      </c>
      <c r="R146" s="17">
        <v>175</v>
      </c>
      <c r="S146" s="3">
        <f>-S$185*(R146/SUM(R$144:R$146))+R146</f>
        <v>174.52986814064997</v>
      </c>
      <c r="T146" s="3">
        <f t="shared" ref="T146:AC146" si="190">-T$185*(S146/SUM(S$144:S$146))+S146</f>
        <v>173.00951485082578</v>
      </c>
      <c r="U146" s="3">
        <f t="shared" si="190"/>
        <v>172.24933820591369</v>
      </c>
      <c r="V146" s="3">
        <f t="shared" si="190"/>
        <v>172.21862706945925</v>
      </c>
      <c r="W146" s="3">
        <f t="shared" si="190"/>
        <v>172.90778497149708</v>
      </c>
      <c r="X146" s="3">
        <f t="shared" si="190"/>
        <v>175.23087360854822</v>
      </c>
      <c r="Y146" s="3">
        <f t="shared" si="190"/>
        <v>177.62365490471089</v>
      </c>
      <c r="Z146" s="3">
        <f t="shared" si="190"/>
        <v>180.08821963975845</v>
      </c>
      <c r="AA146" s="3">
        <f t="shared" si="190"/>
        <v>182.62672131685744</v>
      </c>
      <c r="AB146" s="3">
        <f t="shared" si="190"/>
        <v>185.2413780442694</v>
      </c>
      <c r="AC146" s="3">
        <f t="shared" si="190"/>
        <v>187.93447447350371</v>
      </c>
    </row>
    <row r="147" spans="2:29" hidden="1" outlineLevel="1" x14ac:dyDescent="0.35">
      <c r="B147" s="25" t="s">
        <v>45</v>
      </c>
      <c r="C147" s="26"/>
      <c r="D147" s="26"/>
      <c r="E147" s="26"/>
      <c r="F147" s="26">
        <f t="shared" ref="F147" si="191">SUM(F143:F146)</f>
        <v>1315</v>
      </c>
      <c r="G147" s="26">
        <f t="shared" ref="G147:AC147" si="192">SUM(G143:G146)</f>
        <v>1255</v>
      </c>
      <c r="H147" s="26">
        <f t="shared" si="192"/>
        <v>1233</v>
      </c>
      <c r="I147" s="26">
        <f t="shared" si="192"/>
        <v>1337</v>
      </c>
      <c r="J147" s="26">
        <f t="shared" si="192"/>
        <v>1432</v>
      </c>
      <c r="K147" s="26">
        <f t="shared" si="192"/>
        <v>1383</v>
      </c>
      <c r="L147" s="26">
        <f t="shared" si="192"/>
        <v>1792</v>
      </c>
      <c r="M147" s="26">
        <f t="shared" si="192"/>
        <v>2004</v>
      </c>
      <c r="N147" s="26">
        <f t="shared" si="192"/>
        <v>2285</v>
      </c>
      <c r="O147" s="26">
        <f t="shared" si="192"/>
        <v>3757</v>
      </c>
      <c r="P147" s="26">
        <f t="shared" si="192"/>
        <v>3817</v>
      </c>
      <c r="Q147" s="26">
        <f t="shared" si="192"/>
        <v>5094</v>
      </c>
      <c r="R147" s="26">
        <f t="shared" si="192"/>
        <v>5164</v>
      </c>
      <c r="S147" s="26">
        <f t="shared" si="192"/>
        <v>5351.9357071264376</v>
      </c>
      <c r="T147" s="26">
        <f t="shared" ca="1" si="192"/>
        <v>5129.6807066574038</v>
      </c>
      <c r="U147" s="26">
        <f t="shared" ca="1" si="192"/>
        <v>5150.8766457814145</v>
      </c>
      <c r="V147" s="26">
        <f t="shared" ca="1" si="192"/>
        <v>5079.6078850334443</v>
      </c>
      <c r="W147" s="26">
        <f t="shared" ca="1" si="192"/>
        <v>5055.1478941037176</v>
      </c>
      <c r="X147" s="26">
        <f t="shared" ca="1" si="192"/>
        <v>4499.4366276593337</v>
      </c>
      <c r="Y147" s="26">
        <f t="shared" ca="1" si="192"/>
        <v>4407.6769003088502</v>
      </c>
      <c r="Z147" s="26">
        <f t="shared" ca="1" si="192"/>
        <v>4427.5217418881211</v>
      </c>
      <c r="AA147" s="26">
        <f t="shared" ca="1" si="192"/>
        <v>4634.147121378357</v>
      </c>
      <c r="AB147" s="26">
        <f t="shared" ca="1" si="192"/>
        <v>4771.0050068590963</v>
      </c>
      <c r="AC147" s="26">
        <f t="shared" ca="1" si="192"/>
        <v>4842.7897378900007</v>
      </c>
    </row>
    <row r="148" spans="2:29" hidden="1" outlineLevel="1" x14ac:dyDescent="0.35">
      <c r="B148" s="10" t="s">
        <v>46</v>
      </c>
      <c r="C148" s="17"/>
      <c r="D148" s="17"/>
      <c r="E148" s="17"/>
      <c r="F148" s="17">
        <v>1146</v>
      </c>
      <c r="G148" s="17">
        <v>1250</v>
      </c>
      <c r="H148" s="17">
        <v>1216</v>
      </c>
      <c r="I148" s="17">
        <v>1266</v>
      </c>
      <c r="J148" s="17">
        <v>1364</v>
      </c>
      <c r="K148" s="17">
        <v>1294</v>
      </c>
      <c r="L148" s="17">
        <v>2224</v>
      </c>
      <c r="M148" s="17">
        <v>2366</v>
      </c>
      <c r="N148" s="17">
        <v>2488</v>
      </c>
      <c r="O148" s="17">
        <v>4714</v>
      </c>
      <c r="P148" s="17">
        <v>4561</v>
      </c>
      <c r="Q148" s="17">
        <v>4677</v>
      </c>
      <c r="R148" s="17">
        <v>4342</v>
      </c>
      <c r="S148" s="3">
        <f>+S269</f>
        <v>4370.2425000000003</v>
      </c>
      <c r="T148" s="3">
        <f t="shared" ref="T148:AC148" si="193">+T269</f>
        <v>4435.47</v>
      </c>
      <c r="U148" s="3">
        <f t="shared" si="193"/>
        <v>4479.8247000000001</v>
      </c>
      <c r="V148" s="3">
        <f t="shared" si="193"/>
        <v>4569.4211940000005</v>
      </c>
      <c r="W148" s="3">
        <f t="shared" si="193"/>
        <v>4706.5038298200006</v>
      </c>
      <c r="X148" s="3">
        <f t="shared" si="193"/>
        <v>4847.6989447146007</v>
      </c>
      <c r="Y148" s="3">
        <f t="shared" si="193"/>
        <v>4993.1299130560383</v>
      </c>
      <c r="Z148" s="3">
        <f t="shared" si="193"/>
        <v>5142.9238104477199</v>
      </c>
      <c r="AA148" s="3">
        <f t="shared" si="193"/>
        <v>5297.2115247611509</v>
      </c>
      <c r="AB148" s="3">
        <f t="shared" si="193"/>
        <v>5456.1278705039858</v>
      </c>
      <c r="AC148" s="3">
        <f t="shared" si="193"/>
        <v>5619.8117066191053</v>
      </c>
    </row>
    <row r="149" spans="2:29" hidden="1" outlineLevel="1" x14ac:dyDescent="0.35">
      <c r="B149" s="10" t="s">
        <v>48</v>
      </c>
      <c r="C149" s="17"/>
      <c r="D149" s="17"/>
      <c r="E149" s="17"/>
      <c r="F149" s="17">
        <v>1700</v>
      </c>
      <c r="G149" s="17">
        <v>1595</v>
      </c>
      <c r="H149" s="17">
        <v>1626</v>
      </c>
      <c r="I149" s="17">
        <v>1634</v>
      </c>
      <c r="J149" s="17">
        <v>1659</v>
      </c>
      <c r="K149" s="17">
        <v>1652</v>
      </c>
      <c r="L149" s="17">
        <v>2406</v>
      </c>
      <c r="M149" s="17">
        <v>2775</v>
      </c>
      <c r="N149" s="17">
        <v>2944</v>
      </c>
      <c r="O149" s="17">
        <v>5051</v>
      </c>
      <c r="P149" s="17">
        <v>5173</v>
      </c>
      <c r="Q149" s="17">
        <v>5192</v>
      </c>
      <c r="R149" s="17">
        <v>4832</v>
      </c>
      <c r="S149" s="3">
        <f>+S287</f>
        <v>4832</v>
      </c>
      <c r="T149" s="3">
        <f t="shared" ref="T149:AC149" si="194">+T287</f>
        <v>4832</v>
      </c>
      <c r="U149" s="3">
        <f t="shared" si="194"/>
        <v>4832</v>
      </c>
      <c r="V149" s="3">
        <f t="shared" si="194"/>
        <v>4832</v>
      </c>
      <c r="W149" s="3">
        <f t="shared" si="194"/>
        <v>4832</v>
      </c>
      <c r="X149" s="3">
        <f t="shared" si="194"/>
        <v>4832</v>
      </c>
      <c r="Y149" s="3">
        <f t="shared" si="194"/>
        <v>4832</v>
      </c>
      <c r="Z149" s="3">
        <f t="shared" si="194"/>
        <v>4832</v>
      </c>
      <c r="AA149" s="3">
        <f t="shared" si="194"/>
        <v>4832</v>
      </c>
      <c r="AB149" s="3">
        <f t="shared" si="194"/>
        <v>4832</v>
      </c>
      <c r="AC149" s="3">
        <f t="shared" si="194"/>
        <v>4832</v>
      </c>
    </row>
    <row r="150" spans="2:29" hidden="1" outlineLevel="1" x14ac:dyDescent="0.35">
      <c r="B150" s="10" t="s">
        <v>47</v>
      </c>
      <c r="C150" s="17"/>
      <c r="D150" s="17"/>
      <c r="E150" s="17"/>
      <c r="F150" s="17">
        <f>2872-F149</f>
        <v>1172</v>
      </c>
      <c r="G150" s="17">
        <f>2704-G149</f>
        <v>1109</v>
      </c>
      <c r="H150" s="17">
        <f>2636-H149</f>
        <v>1010</v>
      </c>
      <c r="I150" s="17">
        <f>2520-I149</f>
        <v>886</v>
      </c>
      <c r="J150" s="17">
        <f>2455-J149</f>
        <v>796</v>
      </c>
      <c r="K150" s="17">
        <f>2345-K149</f>
        <v>693</v>
      </c>
      <c r="L150" s="17">
        <f>3606-L149</f>
        <v>1200</v>
      </c>
      <c r="M150" s="17">
        <f>4061-M149</f>
        <v>1286</v>
      </c>
      <c r="N150" s="17">
        <f>4284-N149</f>
        <v>1340</v>
      </c>
      <c r="O150" s="17">
        <f>7831-O149</f>
        <v>2780</v>
      </c>
      <c r="P150" s="17">
        <f>7670-P149</f>
        <v>2497</v>
      </c>
      <c r="Q150" s="17">
        <f>7434-Q149</f>
        <v>2242</v>
      </c>
      <c r="R150" s="17">
        <f>6685-R149</f>
        <v>1853</v>
      </c>
      <c r="S150" s="3">
        <f>+S280</f>
        <v>1621.375</v>
      </c>
      <c r="T150" s="3">
        <f t="shared" ref="T150:AC150" si="195">+T280</f>
        <v>1389.75</v>
      </c>
      <c r="U150" s="3">
        <f t="shared" si="195"/>
        <v>1158.125</v>
      </c>
      <c r="V150" s="3">
        <f t="shared" si="195"/>
        <v>926.5</v>
      </c>
      <c r="W150" s="3">
        <f t="shared" si="195"/>
        <v>694.875</v>
      </c>
      <c r="X150" s="3">
        <f t="shared" si="195"/>
        <v>463.25</v>
      </c>
      <c r="Y150" s="3">
        <f t="shared" si="195"/>
        <v>231.625</v>
      </c>
      <c r="Z150" s="3">
        <f t="shared" si="195"/>
        <v>115.8125</v>
      </c>
      <c r="AA150" s="3">
        <f t="shared" si="195"/>
        <v>57.90625</v>
      </c>
      <c r="AB150" s="3">
        <f t="shared" si="195"/>
        <v>28.953125</v>
      </c>
      <c r="AC150" s="3">
        <f t="shared" si="195"/>
        <v>14.4765625</v>
      </c>
    </row>
    <row r="151" spans="2:29" hidden="1" outlineLevel="1" x14ac:dyDescent="0.35">
      <c r="B151" s="10" t="s">
        <v>163</v>
      </c>
      <c r="C151" s="17"/>
      <c r="D151" s="17"/>
      <c r="E151" s="17"/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562</v>
      </c>
      <c r="Q151" s="17">
        <v>562</v>
      </c>
      <c r="R151" s="17">
        <v>521</v>
      </c>
      <c r="S151" s="3">
        <f>+R151</f>
        <v>521</v>
      </c>
      <c r="T151" s="3">
        <f t="shared" ref="T151:AC151" si="196">+S151</f>
        <v>521</v>
      </c>
      <c r="U151" s="3">
        <f t="shared" si="196"/>
        <v>521</v>
      </c>
      <c r="V151" s="3">
        <f t="shared" si="196"/>
        <v>521</v>
      </c>
      <c r="W151" s="3">
        <f t="shared" si="196"/>
        <v>521</v>
      </c>
      <c r="X151" s="3">
        <f t="shared" si="196"/>
        <v>521</v>
      </c>
      <c r="Y151" s="3">
        <f t="shared" si="196"/>
        <v>521</v>
      </c>
      <c r="Z151" s="3">
        <f t="shared" si="196"/>
        <v>521</v>
      </c>
      <c r="AA151" s="3">
        <f t="shared" si="196"/>
        <v>521</v>
      </c>
      <c r="AB151" s="3">
        <f t="shared" si="196"/>
        <v>521</v>
      </c>
      <c r="AC151" s="3">
        <f t="shared" si="196"/>
        <v>521</v>
      </c>
    </row>
    <row r="152" spans="2:29" hidden="1" outlineLevel="1" x14ac:dyDescent="0.35">
      <c r="B152" s="10" t="s">
        <v>4</v>
      </c>
      <c r="C152" s="17"/>
      <c r="D152" s="17"/>
      <c r="E152" s="17"/>
      <c r="F152" s="17">
        <v>11</v>
      </c>
      <c r="G152" s="17">
        <v>8</v>
      </c>
      <c r="H152" s="17">
        <v>21</v>
      </c>
      <c r="I152" s="17">
        <v>12</v>
      </c>
      <c r="J152" s="17">
        <v>1</v>
      </c>
      <c r="K152" s="17">
        <v>6</v>
      </c>
      <c r="L152" s="17">
        <v>31</v>
      </c>
      <c r="M152" s="17">
        <v>45</v>
      </c>
      <c r="N152" s="17">
        <v>74</v>
      </c>
      <c r="O152" s="17">
        <v>167</v>
      </c>
      <c r="P152" s="17">
        <v>91</v>
      </c>
      <c r="Q152" s="17">
        <v>115</v>
      </c>
      <c r="R152" s="17">
        <v>244</v>
      </c>
      <c r="S152" s="3">
        <f>+R152</f>
        <v>244</v>
      </c>
      <c r="T152" s="3">
        <f t="shared" ref="T152:AC152" si="197">+S152</f>
        <v>244</v>
      </c>
      <c r="U152" s="3">
        <f t="shared" si="197"/>
        <v>244</v>
      </c>
      <c r="V152" s="3">
        <f t="shared" si="197"/>
        <v>244</v>
      </c>
      <c r="W152" s="3">
        <f t="shared" si="197"/>
        <v>244</v>
      </c>
      <c r="X152" s="3">
        <f t="shared" si="197"/>
        <v>244</v>
      </c>
      <c r="Y152" s="3">
        <f t="shared" si="197"/>
        <v>244</v>
      </c>
      <c r="Z152" s="3">
        <f t="shared" si="197"/>
        <v>244</v>
      </c>
      <c r="AA152" s="3">
        <f t="shared" si="197"/>
        <v>244</v>
      </c>
      <c r="AB152" s="3">
        <f t="shared" si="197"/>
        <v>244</v>
      </c>
      <c r="AC152" s="3">
        <f t="shared" si="197"/>
        <v>244</v>
      </c>
    </row>
    <row r="153" spans="2:29" hidden="1" outlineLevel="1" x14ac:dyDescent="0.35">
      <c r="B153" s="25" t="s">
        <v>49</v>
      </c>
      <c r="C153" s="26"/>
      <c r="D153" s="26"/>
      <c r="E153" s="26"/>
      <c r="F153" s="26">
        <f>SUM(F147:F152)</f>
        <v>5344</v>
      </c>
      <c r="G153" s="26">
        <f t="shared" ref="G153:AC153" si="198">SUM(G147:G152)</f>
        <v>5217</v>
      </c>
      <c r="H153" s="26">
        <f t="shared" si="198"/>
        <v>5106</v>
      </c>
      <c r="I153" s="26">
        <f t="shared" si="198"/>
        <v>5135</v>
      </c>
      <c r="J153" s="26">
        <f t="shared" si="198"/>
        <v>5252</v>
      </c>
      <c r="K153" s="26">
        <f t="shared" si="198"/>
        <v>5028</v>
      </c>
      <c r="L153" s="26">
        <f t="shared" si="198"/>
        <v>7653</v>
      </c>
      <c r="M153" s="26">
        <f t="shared" si="198"/>
        <v>8476</v>
      </c>
      <c r="N153" s="26">
        <f t="shared" si="198"/>
        <v>9131</v>
      </c>
      <c r="O153" s="26">
        <f t="shared" si="198"/>
        <v>16469</v>
      </c>
      <c r="P153" s="26">
        <f t="shared" si="198"/>
        <v>16701</v>
      </c>
      <c r="Q153" s="26">
        <f t="shared" si="198"/>
        <v>17882</v>
      </c>
      <c r="R153" s="26">
        <f t="shared" si="198"/>
        <v>16956</v>
      </c>
      <c r="S153" s="26">
        <f t="shared" si="198"/>
        <v>16940.553207126439</v>
      </c>
      <c r="T153" s="26">
        <f t="shared" ca="1" si="198"/>
        <v>16551.900706657405</v>
      </c>
      <c r="U153" s="26">
        <f t="shared" ca="1" si="198"/>
        <v>16385.826345781414</v>
      </c>
      <c r="V153" s="26">
        <f t="shared" ca="1" si="198"/>
        <v>16172.529079033444</v>
      </c>
      <c r="W153" s="26">
        <f t="shared" ca="1" si="198"/>
        <v>16053.526723923718</v>
      </c>
      <c r="X153" s="26">
        <f t="shared" ca="1" si="198"/>
        <v>15407.385572373934</v>
      </c>
      <c r="Y153" s="26">
        <f t="shared" ca="1" si="198"/>
        <v>15229.431813364889</v>
      </c>
      <c r="Z153" s="26">
        <f t="shared" ca="1" si="198"/>
        <v>15283.258052335841</v>
      </c>
      <c r="AA153" s="26">
        <f t="shared" ca="1" si="198"/>
        <v>15586.264896139508</v>
      </c>
      <c r="AB153" s="26">
        <f t="shared" ca="1" si="198"/>
        <v>15853.086002363081</v>
      </c>
      <c r="AC153" s="26">
        <f t="shared" ca="1" si="198"/>
        <v>16074.078007009106</v>
      </c>
    </row>
    <row r="154" spans="2:29" hidden="1" outlineLevel="1" x14ac:dyDescent="0.35"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idden="1" outlineLevel="1" x14ac:dyDescent="0.35">
      <c r="B155" s="10" t="s">
        <v>50</v>
      </c>
      <c r="C155" s="17"/>
      <c r="D155" s="17"/>
      <c r="E155" s="17"/>
      <c r="F155" s="17">
        <v>362</v>
      </c>
      <c r="G155" s="17">
        <v>352</v>
      </c>
      <c r="H155" s="17">
        <v>306</v>
      </c>
      <c r="I155" s="17">
        <v>337</v>
      </c>
      <c r="J155" s="17">
        <v>395</v>
      </c>
      <c r="K155" s="17">
        <v>330</v>
      </c>
      <c r="L155" s="17">
        <v>539</v>
      </c>
      <c r="M155" s="17">
        <v>638</v>
      </c>
      <c r="N155" s="17">
        <v>783</v>
      </c>
      <c r="O155" s="17">
        <v>1159</v>
      </c>
      <c r="P155" s="17">
        <v>1115</v>
      </c>
      <c r="Q155" s="17">
        <v>2041</v>
      </c>
      <c r="R155" s="17">
        <v>1795</v>
      </c>
      <c r="S155" s="3">
        <f t="shared" ref="S155:AC155" si="199">+R155</f>
        <v>1795</v>
      </c>
      <c r="T155" s="3">
        <f t="shared" si="199"/>
        <v>1795</v>
      </c>
      <c r="U155" s="3">
        <f t="shared" si="199"/>
        <v>1795</v>
      </c>
      <c r="V155" s="3">
        <f t="shared" si="199"/>
        <v>1795</v>
      </c>
      <c r="W155" s="3">
        <f t="shared" si="199"/>
        <v>1795</v>
      </c>
      <c r="X155" s="3">
        <f t="shared" si="199"/>
        <v>1795</v>
      </c>
      <c r="Y155" s="3">
        <f t="shared" si="199"/>
        <v>1795</v>
      </c>
      <c r="Z155" s="3">
        <f t="shared" si="199"/>
        <v>1795</v>
      </c>
      <c r="AA155" s="3">
        <f t="shared" si="199"/>
        <v>1795</v>
      </c>
      <c r="AB155" s="3">
        <f t="shared" si="199"/>
        <v>1795</v>
      </c>
      <c r="AC155" s="3">
        <f t="shared" si="199"/>
        <v>1795</v>
      </c>
    </row>
    <row r="156" spans="2:29" hidden="1" outlineLevel="1" x14ac:dyDescent="0.35">
      <c r="B156" s="10" t="s">
        <v>51</v>
      </c>
      <c r="C156" s="17"/>
      <c r="D156" s="17"/>
      <c r="E156" s="17"/>
      <c r="F156" s="17">
        <v>271</v>
      </c>
      <c r="G156" s="17">
        <v>286</v>
      </c>
      <c r="H156" s="17">
        <v>300</v>
      </c>
      <c r="I156" s="17">
        <v>276</v>
      </c>
      <c r="J156" s="17">
        <v>314</v>
      </c>
      <c r="K156" s="17">
        <v>338</v>
      </c>
      <c r="L156" s="17">
        <v>449</v>
      </c>
      <c r="M156" s="17">
        <v>463</v>
      </c>
      <c r="N156" s="17">
        <v>113</v>
      </c>
      <c r="O156" s="17">
        <v>214</v>
      </c>
      <c r="P156" s="17">
        <v>324</v>
      </c>
      <c r="Q156" s="17">
        <v>336</v>
      </c>
      <c r="R156" s="17">
        <v>253</v>
      </c>
      <c r="S156" s="3">
        <f>+R156</f>
        <v>253</v>
      </c>
      <c r="T156" s="3">
        <f t="shared" ref="T156:AC156" si="200">+S156</f>
        <v>253</v>
      </c>
      <c r="U156" s="3">
        <f t="shared" si="200"/>
        <v>253</v>
      </c>
      <c r="V156" s="3">
        <f t="shared" si="200"/>
        <v>253</v>
      </c>
      <c r="W156" s="3">
        <f t="shared" si="200"/>
        <v>253</v>
      </c>
      <c r="X156" s="3">
        <f t="shared" si="200"/>
        <v>253</v>
      </c>
      <c r="Y156" s="3">
        <f t="shared" si="200"/>
        <v>253</v>
      </c>
      <c r="Z156" s="3">
        <f t="shared" si="200"/>
        <v>253</v>
      </c>
      <c r="AA156" s="3">
        <f t="shared" si="200"/>
        <v>253</v>
      </c>
      <c r="AB156" s="3">
        <f t="shared" si="200"/>
        <v>253</v>
      </c>
      <c r="AC156" s="3">
        <f t="shared" si="200"/>
        <v>253</v>
      </c>
    </row>
    <row r="157" spans="2:29" hidden="1" outlineLevel="1" x14ac:dyDescent="0.35">
      <c r="B157" s="10" t="s">
        <v>4</v>
      </c>
      <c r="C157" s="17"/>
      <c r="D157" s="17"/>
      <c r="E157" s="17"/>
      <c r="F157" s="105" t="s">
        <v>216</v>
      </c>
      <c r="G157" s="105" t="s">
        <v>216</v>
      </c>
      <c r="H157" s="105" t="s">
        <v>216</v>
      </c>
      <c r="I157" s="105" t="s">
        <v>216</v>
      </c>
      <c r="J157" s="105" t="s">
        <v>216</v>
      </c>
      <c r="K157" s="105" t="s">
        <v>216</v>
      </c>
      <c r="L157" s="105" t="s">
        <v>216</v>
      </c>
      <c r="M157" s="105" t="s">
        <v>216</v>
      </c>
      <c r="N157" s="17">
        <v>303</v>
      </c>
      <c r="O157" s="17">
        <v>562</v>
      </c>
      <c r="P157" s="17">
        <v>669</v>
      </c>
      <c r="Q157" s="17">
        <v>788</v>
      </c>
      <c r="R157" s="17">
        <v>783</v>
      </c>
      <c r="S157" s="3">
        <f>+R157</f>
        <v>783</v>
      </c>
      <c r="T157" s="3">
        <f t="shared" ref="T157:AC157" si="201">+S157</f>
        <v>783</v>
      </c>
      <c r="U157" s="3">
        <f t="shared" si="201"/>
        <v>783</v>
      </c>
      <c r="V157" s="3">
        <f t="shared" si="201"/>
        <v>783</v>
      </c>
      <c r="W157" s="3">
        <f t="shared" si="201"/>
        <v>783</v>
      </c>
      <c r="X157" s="3">
        <f t="shared" si="201"/>
        <v>783</v>
      </c>
      <c r="Y157" s="3">
        <f t="shared" si="201"/>
        <v>783</v>
      </c>
      <c r="Z157" s="3">
        <f t="shared" si="201"/>
        <v>783</v>
      </c>
      <c r="AA157" s="3">
        <f t="shared" si="201"/>
        <v>783</v>
      </c>
      <c r="AB157" s="3">
        <f t="shared" si="201"/>
        <v>783</v>
      </c>
      <c r="AC157" s="3">
        <f t="shared" si="201"/>
        <v>783</v>
      </c>
    </row>
    <row r="158" spans="2:29" hidden="1" outlineLevel="1" x14ac:dyDescent="0.35">
      <c r="B158" s="10" t="s">
        <v>164</v>
      </c>
      <c r="C158" s="17"/>
      <c r="D158" s="17"/>
      <c r="E158" s="17"/>
      <c r="F158" s="17">
        <v>29</v>
      </c>
      <c r="G158" s="17">
        <v>46</v>
      </c>
      <c r="H158" s="17">
        <v>40</v>
      </c>
      <c r="I158" s="17">
        <v>71</v>
      </c>
      <c r="J158" s="17">
        <v>58</v>
      </c>
      <c r="K158" s="17">
        <v>37</v>
      </c>
      <c r="L158" s="17">
        <v>43</v>
      </c>
      <c r="M158" s="17">
        <v>33</v>
      </c>
      <c r="N158" s="17">
        <v>38</v>
      </c>
      <c r="O158" s="17">
        <v>104</v>
      </c>
      <c r="P158" s="17">
        <v>75</v>
      </c>
      <c r="Q158" s="17">
        <v>21</v>
      </c>
      <c r="R158" s="17">
        <v>13</v>
      </c>
      <c r="S158" s="3">
        <f>+R158</f>
        <v>13</v>
      </c>
      <c r="T158" s="3">
        <f t="shared" ref="T158:AC158" si="202">+S158</f>
        <v>13</v>
      </c>
      <c r="U158" s="3">
        <f t="shared" si="202"/>
        <v>13</v>
      </c>
      <c r="V158" s="3">
        <f t="shared" si="202"/>
        <v>13</v>
      </c>
      <c r="W158" s="3">
        <f t="shared" si="202"/>
        <v>13</v>
      </c>
      <c r="X158" s="3">
        <f t="shared" si="202"/>
        <v>13</v>
      </c>
      <c r="Y158" s="3">
        <f t="shared" si="202"/>
        <v>13</v>
      </c>
      <c r="Z158" s="3">
        <f t="shared" si="202"/>
        <v>13</v>
      </c>
      <c r="AA158" s="3">
        <f t="shared" si="202"/>
        <v>13</v>
      </c>
      <c r="AB158" s="3">
        <f t="shared" si="202"/>
        <v>13</v>
      </c>
      <c r="AC158" s="3">
        <f t="shared" si="202"/>
        <v>13</v>
      </c>
    </row>
    <row r="159" spans="2:29" hidden="1" outlineLevel="1" x14ac:dyDescent="0.35">
      <c r="B159" s="25" t="s">
        <v>52</v>
      </c>
      <c r="C159" s="26"/>
      <c r="D159" s="26"/>
      <c r="E159" s="26"/>
      <c r="F159" s="26">
        <f t="shared" ref="F159" si="203">SUM(F155:F158)</f>
        <v>662</v>
      </c>
      <c r="G159" s="26">
        <f t="shared" ref="G159:M159" si="204">SUM(G155:G158)</f>
        <v>684</v>
      </c>
      <c r="H159" s="26">
        <f t="shared" si="204"/>
        <v>646</v>
      </c>
      <c r="I159" s="26">
        <f t="shared" si="204"/>
        <v>684</v>
      </c>
      <c r="J159" s="26">
        <f t="shared" si="204"/>
        <v>767</v>
      </c>
      <c r="K159" s="26">
        <f t="shared" si="204"/>
        <v>705</v>
      </c>
      <c r="L159" s="26">
        <f t="shared" si="204"/>
        <v>1031</v>
      </c>
      <c r="M159" s="26">
        <f t="shared" si="204"/>
        <v>1134</v>
      </c>
      <c r="N159" s="26">
        <f t="shared" ref="N159:O159" si="205">SUM(N155:N158)</f>
        <v>1237</v>
      </c>
      <c r="O159" s="26">
        <f t="shared" si="205"/>
        <v>2039</v>
      </c>
      <c r="P159" s="26">
        <f>SUM(P155:P158)</f>
        <v>2183</v>
      </c>
      <c r="Q159" s="26">
        <f>SUM(Q155:Q158)</f>
        <v>3186</v>
      </c>
      <c r="R159" s="26">
        <f>SUM(R155:R158)</f>
        <v>2844</v>
      </c>
      <c r="S159" s="26">
        <f t="shared" ref="S159:AB159" si="206">SUM(S155:S158)</f>
        <v>2844</v>
      </c>
      <c r="T159" s="26">
        <f t="shared" si="206"/>
        <v>2844</v>
      </c>
      <c r="U159" s="26">
        <f t="shared" si="206"/>
        <v>2844</v>
      </c>
      <c r="V159" s="26">
        <f t="shared" si="206"/>
        <v>2844</v>
      </c>
      <c r="W159" s="26">
        <f t="shared" si="206"/>
        <v>2844</v>
      </c>
      <c r="X159" s="26">
        <f t="shared" si="206"/>
        <v>2844</v>
      </c>
      <c r="Y159" s="26">
        <f t="shared" si="206"/>
        <v>2844</v>
      </c>
      <c r="Z159" s="26">
        <f t="shared" si="206"/>
        <v>2844</v>
      </c>
      <c r="AA159" s="26">
        <f t="shared" si="206"/>
        <v>2844</v>
      </c>
      <c r="AB159" s="26">
        <f t="shared" si="206"/>
        <v>2844</v>
      </c>
      <c r="AC159" s="26">
        <f t="shared" ref="AC159" si="207">SUM(AC155:AC158)</f>
        <v>2844</v>
      </c>
    </row>
    <row r="160" spans="2:29" hidden="1" outlineLevel="1" x14ac:dyDescent="0.35">
      <c r="B160" s="10" t="s">
        <v>165</v>
      </c>
      <c r="C160" s="17"/>
      <c r="D160" s="17"/>
      <c r="E160" s="17"/>
      <c r="F160" s="17">
        <v>4397</v>
      </c>
      <c r="G160" s="17">
        <v>4581</v>
      </c>
      <c r="H160" s="17">
        <v>4431</v>
      </c>
      <c r="I160" s="17">
        <v>3875</v>
      </c>
      <c r="J160" s="17">
        <v>3844</v>
      </c>
      <c r="K160" s="17">
        <v>3648</v>
      </c>
      <c r="L160" s="17">
        <v>5712</v>
      </c>
      <c r="M160" s="17">
        <v>5608</v>
      </c>
      <c r="N160" s="17">
        <v>5806</v>
      </c>
      <c r="O160" s="17">
        <v>11261</v>
      </c>
      <c r="P160" s="17">
        <v>10162</v>
      </c>
      <c r="Q160" s="17">
        <v>9439</v>
      </c>
      <c r="R160" s="17">
        <v>9242</v>
      </c>
      <c r="S160" s="3">
        <f t="shared" ref="S160:AC160" si="208">+S203-S158</f>
        <v>9283</v>
      </c>
      <c r="T160" s="3">
        <f t="shared" si="208"/>
        <v>8924.1919999999955</v>
      </c>
      <c r="U160" s="3">
        <f t="shared" si="208"/>
        <v>8739.2568874999943</v>
      </c>
      <c r="V160" s="3">
        <f t="shared" si="208"/>
        <v>8489.192404999998</v>
      </c>
      <c r="W160" s="3">
        <f t="shared" si="208"/>
        <v>8308.6131930124975</v>
      </c>
      <c r="X160" s="3">
        <f t="shared" si="208"/>
        <v>7658.0476749628224</v>
      </c>
      <c r="Y160" s="3">
        <f t="shared" si="208"/>
        <v>7425.347045942297</v>
      </c>
      <c r="Z160" s="3">
        <f t="shared" si="208"/>
        <v>7171.5120342298223</v>
      </c>
      <c r="AA160" s="3">
        <f t="shared" si="208"/>
        <v>7388.942726608333</v>
      </c>
      <c r="AB160" s="3">
        <f t="shared" si="208"/>
        <v>7612.9342463852372</v>
      </c>
      <c r="AC160" s="3">
        <f t="shared" si="208"/>
        <v>7843.6841765150202</v>
      </c>
    </row>
    <row r="161" spans="2:29" hidden="1" outlineLevel="1" x14ac:dyDescent="0.35">
      <c r="B161" s="10" t="s">
        <v>166</v>
      </c>
      <c r="C161" s="17"/>
      <c r="D161" s="17"/>
      <c r="E161" s="17"/>
      <c r="F161" s="17">
        <v>255</v>
      </c>
      <c r="G161" s="17">
        <v>233</v>
      </c>
      <c r="H161" s="17">
        <v>315</v>
      </c>
      <c r="I161" s="17">
        <v>385</v>
      </c>
      <c r="J161" s="17">
        <v>386</v>
      </c>
      <c r="K161" s="17">
        <v>387</v>
      </c>
      <c r="L161" s="17">
        <v>272</v>
      </c>
      <c r="M161" s="17">
        <v>419</v>
      </c>
      <c r="N161" s="17">
        <v>365</v>
      </c>
      <c r="O161" s="17">
        <v>803</v>
      </c>
      <c r="P161" s="17">
        <v>601</v>
      </c>
      <c r="Q161" s="17">
        <v>568</v>
      </c>
      <c r="R161" s="17">
        <v>707</v>
      </c>
      <c r="S161" s="3">
        <f t="shared" ref="S161:AC161" si="209">+R161+S102</f>
        <v>707</v>
      </c>
      <c r="T161" s="3">
        <f t="shared" si="209"/>
        <v>707</v>
      </c>
      <c r="U161" s="3">
        <f t="shared" si="209"/>
        <v>707</v>
      </c>
      <c r="V161" s="3">
        <f t="shared" si="209"/>
        <v>707</v>
      </c>
      <c r="W161" s="3">
        <f t="shared" si="209"/>
        <v>707</v>
      </c>
      <c r="X161" s="3">
        <f t="shared" si="209"/>
        <v>707</v>
      </c>
      <c r="Y161" s="3">
        <f t="shared" si="209"/>
        <v>707</v>
      </c>
      <c r="Z161" s="3">
        <f t="shared" si="209"/>
        <v>707</v>
      </c>
      <c r="AA161" s="3">
        <f t="shared" si="209"/>
        <v>707</v>
      </c>
      <c r="AB161" s="3">
        <f t="shared" si="209"/>
        <v>707</v>
      </c>
      <c r="AC161" s="3">
        <f t="shared" si="209"/>
        <v>707</v>
      </c>
    </row>
    <row r="162" spans="2:29" hidden="1" outlineLevel="1" x14ac:dyDescent="0.35">
      <c r="B162" s="10" t="s">
        <v>167</v>
      </c>
      <c r="C162" s="17"/>
      <c r="D162" s="17"/>
      <c r="E162" s="17"/>
      <c r="F162" s="105" t="s">
        <v>216</v>
      </c>
      <c r="G162" s="105" t="s">
        <v>216</v>
      </c>
      <c r="H162" s="105" t="s">
        <v>216</v>
      </c>
      <c r="I162" s="105" t="s">
        <v>216</v>
      </c>
      <c r="J162" s="105" t="s">
        <v>216</v>
      </c>
      <c r="K162" s="105" t="s">
        <v>216</v>
      </c>
      <c r="L162" s="105" t="s">
        <v>216</v>
      </c>
      <c r="M162" s="105" t="s">
        <v>216</v>
      </c>
      <c r="N162" s="17">
        <v>45</v>
      </c>
      <c r="O162" s="17">
        <v>327</v>
      </c>
      <c r="P162" s="17">
        <v>368</v>
      </c>
      <c r="Q162" s="17">
        <v>276</v>
      </c>
      <c r="R162" s="17">
        <v>160</v>
      </c>
      <c r="S162" s="3">
        <f>+R162</f>
        <v>160</v>
      </c>
      <c r="T162" s="3">
        <f t="shared" ref="T162:AC162" si="210">+S162</f>
        <v>160</v>
      </c>
      <c r="U162" s="3">
        <f t="shared" si="210"/>
        <v>160</v>
      </c>
      <c r="V162" s="3">
        <f t="shared" si="210"/>
        <v>160</v>
      </c>
      <c r="W162" s="3">
        <f t="shared" si="210"/>
        <v>160</v>
      </c>
      <c r="X162" s="3">
        <f t="shared" si="210"/>
        <v>160</v>
      </c>
      <c r="Y162" s="3">
        <f t="shared" si="210"/>
        <v>160</v>
      </c>
      <c r="Z162" s="3">
        <f t="shared" si="210"/>
        <v>160</v>
      </c>
      <c r="AA162" s="3">
        <f t="shared" si="210"/>
        <v>160</v>
      </c>
      <c r="AB162" s="3">
        <f t="shared" si="210"/>
        <v>160</v>
      </c>
      <c r="AC162" s="3">
        <f t="shared" si="210"/>
        <v>160</v>
      </c>
    </row>
    <row r="163" spans="2:29" hidden="1" outlineLevel="1" x14ac:dyDescent="0.35">
      <c r="B163" s="10" t="s">
        <v>76</v>
      </c>
      <c r="C163" s="17"/>
      <c r="D163" s="17"/>
      <c r="E163" s="17"/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464</v>
      </c>
      <c r="Q163" s="17">
        <v>466</v>
      </c>
      <c r="R163" s="17">
        <v>429</v>
      </c>
      <c r="S163" s="3">
        <f>+R163</f>
        <v>429</v>
      </c>
      <c r="T163" s="3">
        <f t="shared" ref="T163:AC163" si="211">+S163</f>
        <v>429</v>
      </c>
      <c r="U163" s="3">
        <f t="shared" si="211"/>
        <v>429</v>
      </c>
      <c r="V163" s="3">
        <f t="shared" si="211"/>
        <v>429</v>
      </c>
      <c r="W163" s="3">
        <f t="shared" si="211"/>
        <v>429</v>
      </c>
      <c r="X163" s="3">
        <f t="shared" si="211"/>
        <v>429</v>
      </c>
      <c r="Y163" s="3">
        <f t="shared" si="211"/>
        <v>429</v>
      </c>
      <c r="Z163" s="3">
        <f t="shared" si="211"/>
        <v>429</v>
      </c>
      <c r="AA163" s="3">
        <f t="shared" si="211"/>
        <v>429</v>
      </c>
      <c r="AB163" s="3">
        <f t="shared" si="211"/>
        <v>429</v>
      </c>
      <c r="AC163" s="3">
        <f t="shared" si="211"/>
        <v>429</v>
      </c>
    </row>
    <row r="164" spans="2:29" hidden="1" outlineLevel="1" x14ac:dyDescent="0.35">
      <c r="B164" s="10" t="s">
        <v>4</v>
      </c>
      <c r="C164" s="17"/>
      <c r="D164" s="17"/>
      <c r="E164" s="17"/>
      <c r="F164" s="17">
        <v>160</v>
      </c>
      <c r="G164" s="17">
        <v>170</v>
      </c>
      <c r="H164" s="17">
        <v>166</v>
      </c>
      <c r="I164" s="17">
        <v>387</v>
      </c>
      <c r="J164" s="17">
        <v>356</v>
      </c>
      <c r="K164" s="17">
        <v>341</v>
      </c>
      <c r="L164" s="17">
        <v>417</v>
      </c>
      <c r="M164" s="17">
        <v>300</v>
      </c>
      <c r="N164" s="17">
        <v>244</v>
      </c>
      <c r="O164" s="17">
        <v>421</v>
      </c>
      <c r="P164" s="17">
        <v>831</v>
      </c>
      <c r="Q164" s="17">
        <v>767</v>
      </c>
      <c r="R164" s="17">
        <v>379</v>
      </c>
      <c r="S164" s="3">
        <f>+R164</f>
        <v>379</v>
      </c>
      <c r="T164" s="3">
        <f t="shared" ref="T164:AC164" si="212">+S164</f>
        <v>379</v>
      </c>
      <c r="U164" s="3">
        <f t="shared" si="212"/>
        <v>379</v>
      </c>
      <c r="V164" s="3">
        <f t="shared" si="212"/>
        <v>379</v>
      </c>
      <c r="W164" s="3">
        <f t="shared" si="212"/>
        <v>379</v>
      </c>
      <c r="X164" s="3">
        <f t="shared" si="212"/>
        <v>379</v>
      </c>
      <c r="Y164" s="3">
        <f t="shared" si="212"/>
        <v>379</v>
      </c>
      <c r="Z164" s="3">
        <f t="shared" si="212"/>
        <v>379</v>
      </c>
      <c r="AA164" s="3">
        <f t="shared" si="212"/>
        <v>379</v>
      </c>
      <c r="AB164" s="3">
        <f t="shared" si="212"/>
        <v>379</v>
      </c>
      <c r="AC164" s="3">
        <f t="shared" si="212"/>
        <v>379</v>
      </c>
    </row>
    <row r="165" spans="2:29" hidden="1" outlineLevel="1" x14ac:dyDescent="0.35">
      <c r="B165" s="25" t="s">
        <v>53</v>
      </c>
      <c r="C165" s="26"/>
      <c r="D165" s="26"/>
      <c r="E165" s="26"/>
      <c r="F165" s="26">
        <f t="shared" ref="F165" si="213">SUM(F159:F164)</f>
        <v>5474</v>
      </c>
      <c r="G165" s="26">
        <f t="shared" ref="G165:AC165" si="214">SUM(G159:G164)</f>
        <v>5668</v>
      </c>
      <c r="H165" s="26">
        <f t="shared" si="214"/>
        <v>5558</v>
      </c>
      <c r="I165" s="26">
        <f t="shared" si="214"/>
        <v>5331</v>
      </c>
      <c r="J165" s="26">
        <f t="shared" si="214"/>
        <v>5353</v>
      </c>
      <c r="K165" s="26">
        <f t="shared" si="214"/>
        <v>5081</v>
      </c>
      <c r="L165" s="26">
        <f t="shared" si="214"/>
        <v>7432</v>
      </c>
      <c r="M165" s="26">
        <f t="shared" si="214"/>
        <v>7461</v>
      </c>
      <c r="N165" s="26">
        <f t="shared" si="214"/>
        <v>7697</v>
      </c>
      <c r="O165" s="26">
        <f t="shared" si="214"/>
        <v>14851</v>
      </c>
      <c r="P165" s="26">
        <f t="shared" si="214"/>
        <v>14609</v>
      </c>
      <c r="Q165" s="26">
        <f t="shared" si="214"/>
        <v>14702</v>
      </c>
      <c r="R165" s="26">
        <f t="shared" si="214"/>
        <v>13761</v>
      </c>
      <c r="S165" s="26">
        <f t="shared" si="214"/>
        <v>13802</v>
      </c>
      <c r="T165" s="26">
        <f t="shared" si="214"/>
        <v>13443.191999999995</v>
      </c>
      <c r="U165" s="26">
        <f t="shared" si="214"/>
        <v>13258.256887499994</v>
      </c>
      <c r="V165" s="26">
        <f t="shared" si="214"/>
        <v>13008.192404999998</v>
      </c>
      <c r="W165" s="26">
        <f t="shared" si="214"/>
        <v>12827.613193012498</v>
      </c>
      <c r="X165" s="26">
        <f t="shared" si="214"/>
        <v>12177.047674962821</v>
      </c>
      <c r="Y165" s="26">
        <f t="shared" si="214"/>
        <v>11944.347045942297</v>
      </c>
      <c r="Z165" s="26">
        <f t="shared" si="214"/>
        <v>11690.512034229821</v>
      </c>
      <c r="AA165" s="26">
        <f t="shared" si="214"/>
        <v>11907.942726608333</v>
      </c>
      <c r="AB165" s="26">
        <f t="shared" si="214"/>
        <v>12131.934246385237</v>
      </c>
      <c r="AC165" s="26">
        <f t="shared" si="214"/>
        <v>12362.68417651502</v>
      </c>
    </row>
    <row r="166" spans="2:29" hidden="1" outlineLevel="1" x14ac:dyDescent="0.35">
      <c r="B166" s="10" t="s">
        <v>168</v>
      </c>
      <c r="C166" s="17"/>
      <c r="D166" s="17"/>
      <c r="E166" s="17"/>
      <c r="F166" s="17">
        <f>1+147</f>
        <v>148</v>
      </c>
      <c r="G166" s="17">
        <f>1+142</f>
        <v>143</v>
      </c>
      <c r="H166" s="17">
        <f>1+131</f>
        <v>132</v>
      </c>
      <c r="I166" s="17">
        <f>1+322</f>
        <v>323</v>
      </c>
      <c r="J166" s="17">
        <f>1+367+13</f>
        <v>381</v>
      </c>
      <c r="K166" s="17">
        <f>12+1+406</f>
        <v>419</v>
      </c>
      <c r="L166" s="17">
        <f>1+449</f>
        <v>450</v>
      </c>
      <c r="M166" s="17">
        <f>1+823</f>
        <v>824</v>
      </c>
      <c r="N166" s="17">
        <f>1+870</f>
        <v>871</v>
      </c>
      <c r="O166" s="17">
        <f>1+949</f>
        <v>950</v>
      </c>
      <c r="P166" s="17">
        <f>1+1034</f>
        <v>1035</v>
      </c>
      <c r="Q166" s="17">
        <f>1+1134</f>
        <v>1135</v>
      </c>
      <c r="R166" s="17">
        <f>1+1177</f>
        <v>1178</v>
      </c>
      <c r="S166" s="3">
        <f>+R166</f>
        <v>1178</v>
      </c>
      <c r="T166" s="3">
        <f t="shared" ref="T166:AC166" si="215">+S166</f>
        <v>1178</v>
      </c>
      <c r="U166" s="3">
        <f t="shared" si="215"/>
        <v>1178</v>
      </c>
      <c r="V166" s="3">
        <f t="shared" si="215"/>
        <v>1178</v>
      </c>
      <c r="W166" s="3">
        <f t="shared" si="215"/>
        <v>1178</v>
      </c>
      <c r="X166" s="3">
        <f t="shared" si="215"/>
        <v>1178</v>
      </c>
      <c r="Y166" s="3">
        <f t="shared" si="215"/>
        <v>1178</v>
      </c>
      <c r="Z166" s="3">
        <f t="shared" si="215"/>
        <v>1178</v>
      </c>
      <c r="AA166" s="3">
        <f t="shared" si="215"/>
        <v>1178</v>
      </c>
      <c r="AB166" s="3">
        <f t="shared" si="215"/>
        <v>1178</v>
      </c>
      <c r="AC166" s="3">
        <f t="shared" si="215"/>
        <v>1178</v>
      </c>
    </row>
    <row r="167" spans="2:29" hidden="1" outlineLevel="1" x14ac:dyDescent="0.35">
      <c r="B167" s="10" t="s">
        <v>54</v>
      </c>
      <c r="C167" s="17"/>
      <c r="D167" s="17"/>
      <c r="E167" s="17"/>
      <c r="F167" s="17">
        <v>-264</v>
      </c>
      <c r="G167" s="17">
        <v>-563</v>
      </c>
      <c r="H167" s="17">
        <v>-561</v>
      </c>
      <c r="I167" s="17">
        <v>-504</v>
      </c>
      <c r="J167" s="17">
        <v>-442</v>
      </c>
      <c r="K167" s="17">
        <v>-356</v>
      </c>
      <c r="L167" s="17">
        <v>-84</v>
      </c>
      <c r="M167" s="17">
        <v>256</v>
      </c>
      <c r="N167" s="17">
        <v>719</v>
      </c>
      <c r="O167" s="17">
        <v>1054</v>
      </c>
      <c r="P167" s="17">
        <v>1608</v>
      </c>
      <c r="Q167" s="17">
        <v>2341</v>
      </c>
      <c r="R167" s="17">
        <v>2421</v>
      </c>
      <c r="S167" s="3">
        <f t="shared" ref="S167:AC167" si="216">+R167+S106+S132+S131</f>
        <v>2364.5532071264374</v>
      </c>
      <c r="T167" s="3">
        <f t="shared" ca="1" si="216"/>
        <v>2334.7087066574086</v>
      </c>
      <c r="U167" s="3">
        <f t="shared" ca="1" si="216"/>
        <v>2353.5694582814208</v>
      </c>
      <c r="V167" s="3">
        <f t="shared" ca="1" si="216"/>
        <v>2390.3366740334468</v>
      </c>
      <c r="W167" s="3">
        <f t="shared" ca="1" si="216"/>
        <v>2451.9135309112207</v>
      </c>
      <c r="X167" s="3">
        <f t="shared" ca="1" si="216"/>
        <v>2456.3378974111124</v>
      </c>
      <c r="Y167" s="3">
        <f t="shared" ca="1" si="216"/>
        <v>2511.0847674225915</v>
      </c>
      <c r="Z167" s="3">
        <f t="shared" ca="1" si="216"/>
        <v>2818.7460181060178</v>
      </c>
      <c r="AA167" s="3">
        <f t="shared" ca="1" si="216"/>
        <v>2904.322169531174</v>
      </c>
      <c r="AB167" s="3">
        <f t="shared" ca="1" si="216"/>
        <v>2947.1517559778449</v>
      </c>
      <c r="AC167" s="3">
        <f t="shared" ca="1" si="216"/>
        <v>2937.3938304940853</v>
      </c>
    </row>
    <row r="168" spans="2:29" hidden="1" outlineLevel="1" x14ac:dyDescent="0.35">
      <c r="B168" s="10" t="s">
        <v>169</v>
      </c>
      <c r="C168" s="17"/>
      <c r="D168" s="17"/>
      <c r="E168" s="17"/>
      <c r="F168" s="17">
        <f>-2-23+11</f>
        <v>-14</v>
      </c>
      <c r="G168" s="17">
        <f>-2+16-48+3</f>
        <v>-31</v>
      </c>
      <c r="H168" s="17">
        <f>3+23-47-2</f>
        <v>-23</v>
      </c>
      <c r="I168" s="17">
        <f>3-18</f>
        <v>-15</v>
      </c>
      <c r="J168" s="17">
        <f>3-43</f>
        <v>-40</v>
      </c>
      <c r="K168" s="17">
        <f>-119+3</f>
        <v>-116</v>
      </c>
      <c r="L168" s="17">
        <f>-148+3</f>
        <v>-145</v>
      </c>
      <c r="M168" s="17">
        <f>-68+3</f>
        <v>-65</v>
      </c>
      <c r="N168" s="17">
        <v>-156</v>
      </c>
      <c r="O168" s="17">
        <v>-386</v>
      </c>
      <c r="P168" s="17">
        <v>-551</v>
      </c>
      <c r="Q168" s="17">
        <v>-296</v>
      </c>
      <c r="R168" s="17">
        <v>-403</v>
      </c>
      <c r="S168" s="12">
        <f>+R168</f>
        <v>-403</v>
      </c>
      <c r="T168" s="12">
        <f t="shared" ref="T168:AC168" si="217">+S168</f>
        <v>-403</v>
      </c>
      <c r="U168" s="12">
        <f t="shared" si="217"/>
        <v>-403</v>
      </c>
      <c r="V168" s="12">
        <f t="shared" si="217"/>
        <v>-403</v>
      </c>
      <c r="W168" s="12">
        <f t="shared" si="217"/>
        <v>-403</v>
      </c>
      <c r="X168" s="12">
        <f t="shared" si="217"/>
        <v>-403</v>
      </c>
      <c r="Y168" s="12">
        <f t="shared" si="217"/>
        <v>-403</v>
      </c>
      <c r="Z168" s="12">
        <f t="shared" si="217"/>
        <v>-403</v>
      </c>
      <c r="AA168" s="12">
        <f t="shared" si="217"/>
        <v>-403</v>
      </c>
      <c r="AB168" s="12">
        <f t="shared" si="217"/>
        <v>-403</v>
      </c>
      <c r="AC168" s="12">
        <f t="shared" si="217"/>
        <v>-403</v>
      </c>
    </row>
    <row r="169" spans="2:29" hidden="1" outlineLevel="1" x14ac:dyDescent="0.35">
      <c r="B169" s="25" t="s">
        <v>55</v>
      </c>
      <c r="C169" s="26"/>
      <c r="D169" s="26"/>
      <c r="E169" s="26"/>
      <c r="F169" s="26">
        <f t="shared" ref="F169" si="218">SUM(F165:F168)</f>
        <v>5344</v>
      </c>
      <c r="G169" s="26">
        <f t="shared" ref="G169:AC169" si="219">SUM(G165:G168)</f>
        <v>5217</v>
      </c>
      <c r="H169" s="26">
        <f t="shared" si="219"/>
        <v>5106</v>
      </c>
      <c r="I169" s="26">
        <f t="shared" si="219"/>
        <v>5135</v>
      </c>
      <c r="J169" s="26">
        <f t="shared" si="219"/>
        <v>5252</v>
      </c>
      <c r="K169" s="26">
        <f t="shared" si="219"/>
        <v>5028</v>
      </c>
      <c r="L169" s="26">
        <f t="shared" si="219"/>
        <v>7653</v>
      </c>
      <c r="M169" s="26">
        <f t="shared" si="219"/>
        <v>8476</v>
      </c>
      <c r="N169" s="26">
        <f t="shared" si="219"/>
        <v>9131</v>
      </c>
      <c r="O169" s="26">
        <f t="shared" si="219"/>
        <v>16469</v>
      </c>
      <c r="P169" s="26">
        <f t="shared" si="219"/>
        <v>16701</v>
      </c>
      <c r="Q169" s="26">
        <f t="shared" si="219"/>
        <v>17882</v>
      </c>
      <c r="R169" s="26">
        <f t="shared" si="219"/>
        <v>16957</v>
      </c>
      <c r="S169" s="26">
        <f t="shared" si="219"/>
        <v>16941.553207126439</v>
      </c>
      <c r="T169" s="26">
        <f t="shared" ca="1" si="219"/>
        <v>16552.900706657405</v>
      </c>
      <c r="U169" s="26">
        <f t="shared" ca="1" si="219"/>
        <v>16386.826345781414</v>
      </c>
      <c r="V169" s="26">
        <f t="shared" ca="1" si="219"/>
        <v>16173.529079033444</v>
      </c>
      <c r="W169" s="26">
        <f t="shared" ca="1" si="219"/>
        <v>16054.526723923718</v>
      </c>
      <c r="X169" s="26">
        <f t="shared" ca="1" si="219"/>
        <v>15408.385572373934</v>
      </c>
      <c r="Y169" s="26">
        <f t="shared" ca="1" si="219"/>
        <v>15230.431813364889</v>
      </c>
      <c r="Z169" s="26">
        <f t="shared" ca="1" si="219"/>
        <v>15284.258052335839</v>
      </c>
      <c r="AA169" s="26">
        <f t="shared" ca="1" si="219"/>
        <v>15587.264896139506</v>
      </c>
      <c r="AB169" s="26">
        <f t="shared" ca="1" si="219"/>
        <v>15854.086002363081</v>
      </c>
      <c r="AC169" s="26">
        <f t="shared" ca="1" si="219"/>
        <v>16075.078007009106</v>
      </c>
    </row>
    <row r="170" spans="2:29" hidden="1" outlineLevel="1" x14ac:dyDescent="0.35">
      <c r="B170" s="10" t="s">
        <v>56</v>
      </c>
      <c r="F170" s="31" t="b">
        <f t="shared" ref="F170" si="220">ABS(F169-F153)&lt;2</f>
        <v>1</v>
      </c>
      <c r="G170" s="31" t="b">
        <f t="shared" ref="G170:AC170" si="221">ABS(G169-G153)&lt;2</f>
        <v>1</v>
      </c>
      <c r="H170" s="31" t="b">
        <f t="shared" si="221"/>
        <v>1</v>
      </c>
      <c r="I170" s="31" t="b">
        <f t="shared" si="221"/>
        <v>1</v>
      </c>
      <c r="J170" s="31" t="b">
        <f t="shared" si="221"/>
        <v>1</v>
      </c>
      <c r="K170" s="31" t="b">
        <f t="shared" si="221"/>
        <v>1</v>
      </c>
      <c r="L170" s="31" t="b">
        <f t="shared" si="221"/>
        <v>1</v>
      </c>
      <c r="M170" s="31" t="b">
        <f t="shared" si="221"/>
        <v>1</v>
      </c>
      <c r="N170" s="31" t="b">
        <f t="shared" si="221"/>
        <v>1</v>
      </c>
      <c r="O170" s="31" t="b">
        <f t="shared" si="221"/>
        <v>1</v>
      </c>
      <c r="P170" s="31" t="b">
        <f t="shared" si="221"/>
        <v>1</v>
      </c>
      <c r="Q170" s="31" t="b">
        <f t="shared" si="221"/>
        <v>1</v>
      </c>
      <c r="R170" s="31" t="b">
        <f t="shared" si="221"/>
        <v>1</v>
      </c>
      <c r="S170" s="31" t="b">
        <f t="shared" si="221"/>
        <v>1</v>
      </c>
      <c r="T170" s="31" t="b">
        <f t="shared" ca="1" si="221"/>
        <v>1</v>
      </c>
      <c r="U170" s="31" t="b">
        <f t="shared" ca="1" si="221"/>
        <v>1</v>
      </c>
      <c r="V170" s="31" t="b">
        <f t="shared" ca="1" si="221"/>
        <v>1</v>
      </c>
      <c r="W170" s="31" t="b">
        <f t="shared" ca="1" si="221"/>
        <v>1</v>
      </c>
      <c r="X170" s="31" t="b">
        <f t="shared" ca="1" si="221"/>
        <v>1</v>
      </c>
      <c r="Y170" s="31" t="b">
        <f t="shared" ca="1" si="221"/>
        <v>1</v>
      </c>
      <c r="Z170" s="31" t="b">
        <f t="shared" ca="1" si="221"/>
        <v>1</v>
      </c>
      <c r="AA170" s="31" t="b">
        <f t="shared" ca="1" si="221"/>
        <v>1</v>
      </c>
      <c r="AB170" s="31" t="b">
        <f t="shared" ca="1" si="221"/>
        <v>1</v>
      </c>
      <c r="AC170" s="31" t="b">
        <f t="shared" ca="1" si="221"/>
        <v>1</v>
      </c>
    </row>
    <row r="171" spans="2:29" hidden="1" outlineLevel="1" x14ac:dyDescent="0.35">
      <c r="N171" s="17"/>
      <c r="O171" s="17"/>
      <c r="P171" s="17"/>
      <c r="Q171" s="17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2:29" hidden="1" outlineLevel="1" x14ac:dyDescent="0.35"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collapsed="1" x14ac:dyDescent="0.35">
      <c r="B173" s="34" t="s">
        <v>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2:29" ht="5" customHeight="1" x14ac:dyDescent="0.35">
      <c r="P174" s="17"/>
      <c r="Q174" s="17"/>
    </row>
    <row r="175" spans="2:29" hidden="1" outlineLevel="1" x14ac:dyDescent="0.35">
      <c r="B175" t="str">
        <f>+B144</f>
        <v>AR</v>
      </c>
      <c r="F175" s="12">
        <f t="shared" ref="F175:L175" si="222">+F144</f>
        <v>485</v>
      </c>
      <c r="G175" s="12">
        <f t="shared" si="222"/>
        <v>543</v>
      </c>
      <c r="H175" s="12">
        <f t="shared" si="222"/>
        <v>455</v>
      </c>
      <c r="I175" s="12">
        <f t="shared" si="222"/>
        <v>449</v>
      </c>
      <c r="J175" s="12">
        <f t="shared" si="222"/>
        <v>491</v>
      </c>
      <c r="K175" s="12">
        <f t="shared" si="222"/>
        <v>434</v>
      </c>
      <c r="L175" s="12">
        <f t="shared" si="222"/>
        <v>704</v>
      </c>
      <c r="M175" s="12">
        <f t="shared" ref="M175:Q175" si="223">+M144</f>
        <v>847</v>
      </c>
      <c r="N175" s="12">
        <f t="shared" si="223"/>
        <v>941</v>
      </c>
      <c r="O175" s="12">
        <f t="shared" si="223"/>
        <v>1526</v>
      </c>
      <c r="P175" s="12">
        <f t="shared" si="223"/>
        <v>1469</v>
      </c>
      <c r="Q175" s="12">
        <f t="shared" si="223"/>
        <v>1879</v>
      </c>
      <c r="R175" s="12">
        <f>+R144</f>
        <v>1777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idden="1" outlineLevel="1" x14ac:dyDescent="0.35">
      <c r="B176" t="str">
        <f>+B145</f>
        <v>Inventories</v>
      </c>
      <c r="F176" s="12">
        <f t="shared" ref="F176:L176" si="224">+F145</f>
        <v>583</v>
      </c>
      <c r="G176" s="12">
        <f t="shared" si="224"/>
        <v>578</v>
      </c>
      <c r="H176" s="12">
        <f t="shared" si="224"/>
        <v>535</v>
      </c>
      <c r="I176" s="12">
        <f t="shared" si="224"/>
        <v>575</v>
      </c>
      <c r="J176" s="12">
        <f t="shared" si="224"/>
        <v>604</v>
      </c>
      <c r="K176" s="12">
        <f t="shared" si="224"/>
        <v>522</v>
      </c>
      <c r="L176" s="12">
        <f t="shared" si="224"/>
        <v>660</v>
      </c>
      <c r="M176" s="12">
        <f t="shared" ref="M176:Q176" si="225">+M145</f>
        <v>762</v>
      </c>
      <c r="N176" s="12">
        <f t="shared" si="225"/>
        <v>887</v>
      </c>
      <c r="O176" s="12">
        <f t="shared" si="225"/>
        <v>1324</v>
      </c>
      <c r="P176" s="12">
        <f t="shared" si="225"/>
        <v>1268</v>
      </c>
      <c r="Q176" s="12">
        <f t="shared" si="225"/>
        <v>1907</v>
      </c>
      <c r="R176" s="12">
        <f>+R145</f>
        <v>1802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idden="1" outlineLevel="1" x14ac:dyDescent="0.35">
      <c r="B177" t="str">
        <f>+B146</f>
        <v>Prepaid and other</v>
      </c>
      <c r="F177" s="12">
        <f t="shared" ref="F177:L177" si="226">+F146</f>
        <v>99</v>
      </c>
      <c r="G177" s="12">
        <f t="shared" si="226"/>
        <v>92</v>
      </c>
      <c r="H177" s="12">
        <f t="shared" si="226"/>
        <v>156</v>
      </c>
      <c r="I177" s="12">
        <f t="shared" si="226"/>
        <v>171</v>
      </c>
      <c r="J177" s="12">
        <f t="shared" si="226"/>
        <v>208</v>
      </c>
      <c r="K177" s="12">
        <f t="shared" si="226"/>
        <v>199</v>
      </c>
      <c r="L177" s="12">
        <f t="shared" si="226"/>
        <v>105</v>
      </c>
      <c r="M177" s="12">
        <f t="shared" ref="M177:Q177" si="227">+M146</f>
        <v>89</v>
      </c>
      <c r="N177" s="12">
        <f t="shared" si="227"/>
        <v>76</v>
      </c>
      <c r="O177" s="12">
        <f t="shared" si="227"/>
        <v>157</v>
      </c>
      <c r="P177" s="12">
        <f t="shared" si="227"/>
        <v>330</v>
      </c>
      <c r="Q177" s="12">
        <f t="shared" si="227"/>
        <v>217</v>
      </c>
      <c r="R177" s="12">
        <f>+R146</f>
        <v>175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idden="1" outlineLevel="1" x14ac:dyDescent="0.35">
      <c r="B178" t="str">
        <f>+B155</f>
        <v>AP</v>
      </c>
      <c r="F178" s="12">
        <f t="shared" ref="F178:L178" si="228">-F155</f>
        <v>-362</v>
      </c>
      <c r="G178" s="12">
        <f t="shared" si="228"/>
        <v>-352</v>
      </c>
      <c r="H178" s="12">
        <f t="shared" si="228"/>
        <v>-306</v>
      </c>
      <c r="I178" s="12">
        <f t="shared" si="228"/>
        <v>-337</v>
      </c>
      <c r="J178" s="12">
        <f t="shared" si="228"/>
        <v>-395</v>
      </c>
      <c r="K178" s="12">
        <f t="shared" si="228"/>
        <v>-330</v>
      </c>
      <c r="L178" s="12">
        <f t="shared" si="228"/>
        <v>-539</v>
      </c>
      <c r="M178" s="12">
        <f t="shared" ref="M178:Q178" si="229">-M155</f>
        <v>-638</v>
      </c>
      <c r="N178" s="12">
        <f t="shared" si="229"/>
        <v>-783</v>
      </c>
      <c r="O178" s="12">
        <f t="shared" si="229"/>
        <v>-1159</v>
      </c>
      <c r="P178" s="12">
        <f t="shared" si="229"/>
        <v>-1115</v>
      </c>
      <c r="Q178" s="12">
        <f t="shared" si="229"/>
        <v>-2041</v>
      </c>
      <c r="R178" s="12">
        <f>-R155</f>
        <v>-1795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idden="1" outlineLevel="1" x14ac:dyDescent="0.35">
      <c r="B179" t="str">
        <f>+B156</f>
        <v>Accrued expenses</v>
      </c>
      <c r="F179" s="12">
        <f t="shared" ref="F179:L179" si="230">-F156</f>
        <v>-271</v>
      </c>
      <c r="G179" s="12">
        <f t="shared" si="230"/>
        <v>-286</v>
      </c>
      <c r="H179" s="12">
        <f t="shared" si="230"/>
        <v>-300</v>
      </c>
      <c r="I179" s="12">
        <f t="shared" si="230"/>
        <v>-276</v>
      </c>
      <c r="J179" s="12">
        <f t="shared" si="230"/>
        <v>-314</v>
      </c>
      <c r="K179" s="12">
        <f t="shared" si="230"/>
        <v>-338</v>
      </c>
      <c r="L179" s="12">
        <f t="shared" si="230"/>
        <v>-449</v>
      </c>
      <c r="M179" s="12">
        <f t="shared" ref="M179:Q179" si="231">-M156</f>
        <v>-463</v>
      </c>
      <c r="N179" s="12">
        <f t="shared" si="231"/>
        <v>-113</v>
      </c>
      <c r="O179" s="12">
        <f t="shared" si="231"/>
        <v>-214</v>
      </c>
      <c r="P179" s="12">
        <f t="shared" si="231"/>
        <v>-324</v>
      </c>
      <c r="Q179" s="12">
        <f t="shared" si="231"/>
        <v>-336</v>
      </c>
      <c r="R179" s="12">
        <f>-R156</f>
        <v>-253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2:29" hidden="1" outlineLevel="1" x14ac:dyDescent="0.35">
      <c r="B180" t="s">
        <v>232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2:29" hidden="1" outlineLevel="1" x14ac:dyDescent="0.35">
      <c r="B181" s="21" t="s">
        <v>222</v>
      </c>
      <c r="C181" s="21"/>
      <c r="D181" s="21"/>
      <c r="E181" s="21"/>
      <c r="F181" s="109">
        <f t="shared" ref="F181:Q181" si="232">SUM(F175:F180)</f>
        <v>534</v>
      </c>
      <c r="G181" s="109">
        <f t="shared" si="232"/>
        <v>575</v>
      </c>
      <c r="H181" s="109">
        <f t="shared" si="232"/>
        <v>540</v>
      </c>
      <c r="I181" s="109">
        <f t="shared" si="232"/>
        <v>582</v>
      </c>
      <c r="J181" s="109">
        <f t="shared" si="232"/>
        <v>594</v>
      </c>
      <c r="K181" s="109">
        <f t="shared" si="232"/>
        <v>487</v>
      </c>
      <c r="L181" s="109">
        <f t="shared" si="232"/>
        <v>481</v>
      </c>
      <c r="M181" s="109">
        <f t="shared" si="232"/>
        <v>597</v>
      </c>
      <c r="N181" s="109">
        <f t="shared" si="232"/>
        <v>1008</v>
      </c>
      <c r="O181" s="109">
        <f t="shared" si="232"/>
        <v>1634</v>
      </c>
      <c r="P181" s="109">
        <f t="shared" si="232"/>
        <v>1628</v>
      </c>
      <c r="Q181" s="109">
        <f t="shared" si="232"/>
        <v>1626</v>
      </c>
      <c r="R181" s="109">
        <f>SUM(R175:R180)</f>
        <v>1706</v>
      </c>
      <c r="S181" s="4">
        <f t="shared" ref="S181:AC181" si="233">+S90*S182</f>
        <v>1695.915</v>
      </c>
      <c r="T181" s="4">
        <f t="shared" si="233"/>
        <v>1663.30125</v>
      </c>
      <c r="U181" s="4">
        <f t="shared" si="233"/>
        <v>1646.994375</v>
      </c>
      <c r="V181" s="4">
        <f t="shared" si="233"/>
        <v>1646.3355772499999</v>
      </c>
      <c r="W181" s="4">
        <f t="shared" si="233"/>
        <v>1661.1189987599998</v>
      </c>
      <c r="X181" s="4">
        <f t="shared" si="233"/>
        <v>1710.9525687227999</v>
      </c>
      <c r="Y181" s="4">
        <f t="shared" si="233"/>
        <v>1762.2811457844839</v>
      </c>
      <c r="Z181" s="4">
        <f t="shared" si="233"/>
        <v>1815.1495801580186</v>
      </c>
      <c r="AA181" s="4">
        <f t="shared" si="233"/>
        <v>1869.6040675627592</v>
      </c>
      <c r="AB181" s="4">
        <f t="shared" si="233"/>
        <v>1925.6921895896419</v>
      </c>
      <c r="AC181" s="4">
        <f t="shared" si="233"/>
        <v>1983.462955277331</v>
      </c>
    </row>
    <row r="182" spans="2:29" hidden="1" outlineLevel="1" x14ac:dyDescent="0.35">
      <c r="B182" t="s">
        <v>235</v>
      </c>
      <c r="F182" s="110">
        <f t="shared" ref="F182:R182" si="234">AVERAGE(E181:F181)/F90</f>
        <v>0.12544045102184637</v>
      </c>
      <c r="G182" s="110">
        <f t="shared" si="234"/>
        <v>0.12157421618066214</v>
      </c>
      <c r="H182" s="110">
        <f t="shared" si="234"/>
        <v>0.11697440201426773</v>
      </c>
      <c r="I182" s="110">
        <f t="shared" si="234"/>
        <v>0.12072304712717882</v>
      </c>
      <c r="J182" s="110">
        <f t="shared" si="234"/>
        <v>0.11859620814844696</v>
      </c>
      <c r="K182" s="110">
        <f t="shared" si="234"/>
        <v>0.11073550501946322</v>
      </c>
      <c r="L182" s="110">
        <f t="shared" si="234"/>
        <v>7.4587763908152263E-2</v>
      </c>
      <c r="M182" s="110">
        <f t="shared" si="234"/>
        <v>7.5968992248062014E-2</v>
      </c>
      <c r="N182" s="110">
        <f t="shared" si="234"/>
        <v>0.10198246282882197</v>
      </c>
      <c r="O182" s="110">
        <f t="shared" si="234"/>
        <v>0.14879477359765714</v>
      </c>
      <c r="P182" s="110">
        <f t="shared" si="234"/>
        <v>0.13929455974037067</v>
      </c>
      <c r="Q182" s="110">
        <f t="shared" si="234"/>
        <v>0.11747292418772563</v>
      </c>
      <c r="R182" s="110">
        <f t="shared" si="234"/>
        <v>0.11493618489134184</v>
      </c>
      <c r="S182" s="106">
        <v>0.13</v>
      </c>
      <c r="T182" s="106">
        <v>0.1275</v>
      </c>
      <c r="U182" s="106">
        <v>0.125</v>
      </c>
      <c r="V182" s="106">
        <v>0.1225</v>
      </c>
      <c r="W182" s="106">
        <v>0.12</v>
      </c>
      <c r="X182" s="106">
        <v>0.12</v>
      </c>
      <c r="Y182" s="106">
        <v>0.12</v>
      </c>
      <c r="Z182" s="106">
        <v>0.12</v>
      </c>
      <c r="AA182" s="106">
        <v>0.12</v>
      </c>
      <c r="AB182" s="106">
        <v>0.12</v>
      </c>
      <c r="AC182" s="106">
        <v>0.12</v>
      </c>
    </row>
    <row r="183" spans="2:29" hidden="1" outlineLevel="1" x14ac:dyDescent="0.35">
      <c r="B183" t="s">
        <v>234</v>
      </c>
      <c r="H183" s="12">
        <f t="shared" ref="H183:Q183" si="235">-(H181-G181)</f>
        <v>35</v>
      </c>
      <c r="I183" s="12">
        <f t="shared" si="235"/>
        <v>-42</v>
      </c>
      <c r="J183" s="12">
        <f t="shared" si="235"/>
        <v>-12</v>
      </c>
      <c r="K183" s="12">
        <f t="shared" si="235"/>
        <v>107</v>
      </c>
      <c r="L183" s="12">
        <f t="shared" si="235"/>
        <v>6</v>
      </c>
      <c r="M183" s="12">
        <f t="shared" si="235"/>
        <v>-116</v>
      </c>
      <c r="N183" s="12">
        <f t="shared" si="235"/>
        <v>-411</v>
      </c>
      <c r="O183" s="12">
        <f t="shared" si="235"/>
        <v>-626</v>
      </c>
      <c r="P183" s="12">
        <f t="shared" si="235"/>
        <v>6</v>
      </c>
      <c r="Q183" s="12">
        <f t="shared" si="235"/>
        <v>2</v>
      </c>
      <c r="R183" s="12">
        <f>-(R181-Q181)</f>
        <v>-80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2:29" hidden="1" outlineLevel="1" x14ac:dyDescent="0.35">
      <c r="B184" t="s">
        <v>250</v>
      </c>
      <c r="H184" s="12">
        <f t="shared" ref="H184:Q184" si="236">+H183-H185</f>
        <v>-37</v>
      </c>
      <c r="I184" s="12">
        <f t="shared" si="236"/>
        <v>24</v>
      </c>
      <c r="J184" s="12">
        <f t="shared" si="236"/>
        <v>-65</v>
      </c>
      <c r="K184" s="12">
        <f t="shared" si="236"/>
        <v>55</v>
      </c>
      <c r="L184" s="12">
        <f t="shared" si="236"/>
        <v>-39</v>
      </c>
      <c r="M184" s="12">
        <f t="shared" si="236"/>
        <v>-171</v>
      </c>
      <c r="N184" s="12">
        <f t="shared" si="236"/>
        <v>-394</v>
      </c>
      <c r="O184" s="12">
        <f t="shared" si="236"/>
        <v>-854</v>
      </c>
      <c r="P184" s="12">
        <f t="shared" si="236"/>
        <v>-103</v>
      </c>
      <c r="Q184" s="12">
        <f t="shared" si="236"/>
        <v>57</v>
      </c>
      <c r="R184" s="12">
        <f>+R183-R185</f>
        <v>118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2:29" hidden="1" outlineLevel="1" x14ac:dyDescent="0.35">
      <c r="B185" t="s">
        <v>233</v>
      </c>
      <c r="H185" s="12">
        <f t="shared" ref="H185:R185" si="237">+H121</f>
        <v>72</v>
      </c>
      <c r="I185" s="12">
        <f t="shared" si="237"/>
        <v>-66</v>
      </c>
      <c r="J185" s="12">
        <f t="shared" si="237"/>
        <v>53</v>
      </c>
      <c r="K185" s="12">
        <f t="shared" si="237"/>
        <v>52</v>
      </c>
      <c r="L185" s="12">
        <f t="shared" si="237"/>
        <v>45</v>
      </c>
      <c r="M185" s="12">
        <f t="shared" si="237"/>
        <v>55</v>
      </c>
      <c r="N185" s="12">
        <f t="shared" si="237"/>
        <v>-17</v>
      </c>
      <c r="O185" s="12">
        <f t="shared" si="237"/>
        <v>228</v>
      </c>
      <c r="P185" s="12">
        <f t="shared" si="237"/>
        <v>109</v>
      </c>
      <c r="Q185" s="12">
        <f t="shared" si="237"/>
        <v>-55</v>
      </c>
      <c r="R185" s="12">
        <f t="shared" si="237"/>
        <v>-198</v>
      </c>
      <c r="S185" s="4">
        <f>-(S181-R181)</f>
        <v>10.085000000000036</v>
      </c>
      <c r="T185" s="4">
        <f t="shared" ref="T185:AC185" si="238">-(T181-S181)</f>
        <v>32.613749999999982</v>
      </c>
      <c r="U185" s="4">
        <f t="shared" si="238"/>
        <v>16.306874999999991</v>
      </c>
      <c r="V185" s="4">
        <f t="shared" si="238"/>
        <v>0.65879775000007612</v>
      </c>
      <c r="W185" s="4">
        <f t="shared" si="238"/>
        <v>-14.783421509999926</v>
      </c>
      <c r="X185" s="4">
        <f t="shared" si="238"/>
        <v>-49.833569962800084</v>
      </c>
      <c r="Y185" s="4">
        <f t="shared" si="238"/>
        <v>-51.328577061683973</v>
      </c>
      <c r="Z185" s="4">
        <f t="shared" si="238"/>
        <v>-52.868434373534683</v>
      </c>
      <c r="AA185" s="4">
        <f t="shared" si="238"/>
        <v>-54.454487404740576</v>
      </c>
      <c r="AB185" s="4">
        <f t="shared" si="238"/>
        <v>-56.088122026882729</v>
      </c>
      <c r="AC185" s="4">
        <f t="shared" si="238"/>
        <v>-57.770765687689163</v>
      </c>
    </row>
    <row r="186" spans="2:29" hidden="1" outlineLevel="1" x14ac:dyDescent="0.35"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2:29" hidden="1" outlineLevel="1" x14ac:dyDescent="0.35">
      <c r="P187" s="17"/>
      <c r="Q187" s="17"/>
    </row>
    <row r="188" spans="2:29" collapsed="1" x14ac:dyDescent="0.35">
      <c r="B188" s="34" t="s">
        <v>57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2:29" ht="5" customHeight="1" x14ac:dyDescent="0.35">
      <c r="P189" s="17"/>
      <c r="Q189" s="17"/>
    </row>
    <row r="190" spans="2:29" hidden="1" outlineLevel="1" x14ac:dyDescent="0.35">
      <c r="B190" t="s">
        <v>189</v>
      </c>
      <c r="C190" s="14">
        <v>0.04</v>
      </c>
      <c r="D190" s="14"/>
      <c r="F190" s="14"/>
      <c r="G190" s="17"/>
      <c r="H190" s="17">
        <v>1134</v>
      </c>
      <c r="I190" s="17">
        <f>1397+1125</f>
        <v>2522</v>
      </c>
      <c r="J190" s="17">
        <f>1383+1122</f>
        <v>2505</v>
      </c>
      <c r="K190" s="17">
        <f>1369+1019</f>
        <v>2388</v>
      </c>
      <c r="L190" s="17">
        <f>1351+814+1895</f>
        <v>4060</v>
      </c>
      <c r="M190" s="17">
        <f>1000+814+1645+498</f>
        <v>3957</v>
      </c>
      <c r="N190" s="17">
        <f>1545+493</f>
        <v>2038</v>
      </c>
      <c r="O190" s="17">
        <f>4250+1545+489</f>
        <v>6284</v>
      </c>
      <c r="P190" s="17">
        <v>4208</v>
      </c>
      <c r="Q190" s="17">
        <v>3440</v>
      </c>
      <c r="R190" s="17">
        <v>3440</v>
      </c>
      <c r="S190" s="17">
        <v>3440</v>
      </c>
      <c r="T190" s="17">
        <v>3440</v>
      </c>
      <c r="U190" s="17">
        <v>3440</v>
      </c>
      <c r="V190" s="17">
        <v>3440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</row>
    <row r="191" spans="2:29" hidden="1" outlineLevel="1" x14ac:dyDescent="0.35">
      <c r="B191" t="s">
        <v>190</v>
      </c>
      <c r="C191" s="14">
        <v>0.04</v>
      </c>
      <c r="D191" s="14"/>
      <c r="F191" s="14"/>
      <c r="G191" s="17"/>
      <c r="H191" s="17">
        <v>73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</row>
    <row r="192" spans="2:29" hidden="1" outlineLevel="1" x14ac:dyDescent="0.35">
      <c r="B192" t="s">
        <v>191</v>
      </c>
      <c r="C192" s="14">
        <v>9.4999999999999998E-3</v>
      </c>
      <c r="D192" s="14"/>
      <c r="F192" s="14"/>
      <c r="G192" s="17"/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800</v>
      </c>
      <c r="R192" s="17">
        <v>800</v>
      </c>
      <c r="S192" s="17">
        <v>300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</row>
    <row r="193" spans="2:29" hidden="1" outlineLevel="1" x14ac:dyDescent="0.35">
      <c r="B193" t="s">
        <v>192</v>
      </c>
      <c r="C193" s="14">
        <v>0.01</v>
      </c>
      <c r="D193" s="14"/>
      <c r="F193" s="14"/>
      <c r="G193" s="17"/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814</v>
      </c>
      <c r="Q193" s="17">
        <v>810</v>
      </c>
      <c r="R193" s="17">
        <v>686</v>
      </c>
      <c r="S193" s="17">
        <v>686</v>
      </c>
      <c r="T193" s="17">
        <v>686</v>
      </c>
      <c r="U193" s="17">
        <v>686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</row>
    <row r="194" spans="2:29" hidden="1" outlineLevel="1" x14ac:dyDescent="0.35">
      <c r="B194" t="s">
        <v>193</v>
      </c>
      <c r="C194" s="14">
        <v>1.5699999999999999E-2</v>
      </c>
      <c r="D194" s="14"/>
      <c r="F194" s="14"/>
      <c r="G194" s="17"/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1525</v>
      </c>
      <c r="R194" s="17">
        <v>1525</v>
      </c>
      <c r="S194" s="17">
        <v>1525</v>
      </c>
      <c r="T194" s="17">
        <v>1525</v>
      </c>
      <c r="U194" s="17">
        <v>1525</v>
      </c>
      <c r="V194" s="17">
        <v>1525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</row>
    <row r="195" spans="2:29" hidden="1" outlineLevel="1" x14ac:dyDescent="0.35">
      <c r="B195" t="s">
        <v>194</v>
      </c>
      <c r="C195" s="14">
        <v>4.8750000000000002E-2</v>
      </c>
      <c r="D195" s="14"/>
      <c r="F195" s="14"/>
      <c r="G195" s="17"/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1250</v>
      </c>
      <c r="P195" s="17">
        <v>1250</v>
      </c>
      <c r="Q195" s="17">
        <v>1250</v>
      </c>
      <c r="R195" s="17">
        <v>1250</v>
      </c>
      <c r="S195" s="17">
        <v>1250</v>
      </c>
      <c r="T195" s="17">
        <v>1250</v>
      </c>
      <c r="U195" s="17">
        <v>1250</v>
      </c>
      <c r="V195" s="17">
        <v>1250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</row>
    <row r="196" spans="2:29" hidden="1" outlineLevel="1" x14ac:dyDescent="0.35">
      <c r="B196" t="s">
        <v>195</v>
      </c>
      <c r="C196" s="14">
        <v>1.6500000000000001E-2</v>
      </c>
      <c r="D196" s="14"/>
      <c r="F196" s="14"/>
      <c r="G196" s="17"/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400</v>
      </c>
      <c r="R196" s="17">
        <v>400</v>
      </c>
      <c r="S196" s="17">
        <v>400</v>
      </c>
      <c r="T196" s="17">
        <v>400</v>
      </c>
      <c r="U196" s="17">
        <v>400</v>
      </c>
      <c r="V196" s="17">
        <v>400</v>
      </c>
      <c r="W196" s="17">
        <v>400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</row>
    <row r="197" spans="2:29" hidden="1" outlineLevel="1" x14ac:dyDescent="0.35">
      <c r="B197" t="s">
        <v>196</v>
      </c>
      <c r="C197" s="14">
        <v>1.4999999999999999E-2</v>
      </c>
      <c r="D197" s="14"/>
      <c r="F197" s="14"/>
      <c r="G197" s="17"/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436</v>
      </c>
      <c r="Q197" s="17">
        <v>434</v>
      </c>
      <c r="R197" s="17">
        <v>367</v>
      </c>
      <c r="S197" s="17">
        <v>367</v>
      </c>
      <c r="T197" s="17">
        <v>367</v>
      </c>
      <c r="U197" s="17">
        <v>367</v>
      </c>
      <c r="V197" s="17">
        <v>367</v>
      </c>
      <c r="W197" s="17">
        <v>367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</row>
    <row r="198" spans="2:29" hidden="1" outlineLevel="1" x14ac:dyDescent="0.35">
      <c r="B198" t="s">
        <v>198</v>
      </c>
      <c r="C198" s="14">
        <v>4.4999999999999998E-2</v>
      </c>
      <c r="D198" s="14"/>
      <c r="F198" s="14"/>
      <c r="G198" s="17"/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500</v>
      </c>
      <c r="O198" s="17">
        <v>500</v>
      </c>
      <c r="P198" s="17">
        <v>500</v>
      </c>
      <c r="Q198" s="17">
        <v>300</v>
      </c>
      <c r="R198" s="17">
        <v>298</v>
      </c>
      <c r="S198" s="17">
        <v>298</v>
      </c>
      <c r="T198" s="17">
        <v>298</v>
      </c>
      <c r="U198" s="17">
        <v>298</v>
      </c>
      <c r="V198" s="17">
        <v>298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</row>
    <row r="199" spans="2:29" hidden="1" outlineLevel="1" x14ac:dyDescent="0.35">
      <c r="B199" t="s">
        <v>197</v>
      </c>
      <c r="C199" s="14">
        <v>5.6250000000000001E-2</v>
      </c>
      <c r="D199" s="14"/>
      <c r="F199" s="14"/>
      <c r="G199" s="17"/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500</v>
      </c>
      <c r="P199" s="17">
        <v>500</v>
      </c>
      <c r="Q199" s="17">
        <v>500</v>
      </c>
      <c r="R199" s="17">
        <v>500</v>
      </c>
      <c r="S199" s="17">
        <v>500</v>
      </c>
      <c r="T199" s="17">
        <v>500</v>
      </c>
      <c r="U199" s="17">
        <v>500</v>
      </c>
      <c r="V199" s="17">
        <v>500</v>
      </c>
      <c r="W199" s="17">
        <v>500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</row>
    <row r="200" spans="2:29" hidden="1" outlineLevel="1" x14ac:dyDescent="0.35">
      <c r="B200" t="s">
        <v>251</v>
      </c>
      <c r="C200" s="14">
        <v>5.5E-2</v>
      </c>
      <c r="D200" s="14"/>
      <c r="F200" s="14"/>
      <c r="G200" s="17"/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500</v>
      </c>
      <c r="T200" s="17">
        <v>500</v>
      </c>
      <c r="U200" s="17">
        <v>500</v>
      </c>
      <c r="V200" s="17">
        <v>500</v>
      </c>
      <c r="W200" s="17">
        <v>500</v>
      </c>
      <c r="X200" s="17">
        <v>500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</row>
    <row r="201" spans="2:29" hidden="1" outlineLevel="1" x14ac:dyDescent="0.35">
      <c r="B201" t="s">
        <v>199</v>
      </c>
      <c r="C201" s="14">
        <v>0.05</v>
      </c>
      <c r="D201" s="14"/>
      <c r="F201" s="14"/>
      <c r="G201" s="17"/>
      <c r="H201" s="17">
        <f>-9+91</f>
        <v>82</v>
      </c>
      <c r="I201" s="17">
        <f>-8+114</f>
        <v>106</v>
      </c>
      <c r="J201" s="17">
        <f>-36+133</f>
        <v>97</v>
      </c>
      <c r="K201" s="17">
        <f>-29+126</f>
        <v>97</v>
      </c>
      <c r="L201" s="17">
        <f>-58+153</f>
        <v>95</v>
      </c>
      <c r="M201" s="17">
        <f>-48+132</f>
        <v>84</v>
      </c>
      <c r="N201" s="17">
        <f>-43+135</f>
        <v>92</v>
      </c>
      <c r="O201" s="17">
        <f>-112+167</f>
        <v>55</v>
      </c>
      <c r="P201" s="17">
        <f>-85+121</f>
        <v>36</v>
      </c>
      <c r="Q201" s="17">
        <f>-77+78</f>
        <v>1</v>
      </c>
      <c r="R201" s="17">
        <f>-60+49</f>
        <v>-11</v>
      </c>
      <c r="S201" s="32">
        <v>30</v>
      </c>
      <c r="T201" s="32">
        <v>30</v>
      </c>
      <c r="U201" s="32">
        <v>30</v>
      </c>
      <c r="V201" s="32">
        <v>30</v>
      </c>
      <c r="W201" s="32">
        <v>30</v>
      </c>
      <c r="X201" s="32">
        <v>30</v>
      </c>
      <c r="Y201" s="32">
        <v>30</v>
      </c>
      <c r="Z201" s="32">
        <v>30</v>
      </c>
      <c r="AA201" s="32">
        <v>30</v>
      </c>
      <c r="AB201" s="32">
        <v>30</v>
      </c>
      <c r="AC201" s="32">
        <v>30</v>
      </c>
    </row>
    <row r="202" spans="2:29" hidden="1" outlineLevel="1" x14ac:dyDescent="0.35">
      <c r="B202" t="s">
        <v>217</v>
      </c>
      <c r="C202" s="8">
        <f>+DCF!C13</f>
        <v>0.06</v>
      </c>
      <c r="D202" s="14"/>
      <c r="F202" s="14"/>
      <c r="G202" s="17"/>
      <c r="H202" s="17">
        <f>4471-SUM(H190:H201)</f>
        <v>3182</v>
      </c>
      <c r="I202" s="17">
        <f>800+518</f>
        <v>1318</v>
      </c>
      <c r="J202" s="17">
        <f>500+800</f>
        <v>1300</v>
      </c>
      <c r="K202" s="17">
        <f>700+500</f>
        <v>1200</v>
      </c>
      <c r="L202" s="17">
        <f>400+500+700</f>
        <v>1600</v>
      </c>
      <c r="M202" s="17">
        <f>400+500+700</f>
        <v>1600</v>
      </c>
      <c r="N202" s="17">
        <f>400+700+1614+500</f>
        <v>3214</v>
      </c>
      <c r="O202" s="17">
        <f>1676+400+700</f>
        <v>2776</v>
      </c>
      <c r="P202" s="17">
        <v>2493</v>
      </c>
      <c r="Q202" s="17">
        <v>0</v>
      </c>
      <c r="R202" s="17">
        <v>0</v>
      </c>
      <c r="S202" s="17">
        <v>0</v>
      </c>
      <c r="T202" s="12">
        <f t="shared" ref="T202:AC202" si="239">+T203-SUM(T190:T201)</f>
        <v>-58.80800000000454</v>
      </c>
      <c r="U202" s="12">
        <f t="shared" si="239"/>
        <v>-243.74311250000574</v>
      </c>
      <c r="V202" s="12">
        <f t="shared" si="239"/>
        <v>192.19240499999796</v>
      </c>
      <c r="W202" s="12">
        <f t="shared" si="239"/>
        <v>6524.6131930124975</v>
      </c>
      <c r="X202" s="12">
        <f t="shared" si="239"/>
        <v>7141.0476749628224</v>
      </c>
      <c r="Y202" s="12">
        <f t="shared" si="239"/>
        <v>7408.347045942297</v>
      </c>
      <c r="Z202" s="12">
        <f t="shared" si="239"/>
        <v>7154.5120342298223</v>
      </c>
      <c r="AA202" s="12">
        <f t="shared" si="239"/>
        <v>7371.942726608333</v>
      </c>
      <c r="AB202" s="12">
        <f t="shared" si="239"/>
        <v>7595.9342463852372</v>
      </c>
      <c r="AC202" s="12">
        <f t="shared" si="239"/>
        <v>7826.6841765150202</v>
      </c>
    </row>
    <row r="203" spans="2:29" hidden="1" outlineLevel="1" x14ac:dyDescent="0.35">
      <c r="B203" s="25" t="s">
        <v>58</v>
      </c>
      <c r="C203" s="26"/>
      <c r="D203" s="26"/>
      <c r="E203" s="26"/>
      <c r="F203" s="27">
        <f>+F160+F158</f>
        <v>4426</v>
      </c>
      <c r="G203" s="27">
        <f>+G160+G158</f>
        <v>4627</v>
      </c>
      <c r="H203" s="26">
        <f>SUM(H190:H202)</f>
        <v>4471</v>
      </c>
      <c r="I203" s="26">
        <f t="shared" ref="I203" si="240">SUM(I190:I202)</f>
        <v>3946</v>
      </c>
      <c r="J203" s="26">
        <f t="shared" ref="J203" si="241">SUM(J190:J202)</f>
        <v>3902</v>
      </c>
      <c r="K203" s="26">
        <f t="shared" ref="K203" si="242">SUM(K190:K202)</f>
        <v>3685</v>
      </c>
      <c r="L203" s="26">
        <f t="shared" ref="L203" si="243">SUM(L190:L202)</f>
        <v>5755</v>
      </c>
      <c r="M203" s="26">
        <f t="shared" ref="M203" si="244">SUM(M190:M202)</f>
        <v>5641</v>
      </c>
      <c r="N203" s="26">
        <f t="shared" ref="N203" si="245">SUM(N190:N202)</f>
        <v>5844</v>
      </c>
      <c r="O203" s="26">
        <f t="shared" ref="O203" si="246">SUM(O190:O202)</f>
        <v>11365</v>
      </c>
      <c r="P203" s="26">
        <f t="shared" ref="P203:S203" si="247">SUM(P190:P202)</f>
        <v>10237</v>
      </c>
      <c r="Q203" s="26">
        <f t="shared" si="247"/>
        <v>9460</v>
      </c>
      <c r="R203" s="26">
        <f t="shared" si="247"/>
        <v>9255</v>
      </c>
      <c r="S203" s="26">
        <f t="shared" si="247"/>
        <v>9296</v>
      </c>
      <c r="T203" s="27">
        <f t="shared" ref="T203:AC203" si="248">+T211*T212</f>
        <v>8937.1919999999955</v>
      </c>
      <c r="U203" s="27">
        <f t="shared" si="248"/>
        <v>8752.2568874999943</v>
      </c>
      <c r="V203" s="27">
        <f t="shared" si="248"/>
        <v>8502.192404999998</v>
      </c>
      <c r="W203" s="27">
        <f t="shared" si="248"/>
        <v>8321.6131930124975</v>
      </c>
      <c r="X203" s="27">
        <f t="shared" si="248"/>
        <v>7671.0476749628224</v>
      </c>
      <c r="Y203" s="27">
        <f t="shared" si="248"/>
        <v>7438.347045942297</v>
      </c>
      <c r="Z203" s="27">
        <f t="shared" si="248"/>
        <v>7184.5120342298223</v>
      </c>
      <c r="AA203" s="27">
        <f t="shared" si="248"/>
        <v>7401.942726608333</v>
      </c>
      <c r="AB203" s="27">
        <f t="shared" si="248"/>
        <v>7625.9342463852372</v>
      </c>
      <c r="AC203" s="27">
        <f t="shared" si="248"/>
        <v>7856.6841765150202</v>
      </c>
    </row>
    <row r="204" spans="2:29" hidden="1" outlineLevel="1" x14ac:dyDescent="0.35">
      <c r="B204" s="98" t="s">
        <v>56</v>
      </c>
      <c r="C204" s="3"/>
      <c r="D204" s="3"/>
      <c r="E204" s="3"/>
      <c r="F204" s="99" t="b">
        <f t="shared" ref="F204:AC204" si="249">ABS(F203-F160-F158)&lt;5</f>
        <v>1</v>
      </c>
      <c r="G204" s="99" t="b">
        <f t="shared" si="249"/>
        <v>1</v>
      </c>
      <c r="H204" s="99" t="b">
        <f t="shared" si="249"/>
        <v>1</v>
      </c>
      <c r="I204" s="99" t="b">
        <f t="shared" si="249"/>
        <v>1</v>
      </c>
      <c r="J204" s="99" t="b">
        <f t="shared" si="249"/>
        <v>1</v>
      </c>
      <c r="K204" s="99" t="b">
        <f t="shared" si="249"/>
        <v>1</v>
      </c>
      <c r="L204" s="99" t="b">
        <f t="shared" si="249"/>
        <v>1</v>
      </c>
      <c r="M204" s="99" t="b">
        <f t="shared" si="249"/>
        <v>1</v>
      </c>
      <c r="N204" s="99" t="b">
        <f t="shared" si="249"/>
        <v>1</v>
      </c>
      <c r="O204" s="99" t="b">
        <f t="shared" si="249"/>
        <v>1</v>
      </c>
      <c r="P204" s="99" t="b">
        <f t="shared" si="249"/>
        <v>1</v>
      </c>
      <c r="Q204" s="99" t="b">
        <f t="shared" si="249"/>
        <v>1</v>
      </c>
      <c r="R204" s="99" t="b">
        <f t="shared" si="249"/>
        <v>1</v>
      </c>
      <c r="S204" s="99" t="b">
        <f t="shared" si="249"/>
        <v>1</v>
      </c>
      <c r="T204" s="99" t="b">
        <f t="shared" si="249"/>
        <v>1</v>
      </c>
      <c r="U204" s="99" t="b">
        <f t="shared" si="249"/>
        <v>1</v>
      </c>
      <c r="V204" s="99" t="b">
        <f t="shared" si="249"/>
        <v>1</v>
      </c>
      <c r="W204" s="99" t="b">
        <f t="shared" si="249"/>
        <v>1</v>
      </c>
      <c r="X204" s="99" t="b">
        <f t="shared" si="249"/>
        <v>1</v>
      </c>
      <c r="Y204" s="99" t="b">
        <f t="shared" si="249"/>
        <v>1</v>
      </c>
      <c r="Z204" s="99" t="b">
        <f t="shared" si="249"/>
        <v>1</v>
      </c>
      <c r="AA204" s="99" t="b">
        <f t="shared" si="249"/>
        <v>1</v>
      </c>
      <c r="AB204" s="99" t="b">
        <f t="shared" si="249"/>
        <v>1</v>
      </c>
      <c r="AC204" s="99" t="b">
        <f t="shared" si="249"/>
        <v>1</v>
      </c>
    </row>
    <row r="205" spans="2:29" hidden="1" outlineLevel="1" x14ac:dyDescent="0.35">
      <c r="B205" t="s">
        <v>59</v>
      </c>
      <c r="C205" s="3"/>
      <c r="D205" s="3"/>
      <c r="E205" s="3"/>
      <c r="F205" s="3"/>
      <c r="G205" s="3">
        <f>+G203-E203</f>
        <v>4627</v>
      </c>
      <c r="H205" s="3">
        <f t="shared" ref="H205" si="250">+H203-G203</f>
        <v>-156</v>
      </c>
      <c r="I205" s="3">
        <f t="shared" ref="I205" si="251">+I203-H203</f>
        <v>-525</v>
      </c>
      <c r="J205" s="3">
        <f t="shared" ref="J205" si="252">+J203-I203</f>
        <v>-44</v>
      </c>
      <c r="K205" s="3">
        <f t="shared" ref="K205" si="253">+K203-J203</f>
        <v>-217</v>
      </c>
      <c r="L205" s="3">
        <f t="shared" ref="L205" si="254">+L203-K203</f>
        <v>2070</v>
      </c>
      <c r="M205" s="3">
        <f t="shared" ref="M205" si="255">+M203-L203</f>
        <v>-114</v>
      </c>
      <c r="N205" s="3">
        <f t="shared" ref="N205" si="256">+N203-M203</f>
        <v>203</v>
      </c>
      <c r="O205" s="3">
        <f t="shared" ref="O205" si="257">+O203-N203</f>
        <v>5521</v>
      </c>
      <c r="P205" s="3">
        <f t="shared" ref="P205" si="258">+P203-O203</f>
        <v>-1128</v>
      </c>
      <c r="Q205" s="3">
        <f>+Q203-P203</f>
        <v>-777</v>
      </c>
      <c r="R205" s="3">
        <f>+R203-Q203</f>
        <v>-205</v>
      </c>
      <c r="S205" s="3">
        <f t="shared" ref="S205:AC205" si="259">+S203-R203</f>
        <v>41</v>
      </c>
      <c r="T205" s="3">
        <f t="shared" si="259"/>
        <v>-358.80800000000454</v>
      </c>
      <c r="U205" s="3">
        <f t="shared" si="259"/>
        <v>-184.9351125000012</v>
      </c>
      <c r="V205" s="3">
        <f>+V203-U203</f>
        <v>-250.0644824999963</v>
      </c>
      <c r="W205" s="3">
        <f>+W203-V203</f>
        <v>-180.57921198750046</v>
      </c>
      <c r="X205" s="3">
        <f>+X203-W203</f>
        <v>-650.56551804967512</v>
      </c>
      <c r="Y205" s="3">
        <f>+Y203-X203</f>
        <v>-232.70062902052541</v>
      </c>
      <c r="Z205" s="3">
        <f t="shared" si="259"/>
        <v>-253.83501171247462</v>
      </c>
      <c r="AA205" s="3">
        <f t="shared" si="259"/>
        <v>217.43069237851068</v>
      </c>
      <c r="AB205" s="3">
        <f t="shared" si="259"/>
        <v>223.99151977690417</v>
      </c>
      <c r="AC205" s="3">
        <f t="shared" si="259"/>
        <v>230.74993012978302</v>
      </c>
    </row>
    <row r="206" spans="2:29" hidden="1" outlineLevel="1" x14ac:dyDescent="0.35">
      <c r="B206" t="s">
        <v>200</v>
      </c>
      <c r="C206" s="3"/>
      <c r="D206" s="3"/>
      <c r="E206" s="3"/>
      <c r="F206" s="3"/>
      <c r="G206" s="3">
        <f t="shared" ref="G206:R206" si="260">-G98</f>
        <v>327</v>
      </c>
      <c r="H206" s="3">
        <f t="shared" si="260"/>
        <v>328</v>
      </c>
      <c r="I206" s="3">
        <f t="shared" si="260"/>
        <v>244</v>
      </c>
      <c r="J206" s="3">
        <f t="shared" si="260"/>
        <v>221</v>
      </c>
      <c r="K206" s="3">
        <f t="shared" si="260"/>
        <v>191</v>
      </c>
      <c r="L206" s="3">
        <f t="shared" si="260"/>
        <v>291</v>
      </c>
      <c r="M206" s="3">
        <f t="shared" si="260"/>
        <v>269</v>
      </c>
      <c r="N206" s="3">
        <f t="shared" si="260"/>
        <v>259</v>
      </c>
      <c r="O206" s="3">
        <f t="shared" si="260"/>
        <v>329</v>
      </c>
      <c r="P206" s="3">
        <f t="shared" si="260"/>
        <v>435</v>
      </c>
      <c r="Q206" s="3">
        <f t="shared" si="260"/>
        <v>336</v>
      </c>
      <c r="R206" s="3">
        <f t="shared" si="260"/>
        <v>286</v>
      </c>
      <c r="S206" s="4">
        <f>S207*AVERAGE(R203:S203)</f>
        <v>328.74324999999999</v>
      </c>
      <c r="T206" s="4">
        <f>T207*AVERAGE(S203:T203)</f>
        <v>331.24300999999974</v>
      </c>
      <c r="U206" s="4">
        <f>U207*AVERAGE(T203:U203)</f>
        <v>319.46722435937471</v>
      </c>
      <c r="V206" s="4">
        <f>V207*AVERAGE(U203:V203)</f>
        <v>338.21960591562492</v>
      </c>
      <c r="W206" s="4">
        <f>W207*AVERAGE(V203:W203)</f>
        <v>481.73654857826546</v>
      </c>
      <c r="X206" s="4">
        <f t="shared" ref="X206:AC206" si="261">X207*AVERAGE(W203:X203)</f>
        <v>477.4536865827385</v>
      </c>
      <c r="Y206" s="4">
        <f t="shared" si="261"/>
        <v>464.8875661576692</v>
      </c>
      <c r="Z206" s="4">
        <f t="shared" si="261"/>
        <v>449.04929590400445</v>
      </c>
      <c r="AA206" s="4">
        <f t="shared" si="261"/>
        <v>462.04963204754762</v>
      </c>
      <c r="AB206" s="4">
        <f t="shared" si="261"/>
        <v>476.04090099935615</v>
      </c>
      <c r="AC206" s="4">
        <f t="shared" si="261"/>
        <v>490.45432361952646</v>
      </c>
    </row>
    <row r="207" spans="2:29" hidden="1" outlineLevel="1" x14ac:dyDescent="0.35">
      <c r="B207" t="s">
        <v>201</v>
      </c>
      <c r="C207" s="7"/>
      <c r="D207" s="7"/>
      <c r="E207" s="7"/>
      <c r="F207" s="7"/>
      <c r="G207" s="7">
        <f>+G206/AVERAGE(E203:G203)</f>
        <v>7.2241245995802492E-2</v>
      </c>
      <c r="H207" s="7">
        <f t="shared" ref="H207" si="262">+H206/AVERAGE(G203:H203)</f>
        <v>7.2103759067927015E-2</v>
      </c>
      <c r="I207" s="7">
        <f t="shared" ref="I207" si="263">+I206/AVERAGE(H203:I203)</f>
        <v>5.7977901865272664E-2</v>
      </c>
      <c r="J207" s="7">
        <f t="shared" ref="J207" si="264">+J206/AVERAGE(I203:J203)</f>
        <v>5.6320081549439349E-2</v>
      </c>
      <c r="K207" s="7">
        <f t="shared" ref="K207" si="265">+K206/AVERAGE(J203:K203)</f>
        <v>5.0349281666007648E-2</v>
      </c>
      <c r="L207" s="7">
        <f t="shared" ref="L207" si="266">+L206/AVERAGE(K203:L203)</f>
        <v>6.1652542372881355E-2</v>
      </c>
      <c r="M207" s="7">
        <f t="shared" ref="M207" si="267">+M206/AVERAGE(L203:M203)</f>
        <v>4.720954720954721E-2</v>
      </c>
      <c r="N207" s="7">
        <f t="shared" ref="N207" si="268">+N206/AVERAGE(M203:N203)</f>
        <v>4.5102307357422725E-2</v>
      </c>
      <c r="O207" s="7">
        <f t="shared" ref="O207" si="269">+O206/AVERAGE(N203:O203)</f>
        <v>3.8235806845255391E-2</v>
      </c>
      <c r="P207" s="7">
        <f t="shared" ref="P207:Q207" si="270">+P206/AVERAGE(O203:P203)</f>
        <v>4.0274048699194522E-2</v>
      </c>
      <c r="Q207" s="7">
        <f t="shared" si="270"/>
        <v>3.411687058942986E-2</v>
      </c>
      <c r="R207" s="7">
        <f>+R206/AVERAGE(Q203:R203)</f>
        <v>3.0563718942025114E-2</v>
      </c>
      <c r="S207" s="8">
        <f>+S209+S208</f>
        <v>3.5442105546870786E-2</v>
      </c>
      <c r="T207" s="8">
        <f t="shared" ref="T207:AC207" si="271">+T209+T208</f>
        <v>3.6334067013609007E-2</v>
      </c>
      <c r="U207" s="8">
        <f t="shared" si="271"/>
        <v>3.6119522591246123E-2</v>
      </c>
      <c r="V207" s="8">
        <f t="shared" si="271"/>
        <v>3.9203755527872933E-2</v>
      </c>
      <c r="W207" s="8">
        <f t="shared" si="271"/>
        <v>5.7268439744117834E-2</v>
      </c>
      <c r="X207" s="8">
        <f t="shared" si="271"/>
        <v>5.9709099132943026E-2</v>
      </c>
      <c r="Y207" s="8">
        <f t="shared" si="271"/>
        <v>6.1536226267814444E-2</v>
      </c>
      <c r="Z207" s="8">
        <f t="shared" si="271"/>
        <v>6.1417441478717846E-2</v>
      </c>
      <c r="AA207" s="8">
        <f t="shared" si="271"/>
        <v>6.3353246504841282E-2</v>
      </c>
      <c r="AB207" s="8">
        <f t="shared" si="271"/>
        <v>6.3354378247152801E-2</v>
      </c>
      <c r="AC207" s="8">
        <f t="shared" si="271"/>
        <v>6.3355475181652493E-2</v>
      </c>
    </row>
    <row r="208" spans="2:29" hidden="1" outlineLevel="1" x14ac:dyDescent="0.35">
      <c r="B208" s="10" t="s">
        <v>16</v>
      </c>
      <c r="C208" s="7"/>
      <c r="D208" s="7"/>
      <c r="E208" s="7"/>
      <c r="F208" s="7"/>
      <c r="G208" s="7">
        <f t="shared" ref="G208:O208" si="272">+G209-G207</f>
        <v>-7.2241245995802492E-2</v>
      </c>
      <c r="H208" s="7">
        <f t="shared" si="272"/>
        <v>-1.8619476808089688E-2</v>
      </c>
      <c r="I208" s="7">
        <f t="shared" si="272"/>
        <v>-1.3957467031008676E-2</v>
      </c>
      <c r="J208" s="7">
        <f t="shared" si="272"/>
        <v>-9.6712538226299688E-3</v>
      </c>
      <c r="K208" s="7">
        <f t="shared" si="272"/>
        <v>-4.9110320284697501E-3</v>
      </c>
      <c r="L208" s="7">
        <f t="shared" si="272"/>
        <v>-5.9004237288135669E-3</v>
      </c>
      <c r="M208" s="7">
        <f t="shared" si="272"/>
        <v>-1.8462618462618471E-3</v>
      </c>
      <c r="N208" s="7">
        <f t="shared" si="272"/>
        <v>7.3939921636917705E-3</v>
      </c>
      <c r="O208" s="7">
        <f t="shared" si="272"/>
        <v>2.3619327096286835E-2</v>
      </c>
      <c r="P208" s="7">
        <f t="shared" ref="P208:Q208" si="273">+P209-P207</f>
        <v>1.0131006388297351E-3</v>
      </c>
      <c r="Q208" s="7">
        <f t="shared" si="273"/>
        <v>-4.3697009696908144E-3</v>
      </c>
      <c r="R208" s="7">
        <f>+R209-R207</f>
        <v>4.3067058509216674E-4</v>
      </c>
      <c r="S208" s="14">
        <v>1.5E-3</v>
      </c>
      <c r="T208" s="14">
        <v>2.5000000000000001E-3</v>
      </c>
      <c r="U208" s="14">
        <v>2.5000000000000001E-3</v>
      </c>
      <c r="V208" s="14">
        <v>2.5000000000000001E-3</v>
      </c>
      <c r="W208" s="14">
        <v>2.5000000000000001E-3</v>
      </c>
      <c r="X208" s="14">
        <v>2.5000000000000001E-3</v>
      </c>
      <c r="Y208" s="14">
        <v>2.5000000000000001E-3</v>
      </c>
      <c r="Z208" s="14">
        <v>2.5000000000000001E-3</v>
      </c>
      <c r="AA208" s="14">
        <v>2.5000000000000001E-3</v>
      </c>
      <c r="AB208" s="14">
        <v>2.5000000000000001E-3</v>
      </c>
      <c r="AC208" s="14">
        <v>2.5000000000000001E-3</v>
      </c>
    </row>
    <row r="209" spans="2:29" hidden="1" outlineLevel="1" x14ac:dyDescent="0.35">
      <c r="B209" t="s">
        <v>202</v>
      </c>
      <c r="C209" s="7"/>
      <c r="D209" s="7"/>
      <c r="E209" s="7"/>
      <c r="F209" s="7"/>
      <c r="G209" s="7">
        <f>SUMPRODUCT(G190:G202,$C$190:$C$202)/AVERAGE(E203:G203)</f>
        <v>0</v>
      </c>
      <c r="H209" s="7">
        <f t="shared" ref="H209:AC209" si="274">SUMPRODUCT(H190:H202,$C$190:$C$202)/AVERAGE(G203:H203)</f>
        <v>5.3484282259837326E-2</v>
      </c>
      <c r="I209" s="7">
        <f t="shared" si="274"/>
        <v>4.4020434834263988E-2</v>
      </c>
      <c r="J209" s="7">
        <f t="shared" si="274"/>
        <v>4.664882772680938E-2</v>
      </c>
      <c r="K209" s="7">
        <f t="shared" si="274"/>
        <v>4.5438249637537897E-2</v>
      </c>
      <c r="L209" s="7">
        <f t="shared" si="274"/>
        <v>5.5752118644067788E-2</v>
      </c>
      <c r="M209" s="7">
        <f t="shared" si="274"/>
        <v>4.5363285363285363E-2</v>
      </c>
      <c r="N209" s="7">
        <f t="shared" si="274"/>
        <v>5.2496299521114495E-2</v>
      </c>
      <c r="O209" s="7">
        <f t="shared" si="274"/>
        <v>6.1855133941542226E-2</v>
      </c>
      <c r="P209" s="7">
        <f t="shared" si="274"/>
        <v>4.1287149338024257E-2</v>
      </c>
      <c r="Q209" s="7">
        <f t="shared" si="274"/>
        <v>2.9747169619739045E-2</v>
      </c>
      <c r="R209" s="7">
        <f t="shared" si="274"/>
        <v>3.0994389527117281E-2</v>
      </c>
      <c r="S209" s="7">
        <f t="shared" si="274"/>
        <v>3.3942105546870785E-2</v>
      </c>
      <c r="T209" s="7">
        <f t="shared" si="274"/>
        <v>3.3834067013609005E-2</v>
      </c>
      <c r="U209" s="7">
        <f t="shared" si="274"/>
        <v>3.361952259124612E-2</v>
      </c>
      <c r="V209" s="7">
        <f t="shared" si="274"/>
        <v>3.670375552787293E-2</v>
      </c>
      <c r="W209" s="7">
        <f t="shared" si="274"/>
        <v>5.4768439744117832E-2</v>
      </c>
      <c r="X209" s="7">
        <f t="shared" si="274"/>
        <v>5.7209099132943024E-2</v>
      </c>
      <c r="Y209" s="7">
        <f t="shared" si="274"/>
        <v>5.9036226267814441E-2</v>
      </c>
      <c r="Z209" s="7">
        <f t="shared" si="274"/>
        <v>5.8917441478717844E-2</v>
      </c>
      <c r="AA209" s="7">
        <f t="shared" si="274"/>
        <v>6.0853246504841287E-2</v>
      </c>
      <c r="AB209" s="7">
        <f t="shared" si="274"/>
        <v>6.0854378247152806E-2</v>
      </c>
      <c r="AC209" s="7">
        <f t="shared" si="274"/>
        <v>6.0855475181652498E-2</v>
      </c>
    </row>
    <row r="210" spans="2:29" hidden="1" outlineLevel="1" x14ac:dyDescent="0.35"/>
    <row r="211" spans="2:29" hidden="1" outlineLevel="1" x14ac:dyDescent="0.35">
      <c r="B211" t="s">
        <v>116</v>
      </c>
      <c r="C211" s="3"/>
      <c r="D211" s="3"/>
      <c r="E211" s="3"/>
      <c r="F211" s="3">
        <f t="shared" ref="F211:AC211" si="275">+F97+F115+F116</f>
        <v>468</v>
      </c>
      <c r="G211" s="3">
        <f t="shared" si="275"/>
        <v>325</v>
      </c>
      <c r="H211" s="3">
        <f t="shared" si="275"/>
        <v>687</v>
      </c>
      <c r="I211" s="3">
        <f t="shared" si="275"/>
        <v>670</v>
      </c>
      <c r="J211" s="3">
        <f t="shared" si="275"/>
        <v>646</v>
      </c>
      <c r="K211" s="3">
        <f t="shared" si="275"/>
        <v>663</v>
      </c>
      <c r="L211" s="3">
        <f t="shared" si="275"/>
        <v>1124</v>
      </c>
      <c r="M211" s="3">
        <f t="shared" si="275"/>
        <v>1239</v>
      </c>
      <c r="N211" s="3">
        <f t="shared" si="275"/>
        <v>1274</v>
      </c>
      <c r="O211" s="3">
        <f t="shared" si="275"/>
        <v>1432</v>
      </c>
      <c r="P211" s="3">
        <f t="shared" si="275"/>
        <v>1993</v>
      </c>
      <c r="Q211" s="3">
        <f t="shared" si="275"/>
        <v>2095</v>
      </c>
      <c r="R211" s="3">
        <f t="shared" si="275"/>
        <v>2039</v>
      </c>
      <c r="S211" s="3">
        <f t="shared" si="275"/>
        <v>1999.6662500000011</v>
      </c>
      <c r="T211" s="3">
        <f t="shared" si="275"/>
        <v>2031.1799999999989</v>
      </c>
      <c r="U211" s="3">
        <f t="shared" si="275"/>
        <v>2083.8706874999984</v>
      </c>
      <c r="V211" s="3">
        <f t="shared" si="275"/>
        <v>2125.5481012499995</v>
      </c>
      <c r="W211" s="3">
        <f t="shared" si="275"/>
        <v>2189.8982086874994</v>
      </c>
      <c r="X211" s="3">
        <f t="shared" si="275"/>
        <v>2256.1904926361244</v>
      </c>
      <c r="Y211" s="3">
        <f t="shared" si="275"/>
        <v>2324.4834518569678</v>
      </c>
      <c r="Z211" s="3">
        <f t="shared" si="275"/>
        <v>2394.8373447432741</v>
      </c>
      <c r="AA211" s="3">
        <f t="shared" si="275"/>
        <v>2467.3142422027777</v>
      </c>
      <c r="AB211" s="3">
        <f t="shared" si="275"/>
        <v>2541.9780821284126</v>
      </c>
      <c r="AC211" s="3">
        <f t="shared" si="275"/>
        <v>2618.8947255050066</v>
      </c>
    </row>
    <row r="212" spans="2:29" hidden="1" outlineLevel="1" x14ac:dyDescent="0.35">
      <c r="B212" t="s">
        <v>203</v>
      </c>
      <c r="C212" s="19"/>
      <c r="D212" s="19"/>
      <c r="E212" s="19"/>
      <c r="F212" s="19">
        <f t="shared" ref="F212" si="276">+F203/F211</f>
        <v>9.4572649572649574</v>
      </c>
      <c r="G212" s="19">
        <f t="shared" ref="G212:O212" si="277">+G203/G211</f>
        <v>14.236923076923077</v>
      </c>
      <c r="H212" s="19">
        <f t="shared" si="277"/>
        <v>6.5080058224163029</v>
      </c>
      <c r="I212" s="19">
        <f t="shared" si="277"/>
        <v>5.8895522388059698</v>
      </c>
      <c r="J212" s="19">
        <f t="shared" si="277"/>
        <v>6.0402476780185754</v>
      </c>
      <c r="K212" s="19">
        <f t="shared" si="277"/>
        <v>5.5580693815987932</v>
      </c>
      <c r="L212" s="19">
        <f t="shared" si="277"/>
        <v>5.120106761565836</v>
      </c>
      <c r="M212" s="19">
        <f t="shared" si="277"/>
        <v>4.5528652138821633</v>
      </c>
      <c r="N212" s="19">
        <f t="shared" si="277"/>
        <v>4.5871271585557301</v>
      </c>
      <c r="O212" s="19">
        <f t="shared" si="277"/>
        <v>7.9364525139664801</v>
      </c>
      <c r="P212" s="19">
        <f t="shared" ref="P212:Q212" si="278">+P203/P211</f>
        <v>5.1364776718514804</v>
      </c>
      <c r="Q212" s="19">
        <f t="shared" si="278"/>
        <v>4.5155131264916468</v>
      </c>
      <c r="R212" s="19">
        <f>+R203/R211</f>
        <v>4.5389897008337421</v>
      </c>
      <c r="S212" s="19">
        <f>+S203/S211</f>
        <v>4.6487757644556913</v>
      </c>
      <c r="T212" s="125">
        <v>4.4000000000000004</v>
      </c>
      <c r="U212" s="125">
        <v>4.2</v>
      </c>
      <c r="V212" s="125">
        <v>4</v>
      </c>
      <c r="W212" s="125">
        <v>3.8</v>
      </c>
      <c r="X212" s="125">
        <v>3.4</v>
      </c>
      <c r="Y212" s="125">
        <v>3.2</v>
      </c>
      <c r="Z212" s="125">
        <v>3</v>
      </c>
      <c r="AA212" s="125">
        <v>3</v>
      </c>
      <c r="AB212" s="125">
        <v>3</v>
      </c>
      <c r="AC212" s="125">
        <v>3</v>
      </c>
    </row>
    <row r="213" spans="2:29" hidden="1" outlineLevel="1" x14ac:dyDescent="0.35">
      <c r="B213" t="s">
        <v>219</v>
      </c>
      <c r="F213" s="19">
        <f t="shared" ref="F213:AC213" si="279">(F203-F143)/F211</f>
        <v>9.1410256410256405</v>
      </c>
      <c r="G213" s="19">
        <f t="shared" si="279"/>
        <v>14.107692307692307</v>
      </c>
      <c r="H213" s="19">
        <f t="shared" si="279"/>
        <v>6.3813682678311503</v>
      </c>
      <c r="I213" s="19">
        <f t="shared" si="279"/>
        <v>5.6776119402985072</v>
      </c>
      <c r="J213" s="19">
        <f t="shared" si="279"/>
        <v>5.840557275541796</v>
      </c>
      <c r="K213" s="19">
        <f t="shared" si="279"/>
        <v>5.2141779788838614</v>
      </c>
      <c r="L213" s="19">
        <f t="shared" si="279"/>
        <v>4.8327402135231319</v>
      </c>
      <c r="M213" s="19">
        <f t="shared" si="279"/>
        <v>4.3058918482647295</v>
      </c>
      <c r="N213" s="19">
        <f t="shared" si="279"/>
        <v>4.2880690737833591</v>
      </c>
      <c r="O213" s="19">
        <f t="shared" si="279"/>
        <v>7.4127094972067038</v>
      </c>
      <c r="P213" s="19">
        <f t="shared" si="279"/>
        <v>4.7601605619668845</v>
      </c>
      <c r="Q213" s="19">
        <f t="shared" si="279"/>
        <v>3.9947494033412889</v>
      </c>
      <c r="R213" s="19">
        <f t="shared" si="279"/>
        <v>3.8474742520843552</v>
      </c>
      <c r="S213" s="19">
        <f t="shared" si="279"/>
        <v>3.8446312192714949</v>
      </c>
      <c r="T213" s="19">
        <f t="shared" ca="1" si="279"/>
        <v>3.7016968182744003</v>
      </c>
      <c r="U213" s="19">
        <f t="shared" ca="1" si="279"/>
        <v>3.5013567110884294</v>
      </c>
      <c r="V213" s="19">
        <f t="shared" ca="1" si="279"/>
        <v>3.3482752486434961</v>
      </c>
      <c r="W213" s="19">
        <f t="shared" ca="1" si="279"/>
        <v>3.1853463645004529</v>
      </c>
      <c r="X213" s="19">
        <f t="shared" ca="1" si="279"/>
        <v>3.0717989631844618</v>
      </c>
      <c r="Y213" s="19">
        <f t="shared" ca="1" si="279"/>
        <v>2.9429984911068638</v>
      </c>
      <c r="Z213" s="19">
        <f t="shared" ca="1" si="279"/>
        <v>2.7643379985831134</v>
      </c>
      <c r="AA213" s="19">
        <f t="shared" ca="1" si="279"/>
        <v>2.7095858153941998</v>
      </c>
      <c r="AB213" s="19">
        <f t="shared" ca="1" si="279"/>
        <v>2.6863415845813035</v>
      </c>
      <c r="AC213" s="19">
        <f t="shared" ca="1" si="279"/>
        <v>2.6902025977939146</v>
      </c>
    </row>
    <row r="214" spans="2:29" hidden="1" outlineLevel="1" x14ac:dyDescent="0.35">
      <c r="Z214" s="29"/>
    </row>
    <row r="215" spans="2:29" collapsed="1" x14ac:dyDescent="0.35">
      <c r="B215" s="34" t="s">
        <v>37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2:29" ht="5" customHeight="1" x14ac:dyDescent="0.35">
      <c r="P216" s="17"/>
      <c r="Q216" s="17"/>
    </row>
    <row r="217" spans="2:29" hidden="1" outlineLevel="1" x14ac:dyDescent="0.35">
      <c r="B217" t="s">
        <v>210</v>
      </c>
      <c r="C217" s="15"/>
      <c r="D217" s="15"/>
      <c r="E217" s="15"/>
      <c r="F217" s="15"/>
      <c r="G217" s="15">
        <v>84.120999999999995</v>
      </c>
      <c r="H217" s="15">
        <v>83.435000000000002</v>
      </c>
      <c r="I217" s="15">
        <v>113.486</v>
      </c>
      <c r="J217" s="15">
        <v>116.9</v>
      </c>
      <c r="K217" s="15">
        <v>119.1</v>
      </c>
      <c r="L217" s="15">
        <v>120.8</v>
      </c>
      <c r="M217" s="15">
        <v>127.6</v>
      </c>
      <c r="N217" s="15">
        <v>131.4</v>
      </c>
      <c r="O217" s="15">
        <v>131.30000000000001</v>
      </c>
      <c r="P217" s="15">
        <v>132.6</v>
      </c>
      <c r="Q217" s="15">
        <v>134.6</v>
      </c>
      <c r="R217" s="15">
        <v>130.6</v>
      </c>
      <c r="S217" s="114">
        <f>AVERAGE(R220:S220)</f>
        <v>118.92758620689655</v>
      </c>
      <c r="T217" s="114">
        <f t="shared" ref="T217:AC217" ca="1" si="280">AVERAGE(S220:T220)</f>
        <v>109.57500271292147</v>
      </c>
      <c r="U217" s="114">
        <f t="shared" ca="1" si="280"/>
        <v>101.88749037651651</v>
      </c>
      <c r="V217" s="114">
        <f t="shared" ca="1" si="280"/>
        <v>95.35906857356845</v>
      </c>
      <c r="W217" s="114">
        <f t="shared" ca="1" si="280"/>
        <v>90.126963517651845</v>
      </c>
      <c r="X217" s="114">
        <f t="shared" ca="1" si="280"/>
        <v>85.550699170796932</v>
      </c>
      <c r="Y217" s="114">
        <f t="shared" ca="1" si="280"/>
        <v>81.051816740785625</v>
      </c>
      <c r="Z217" s="114">
        <f t="shared" ca="1" si="280"/>
        <v>77.298707543894352</v>
      </c>
      <c r="AA217" s="114">
        <f t="shared" ca="1" si="280"/>
        <v>73.300263467278285</v>
      </c>
      <c r="AB217" s="114">
        <f t="shared" ca="1" si="280"/>
        <v>68.447490187529311</v>
      </c>
      <c r="AC217" s="114">
        <f t="shared" ca="1" si="280"/>
        <v>63.451988900482505</v>
      </c>
    </row>
    <row r="218" spans="2:29" hidden="1" outlineLevel="1" x14ac:dyDescent="0.35">
      <c r="B218" t="s">
        <v>211</v>
      </c>
      <c r="C218" s="15"/>
      <c r="D218" s="15"/>
      <c r="E218" s="15"/>
      <c r="F218" s="15"/>
      <c r="G218" s="15">
        <v>84.120999999999995</v>
      </c>
      <c r="H218" s="15">
        <v>86.644000000000005</v>
      </c>
      <c r="I218" s="15">
        <v>119.45399999999999</v>
      </c>
      <c r="J218" s="15">
        <v>121.5</v>
      </c>
      <c r="K218" s="15">
        <v>123.4</v>
      </c>
      <c r="L218" s="15">
        <v>125</v>
      </c>
      <c r="M218" s="15">
        <v>132.6</v>
      </c>
      <c r="N218" s="15">
        <v>135.19999999999999</v>
      </c>
      <c r="O218" s="15">
        <v>134.6</v>
      </c>
      <c r="P218" s="15">
        <v>135.1</v>
      </c>
      <c r="Q218" s="15">
        <v>138.30000000000001</v>
      </c>
      <c r="R218" s="15">
        <v>132.80000000000001</v>
      </c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</row>
    <row r="219" spans="2:29" hidden="1" outlineLevel="1" x14ac:dyDescent="0.35">
      <c r="B219" t="s">
        <v>212</v>
      </c>
      <c r="C219" s="103"/>
      <c r="D219" s="103"/>
      <c r="E219" s="103"/>
      <c r="F219" s="103"/>
      <c r="G219" s="103">
        <f t="shared" ref="G219:N219" si="281">+G217+SUM(G229,G227)/1000</f>
        <v>94.947000000000003</v>
      </c>
      <c r="H219" s="103">
        <f t="shared" si="281"/>
        <v>94.176000000000002</v>
      </c>
      <c r="I219" s="103">
        <f t="shared" si="281"/>
        <v>123.521</v>
      </c>
      <c r="J219" s="103">
        <f t="shared" si="281"/>
        <v>127.40400000000001</v>
      </c>
      <c r="K219" s="103">
        <f t="shared" si="281"/>
        <v>130.45099999999999</v>
      </c>
      <c r="L219" s="103">
        <f t="shared" si="281"/>
        <v>132.51599999999999</v>
      </c>
      <c r="M219" s="103">
        <f t="shared" si="281"/>
        <v>138.35999999999999</v>
      </c>
      <c r="N219" s="103">
        <f t="shared" si="281"/>
        <v>142.14400000000001</v>
      </c>
      <c r="O219" s="103">
        <f t="shared" ref="O219:Q219" si="282">+O217+SUM(O229,O227)/1000</f>
        <v>141.56300000000002</v>
      </c>
      <c r="P219" s="103">
        <f t="shared" si="282"/>
        <v>144.06</v>
      </c>
      <c r="Q219" s="103">
        <f t="shared" si="282"/>
        <v>146.09799999999998</v>
      </c>
      <c r="R219" s="103">
        <f>+R217+SUM(R229,R227)/1000</f>
        <v>142.60999999999999</v>
      </c>
      <c r="S219" s="103">
        <f t="shared" ref="S219:AC219" si="283">+S217+SUM(S229,S227)/1000</f>
        <v>130.93758620689655</v>
      </c>
      <c r="T219" s="103">
        <f t="shared" ca="1" si="283"/>
        <v>121.58500271292148</v>
      </c>
      <c r="U219" s="103">
        <f t="shared" ca="1" si="283"/>
        <v>113.89749037651652</v>
      </c>
      <c r="V219" s="103">
        <f t="shared" ca="1" si="283"/>
        <v>107.36906857356846</v>
      </c>
      <c r="W219" s="103">
        <f t="shared" ca="1" si="283"/>
        <v>102.13696351765185</v>
      </c>
      <c r="X219" s="103">
        <f t="shared" ca="1" si="283"/>
        <v>97.560699170796937</v>
      </c>
      <c r="Y219" s="103">
        <f t="shared" ca="1" si="283"/>
        <v>93.06181674078563</v>
      </c>
      <c r="Z219" s="103">
        <f t="shared" ca="1" si="283"/>
        <v>89.308707543894357</v>
      </c>
      <c r="AA219" s="103">
        <f t="shared" ca="1" si="283"/>
        <v>85.31026346727829</v>
      </c>
      <c r="AB219" s="103">
        <f t="shared" ca="1" si="283"/>
        <v>80.457490187529316</v>
      </c>
      <c r="AC219" s="103">
        <f t="shared" ca="1" si="283"/>
        <v>75.46198890048251</v>
      </c>
    </row>
    <row r="220" spans="2:29" hidden="1" outlineLevel="1" x14ac:dyDescent="0.35">
      <c r="B220" t="s">
        <v>213</v>
      </c>
      <c r="C220" s="15"/>
      <c r="D220" s="15"/>
      <c r="E220" s="15"/>
      <c r="F220" s="15"/>
      <c r="G220" s="15"/>
      <c r="H220" s="15"/>
      <c r="I220" s="15">
        <v>115.9</v>
      </c>
      <c r="J220" s="15">
        <v>118.2</v>
      </c>
      <c r="K220" s="15">
        <v>120</v>
      </c>
      <c r="L220" s="15">
        <v>122</v>
      </c>
      <c r="M220" s="15">
        <v>131</v>
      </c>
      <c r="N220" s="15">
        <v>131.19999999999999</v>
      </c>
      <c r="O220" s="15">
        <v>132.30000000000001</v>
      </c>
      <c r="P220" s="15">
        <v>133.5</v>
      </c>
      <c r="Q220" s="15">
        <v>135.6</v>
      </c>
      <c r="R220" s="15">
        <v>124.1</v>
      </c>
      <c r="S220" s="114">
        <f>+R220-S222</f>
        <v>113.7551724137931</v>
      </c>
      <c r="T220" s="114">
        <f t="shared" ref="T220:AC220" ca="1" si="284">+S220-T222</f>
        <v>105.39483300826824</v>
      </c>
      <c r="U220" s="114">
        <f t="shared" ca="1" si="284"/>
        <v>98.38014773190001</v>
      </c>
      <c r="V220" s="114">
        <f t="shared" ca="1" si="284"/>
        <v>92.337989391471353</v>
      </c>
      <c r="W220" s="114">
        <f t="shared" ca="1" si="284"/>
        <v>87.915937610230756</v>
      </c>
      <c r="X220" s="114">
        <f t="shared" ca="1" si="284"/>
        <v>83.185460689515736</v>
      </c>
      <c r="Y220" s="114">
        <f t="shared" ca="1" si="284"/>
        <v>78.91817274359606</v>
      </c>
      <c r="Z220" s="114">
        <f t="shared" ca="1" si="284"/>
        <v>75.679242292214099</v>
      </c>
      <c r="AA220" s="114">
        <f t="shared" ca="1" si="284"/>
        <v>70.92128458982161</v>
      </c>
      <c r="AB220" s="114">
        <f t="shared" ca="1" si="284"/>
        <v>65.973695735110795</v>
      </c>
      <c r="AC220" s="114">
        <f t="shared" ca="1" si="284"/>
        <v>60.930282019809241</v>
      </c>
    </row>
    <row r="221" spans="2:29" hidden="1" outlineLevel="1" x14ac:dyDescent="0.35"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37"/>
    </row>
    <row r="222" spans="2:29" hidden="1" outlineLevel="1" x14ac:dyDescent="0.35">
      <c r="B222" t="s">
        <v>204</v>
      </c>
      <c r="C222" s="15"/>
      <c r="D222" s="15"/>
      <c r="E222" s="15"/>
      <c r="F222" s="15"/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1.512</v>
      </c>
      <c r="P222" s="15">
        <v>0</v>
      </c>
      <c r="Q222" s="15">
        <v>0</v>
      </c>
      <c r="R222" s="15">
        <v>12.2</v>
      </c>
      <c r="S222" s="122">
        <f>+S224/S223</f>
        <v>10.344827586206897</v>
      </c>
      <c r="T222" s="122">
        <f t="shared" ref="T222:AC222" ca="1" si="285">+T224/T223</f>
        <v>8.360339409290189</v>
      </c>
      <c r="U222" s="122">
        <f t="shared" ca="1" si="285"/>
        <v>7.0146852814669884</v>
      </c>
      <c r="V222" s="122">
        <f t="shared" ca="1" si="285"/>
        <v>6.0421583456159729</v>
      </c>
      <c r="W222" s="122">
        <f t="shared" ca="1" si="285"/>
        <v>4.4220517850096304</v>
      </c>
      <c r="X222" s="122">
        <f t="shared" ca="1" si="285"/>
        <v>4.7304769241115956</v>
      </c>
      <c r="Y222" s="122">
        <f t="shared" ca="1" si="285"/>
        <v>4.2672879479641272</v>
      </c>
      <c r="Z222" s="122">
        <f t="shared" ca="1" si="285"/>
        <v>3.2389304519501465</v>
      </c>
      <c r="AA222" s="122">
        <f t="shared" ca="1" si="285"/>
        <v>4.7579577017242825</v>
      </c>
      <c r="AB222" s="122">
        <f t="shared" ca="1" si="285"/>
        <v>4.9475888526753895</v>
      </c>
      <c r="AC222" s="122">
        <f t="shared" ca="1" si="285"/>
        <v>5.0434137132266956</v>
      </c>
    </row>
    <row r="223" spans="2:29" hidden="1" outlineLevel="1" x14ac:dyDescent="0.35">
      <c r="B223" t="s">
        <v>205</v>
      </c>
      <c r="C223" s="102"/>
      <c r="D223" s="102"/>
      <c r="E223" s="102"/>
      <c r="F223" s="102"/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47.64</v>
      </c>
      <c r="P223" s="102">
        <v>0</v>
      </c>
      <c r="Q223" s="102">
        <v>0</v>
      </c>
      <c r="R223" s="102">
        <v>58.3</v>
      </c>
      <c r="S223" s="102">
        <v>58</v>
      </c>
      <c r="T223" s="102">
        <f t="shared" ref="T223:Z223" ca="1" si="286">IFERROR(AVERAGE(S223,U223),S223*1.09)</f>
        <v>71.767421197442616</v>
      </c>
      <c r="U223" s="102">
        <f t="shared" ca="1" si="286"/>
        <v>85.534842336715542</v>
      </c>
      <c r="V223" s="102">
        <f t="shared" ca="1" si="286"/>
        <v>99.302263398717486</v>
      </c>
      <c r="W223" s="102">
        <f t="shared" ca="1" si="286"/>
        <v>113.06968437654812</v>
      </c>
      <c r="X223" s="102">
        <f t="shared" ca="1" si="286"/>
        <v>126.83710527861143</v>
      </c>
      <c r="Y223" s="102">
        <f t="shared" ca="1" si="286"/>
        <v>140.60452612925084</v>
      </c>
      <c r="Z223" s="102">
        <f t="shared" ca="1" si="286"/>
        <v>154.37194696598505</v>
      </c>
      <c r="AA223" s="102">
        <f ca="1">IFERROR(AVERAGE(Z223,AB223),Z223*1.09)</f>
        <v>168.13936783318479</v>
      </c>
      <c r="AB223" s="102">
        <f ca="1">+DCF!L63</f>
        <v>181.9067887729876</v>
      </c>
      <c r="AC223" s="102">
        <f t="shared" ref="AC223" ca="1" si="287">+AB223*1.09</f>
        <v>198.27839976255649</v>
      </c>
    </row>
    <row r="224" spans="2:29" hidden="1" outlineLevel="1" x14ac:dyDescent="0.35">
      <c r="B224" t="s">
        <v>206</v>
      </c>
      <c r="C224" s="3"/>
      <c r="D224" s="3"/>
      <c r="E224" s="3"/>
      <c r="F224" s="3"/>
      <c r="G224" s="3">
        <f t="shared" ref="G224" si="288">+G222*G223</f>
        <v>0</v>
      </c>
      <c r="H224" s="3">
        <f t="shared" ref="H224" si="289">+H222*H223</f>
        <v>0</v>
      </c>
      <c r="I224" s="3">
        <f t="shared" ref="I224" si="290">+I222*I223</f>
        <v>0</v>
      </c>
      <c r="J224" s="3">
        <f t="shared" ref="J224" si="291">+J222*J223</f>
        <v>0</v>
      </c>
      <c r="K224" s="3">
        <f t="shared" ref="K224" si="292">+K222*K223</f>
        <v>0</v>
      </c>
      <c r="L224" s="3">
        <f t="shared" ref="L224" si="293">+L222*L223</f>
        <v>0</v>
      </c>
      <c r="M224" s="3">
        <f t="shared" ref="M224" si="294">+M222*M223</f>
        <v>0</v>
      </c>
      <c r="N224" s="3">
        <f t="shared" ref="N224" si="295">+N222*N223</f>
        <v>0</v>
      </c>
      <c r="O224" s="3">
        <f t="shared" ref="O224:Q224" si="296">+O222*O223</f>
        <v>72.031679999999994</v>
      </c>
      <c r="P224" s="3">
        <f t="shared" si="296"/>
        <v>0</v>
      </c>
      <c r="Q224" s="3">
        <f t="shared" si="296"/>
        <v>0</v>
      </c>
      <c r="R224" s="3">
        <f>+R222*R223</f>
        <v>711.25999999999988</v>
      </c>
      <c r="S224" s="3">
        <f t="shared" ref="S224:AC224" si="297">-S131</f>
        <v>600</v>
      </c>
      <c r="T224" s="3">
        <f t="shared" si="297"/>
        <v>600</v>
      </c>
      <c r="U224" s="3">
        <f t="shared" si="297"/>
        <v>600</v>
      </c>
      <c r="V224" s="3">
        <f t="shared" si="297"/>
        <v>600</v>
      </c>
      <c r="W224" s="3">
        <f t="shared" si="297"/>
        <v>500</v>
      </c>
      <c r="X224" s="3">
        <f t="shared" si="297"/>
        <v>600</v>
      </c>
      <c r="Y224" s="3">
        <f t="shared" si="297"/>
        <v>600</v>
      </c>
      <c r="Z224" s="3">
        <f t="shared" si="297"/>
        <v>500</v>
      </c>
      <c r="AA224" s="3">
        <f t="shared" si="297"/>
        <v>800</v>
      </c>
      <c r="AB224" s="3">
        <f t="shared" si="297"/>
        <v>900</v>
      </c>
      <c r="AC224" s="3">
        <f t="shared" si="297"/>
        <v>1000</v>
      </c>
    </row>
    <row r="225" spans="2:29" hidden="1" outlineLevel="1" x14ac:dyDescent="0.35"/>
    <row r="226" spans="2:29" hidden="1" outlineLevel="1" x14ac:dyDescent="0.35"/>
    <row r="227" spans="2:29" hidden="1" outlineLevel="1" x14ac:dyDescent="0.35">
      <c r="B227" t="s">
        <v>208</v>
      </c>
      <c r="C227" s="17"/>
      <c r="D227" s="17"/>
      <c r="E227" s="17"/>
      <c r="F227" s="17"/>
      <c r="G227" s="17">
        <v>10826</v>
      </c>
      <c r="H227" s="17">
        <v>10741</v>
      </c>
      <c r="I227" s="17">
        <v>10035</v>
      </c>
      <c r="J227" s="17">
        <v>10504</v>
      </c>
      <c r="K227" s="17">
        <v>11351</v>
      </c>
      <c r="L227" s="17">
        <v>11716</v>
      </c>
      <c r="M227" s="17">
        <v>10760</v>
      </c>
      <c r="N227" s="17">
        <v>10744</v>
      </c>
      <c r="O227" s="17">
        <v>10263</v>
      </c>
      <c r="P227" s="17">
        <v>11460</v>
      </c>
      <c r="Q227" s="17">
        <v>11302</v>
      </c>
      <c r="R227" s="17">
        <v>11656</v>
      </c>
      <c r="S227" s="3">
        <f>+R227</f>
        <v>11656</v>
      </c>
      <c r="T227" s="3">
        <f t="shared" ref="T227:AC227" si="298">+S227</f>
        <v>11656</v>
      </c>
      <c r="U227" s="3">
        <f t="shared" si="298"/>
        <v>11656</v>
      </c>
      <c r="V227" s="3">
        <f t="shared" si="298"/>
        <v>11656</v>
      </c>
      <c r="W227" s="3">
        <f t="shared" si="298"/>
        <v>11656</v>
      </c>
      <c r="X227" s="3">
        <f t="shared" si="298"/>
        <v>11656</v>
      </c>
      <c r="Y227" s="3">
        <f t="shared" si="298"/>
        <v>11656</v>
      </c>
      <c r="Z227" s="3">
        <f t="shared" si="298"/>
        <v>11656</v>
      </c>
      <c r="AA227" s="3">
        <f t="shared" si="298"/>
        <v>11656</v>
      </c>
      <c r="AB227" s="3">
        <f t="shared" si="298"/>
        <v>11656</v>
      </c>
      <c r="AC227" s="3">
        <f t="shared" si="298"/>
        <v>11656</v>
      </c>
    </row>
    <row r="228" spans="2:29" hidden="1" outlineLevel="1" x14ac:dyDescent="0.35">
      <c r="B228" t="s">
        <v>207</v>
      </c>
      <c r="C228" s="102"/>
      <c r="D228" s="102"/>
      <c r="E228" s="102"/>
      <c r="F228" s="102"/>
      <c r="G228" s="102">
        <v>7.7</v>
      </c>
      <c r="H228" s="102">
        <v>7.76</v>
      </c>
      <c r="I228" s="102">
        <v>9.9600000000000009</v>
      </c>
      <c r="J228" s="102">
        <v>13.13</v>
      </c>
      <c r="K228" s="102">
        <v>17.71</v>
      </c>
      <c r="L228" s="102">
        <v>21.44</v>
      </c>
      <c r="M228" s="102">
        <v>28.18</v>
      </c>
      <c r="N228" s="102">
        <v>32.4</v>
      </c>
      <c r="O228" s="102">
        <v>37.82</v>
      </c>
      <c r="P228" s="102">
        <v>40.840000000000003</v>
      </c>
      <c r="Q228" s="102">
        <v>44.54</v>
      </c>
      <c r="R228" s="102">
        <v>47.33</v>
      </c>
    </row>
    <row r="229" spans="2:29" hidden="1" outlineLevel="1" x14ac:dyDescent="0.35">
      <c r="B229" t="s">
        <v>209</v>
      </c>
      <c r="C229" s="17"/>
      <c r="D229" s="17"/>
      <c r="E229" s="17"/>
      <c r="F229" s="17"/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196</v>
      </c>
      <c r="R229" s="17">
        <v>354</v>
      </c>
      <c r="S229" s="3">
        <f>+R229</f>
        <v>354</v>
      </c>
      <c r="T229" s="3">
        <f t="shared" ref="T229:AC229" si="299">+S229</f>
        <v>354</v>
      </c>
      <c r="U229" s="3">
        <f t="shared" si="299"/>
        <v>354</v>
      </c>
      <c r="V229" s="3">
        <f t="shared" si="299"/>
        <v>354</v>
      </c>
      <c r="W229" s="3">
        <f t="shared" si="299"/>
        <v>354</v>
      </c>
      <c r="X229" s="3">
        <f t="shared" si="299"/>
        <v>354</v>
      </c>
      <c r="Y229" s="3">
        <f t="shared" si="299"/>
        <v>354</v>
      </c>
      <c r="Z229" s="3">
        <f t="shared" si="299"/>
        <v>354</v>
      </c>
      <c r="AA229" s="3">
        <f t="shared" si="299"/>
        <v>354</v>
      </c>
      <c r="AB229" s="3">
        <f t="shared" si="299"/>
        <v>354</v>
      </c>
      <c r="AC229" s="3">
        <f t="shared" si="299"/>
        <v>354</v>
      </c>
    </row>
    <row r="230" spans="2:29" hidden="1" outlineLevel="1" x14ac:dyDescent="0.35"/>
    <row r="231" spans="2:29" hidden="1" outlineLevel="1" x14ac:dyDescent="0.35">
      <c r="B231" t="s">
        <v>214</v>
      </c>
      <c r="C231" s="102"/>
      <c r="D231" s="102"/>
      <c r="E231" s="102"/>
      <c r="F231" s="102"/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102">
        <v>0</v>
      </c>
      <c r="Q231" s="102">
        <v>0</v>
      </c>
      <c r="R231" s="102">
        <v>0</v>
      </c>
      <c r="S231" s="102">
        <f>0.25*4</f>
        <v>1</v>
      </c>
      <c r="T231" s="102">
        <f>+S231*1.02</f>
        <v>1.02</v>
      </c>
      <c r="U231" s="102">
        <f t="shared" ref="U231:AC231" si="300">+T231*1.02</f>
        <v>1.0404</v>
      </c>
      <c r="V231" s="102">
        <f t="shared" si="300"/>
        <v>1.0612079999999999</v>
      </c>
      <c r="W231" s="102">
        <f t="shared" si="300"/>
        <v>1.08243216</v>
      </c>
      <c r="X231" s="102">
        <f t="shared" si="300"/>
        <v>1.1040808032</v>
      </c>
      <c r="Y231" s="102">
        <f t="shared" si="300"/>
        <v>1.1261624192640001</v>
      </c>
      <c r="Z231" s="102">
        <f t="shared" si="300"/>
        <v>1.14868566764928</v>
      </c>
      <c r="AA231" s="102">
        <f t="shared" si="300"/>
        <v>1.1716593810022657</v>
      </c>
      <c r="AB231" s="102">
        <f t="shared" si="300"/>
        <v>1.1950925686223111</v>
      </c>
      <c r="AC231" s="102">
        <f t="shared" si="300"/>
        <v>1.2189944199947573</v>
      </c>
    </row>
    <row r="232" spans="2:29" hidden="1" outlineLevel="1" x14ac:dyDescent="0.35">
      <c r="B232" t="s">
        <v>113</v>
      </c>
      <c r="C232" s="20"/>
      <c r="D232" s="20"/>
      <c r="E232" s="20"/>
      <c r="F232" s="20"/>
      <c r="G232" s="20">
        <f t="shared" ref="G232:AC232" si="301">+G110</f>
        <v>-3.1491253014839855</v>
      </c>
      <c r="H232" s="20">
        <f t="shared" si="301"/>
        <v>2.1236833163438669E-2</v>
      </c>
      <c r="I232" s="20">
        <f t="shared" si="301"/>
        <v>0.461459994656779</v>
      </c>
      <c r="J232" s="20">
        <f t="shared" si="301"/>
        <v>0.48664092179209439</v>
      </c>
      <c r="K232" s="20">
        <f t="shared" si="301"/>
        <v>0.65925136641344262</v>
      </c>
      <c r="L232" s="20">
        <f t="shared" si="301"/>
        <v>1.7809170213408194</v>
      </c>
      <c r="M232" s="20">
        <f t="shared" si="301"/>
        <v>2.4573576178086154</v>
      </c>
      <c r="N232" s="20">
        <f t="shared" si="301"/>
        <v>3.489419180549302</v>
      </c>
      <c r="O232" s="20">
        <f t="shared" si="301"/>
        <v>2.8538530548236469</v>
      </c>
      <c r="P232" s="20">
        <f t="shared" si="301"/>
        <v>3.8803276412605858</v>
      </c>
      <c r="Q232" s="20">
        <f t="shared" si="301"/>
        <v>5.0171802488740438</v>
      </c>
      <c r="R232" s="20">
        <f t="shared" si="301"/>
        <v>5.371292335740832</v>
      </c>
      <c r="S232" s="20">
        <f t="shared" si="301"/>
        <v>5.0595158542676799</v>
      </c>
      <c r="T232" s="20">
        <f t="shared" ca="1" si="301"/>
        <v>5.608602928602517</v>
      </c>
      <c r="U232" s="20">
        <f t="shared" ca="1" si="301"/>
        <v>6.3641832158202369</v>
      </c>
      <c r="V232" s="20">
        <f t="shared" ca="1" si="301"/>
        <v>6.8731435592185512</v>
      </c>
      <c r="W232" s="20">
        <f t="shared" ca="1" si="301"/>
        <v>6.4534244790453927</v>
      </c>
      <c r="X232" s="20">
        <f t="shared" ca="1" si="301"/>
        <v>7.1635326208445331</v>
      </c>
      <c r="Y232" s="20">
        <f t="shared" ca="1" si="301"/>
        <v>8.0164390293216812</v>
      </c>
      <c r="Z232" s="20">
        <f t="shared" ca="1" si="301"/>
        <v>10.037690529524504</v>
      </c>
      <c r="AA232" s="20">
        <f t="shared" ca="1" si="301"/>
        <v>11.387364813676049</v>
      </c>
      <c r="AB232" s="20">
        <f t="shared" ca="1" si="301"/>
        <v>12.735056370777713</v>
      </c>
      <c r="AC232" s="20">
        <f t="shared" ca="1" si="301"/>
        <v>14.147383472710866</v>
      </c>
    </row>
    <row r="233" spans="2:29" hidden="1" outlineLevel="1" x14ac:dyDescent="0.35">
      <c r="B233" t="s">
        <v>215</v>
      </c>
      <c r="C233" s="6"/>
      <c r="D233" s="6"/>
      <c r="E233" s="6"/>
      <c r="F233" s="6"/>
      <c r="G233" s="6">
        <f t="shared" ref="G233:I233" si="302">+G231/G232</f>
        <v>0</v>
      </c>
      <c r="H233" s="6">
        <f t="shared" si="302"/>
        <v>0</v>
      </c>
      <c r="I233" s="6">
        <f t="shared" si="302"/>
        <v>0</v>
      </c>
      <c r="J233" s="6">
        <f t="shared" ref="J233:O233" si="303">+J231/J232</f>
        <v>0</v>
      </c>
      <c r="K233" s="6">
        <f t="shared" si="303"/>
        <v>0</v>
      </c>
      <c r="L233" s="6">
        <f t="shared" si="303"/>
        <v>0</v>
      </c>
      <c r="M233" s="6">
        <f t="shared" si="303"/>
        <v>0</v>
      </c>
      <c r="N233" s="6">
        <f t="shared" si="303"/>
        <v>0</v>
      </c>
      <c r="O233" s="6">
        <f t="shared" si="303"/>
        <v>0</v>
      </c>
      <c r="P233" s="6">
        <f t="shared" ref="P233:Q233" si="304">+P231/P232</f>
        <v>0</v>
      </c>
      <c r="Q233" s="6">
        <f t="shared" si="304"/>
        <v>0</v>
      </c>
      <c r="R233" s="6">
        <f>+R231/R232</f>
        <v>0</v>
      </c>
      <c r="S233" s="6">
        <f>+S231/S232</f>
        <v>0.19764736959100629</v>
      </c>
      <c r="T233" s="6">
        <f t="shared" ref="T233:AC233" ca="1" si="305">+T231/T232</f>
        <v>0.18186347170313075</v>
      </c>
      <c r="U233" s="6">
        <f t="shared" ca="1" si="305"/>
        <v>0.16347738032018769</v>
      </c>
      <c r="V233" s="6">
        <f t="shared" ca="1" si="305"/>
        <v>0.15439921934653364</v>
      </c>
      <c r="W233" s="6">
        <f t="shared" ca="1" si="305"/>
        <v>0.16772988721177631</v>
      </c>
      <c r="X233" s="6">
        <f t="shared" ca="1" si="305"/>
        <v>0.15412518678107676</v>
      </c>
      <c r="Y233" s="6">
        <f t="shared" ca="1" si="305"/>
        <v>0.14048162970426675</v>
      </c>
      <c r="Z233" s="6">
        <f t="shared" ca="1" si="305"/>
        <v>0.11443724672229903</v>
      </c>
      <c r="AA233" s="6">
        <f t="shared" ca="1" si="305"/>
        <v>0.10289117808846529</v>
      </c>
      <c r="AB233" s="6">
        <f t="shared" ca="1" si="305"/>
        <v>9.3842738801267547E-2</v>
      </c>
      <c r="AC233" s="6">
        <f t="shared" ca="1" si="305"/>
        <v>8.6163948432308832E-2</v>
      </c>
    </row>
    <row r="234" spans="2:29" hidden="1" outlineLevel="1" x14ac:dyDescent="0.35">
      <c r="Q234" s="13"/>
      <c r="R234" s="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</row>
    <row r="235" spans="2:29" collapsed="1" x14ac:dyDescent="0.35">
      <c r="B235" s="34" t="s">
        <v>176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</row>
    <row r="236" spans="2:29" ht="5" customHeight="1" x14ac:dyDescent="0.35">
      <c r="P236" s="17"/>
      <c r="Q236" s="17"/>
    </row>
    <row r="237" spans="2:29" hidden="1" outlineLevel="1" x14ac:dyDescent="0.35">
      <c r="B237" t="s">
        <v>182</v>
      </c>
      <c r="C237" s="32"/>
      <c r="D237" s="32"/>
      <c r="E237" s="32"/>
      <c r="F237" s="32"/>
      <c r="G237" s="32"/>
      <c r="H237" s="32">
        <v>68</v>
      </c>
      <c r="I237" s="32"/>
      <c r="J237" s="32"/>
      <c r="K237" s="32"/>
      <c r="L237" s="32"/>
      <c r="M237" s="32">
        <v>98</v>
      </c>
      <c r="N237" s="32">
        <v>103</v>
      </c>
      <c r="O237" s="32">
        <v>123</v>
      </c>
      <c r="P237" s="32">
        <v>118</v>
      </c>
      <c r="Q237" s="32">
        <v>109</v>
      </c>
      <c r="R237" s="32">
        <v>107</v>
      </c>
    </row>
    <row r="238" spans="2:29" hidden="1" outlineLevel="1" x14ac:dyDescent="0.35">
      <c r="B238" t="s">
        <v>183</v>
      </c>
      <c r="C238" s="32"/>
      <c r="D238" s="32"/>
      <c r="E238" s="32"/>
      <c r="F238" s="32"/>
      <c r="G238" s="32"/>
      <c r="H238" s="117" t="s">
        <v>216</v>
      </c>
      <c r="I238" s="32"/>
      <c r="J238" s="32"/>
      <c r="K238" s="32"/>
      <c r="L238" s="32"/>
      <c r="M238" s="32">
        <v>16</v>
      </c>
      <c r="N238" s="32">
        <v>18</v>
      </c>
      <c r="O238" s="32">
        <v>149</v>
      </c>
      <c r="P238" s="32">
        <v>137</v>
      </c>
      <c r="Q238" s="32">
        <v>128</v>
      </c>
      <c r="R238" s="32">
        <v>119</v>
      </c>
    </row>
    <row r="239" spans="2:29" hidden="1" outlineLevel="1" x14ac:dyDescent="0.35">
      <c r="B239" t="s">
        <v>184</v>
      </c>
      <c r="C239" s="32"/>
      <c r="D239" s="32"/>
      <c r="E239" s="32"/>
      <c r="F239" s="32"/>
      <c r="G239" s="32"/>
      <c r="H239" s="32">
        <v>14</v>
      </c>
      <c r="I239" s="32"/>
      <c r="J239" s="32"/>
      <c r="K239" s="32"/>
      <c r="L239" s="32"/>
      <c r="M239" s="32">
        <f>4+9</f>
        <v>13</v>
      </c>
      <c r="N239" s="32">
        <f>5+9</f>
        <v>14</v>
      </c>
      <c r="O239" s="32">
        <f>7+24</f>
        <v>31</v>
      </c>
      <c r="P239" s="32">
        <v>48</v>
      </c>
      <c r="Q239" s="32">
        <v>45</v>
      </c>
      <c r="R239" s="32">
        <v>41</v>
      </c>
    </row>
    <row r="240" spans="2:29" hidden="1" outlineLevel="1" x14ac:dyDescent="0.35">
      <c r="B240" s="25" t="s">
        <v>185</v>
      </c>
      <c r="C240" s="26"/>
      <c r="D240" s="26"/>
      <c r="E240" s="26"/>
      <c r="F240" s="26"/>
      <c r="G240" s="26"/>
      <c r="H240" s="26">
        <f t="shared" ref="H240" si="306">SUM(H237:H239)</f>
        <v>82</v>
      </c>
      <c r="I240" s="26"/>
      <c r="J240" s="26"/>
      <c r="K240" s="26"/>
      <c r="L240" s="26"/>
      <c r="M240" s="26">
        <f t="shared" ref="M240" si="307">SUM(M237:M239)</f>
        <v>127</v>
      </c>
      <c r="N240" s="26">
        <f t="shared" ref="N240" si="308">SUM(N237:N239)</f>
        <v>135</v>
      </c>
      <c r="O240" s="26">
        <f t="shared" ref="O240" si="309">SUM(O237:O239)</f>
        <v>303</v>
      </c>
      <c r="P240" s="26">
        <f>SUM(P237:P239)</f>
        <v>303</v>
      </c>
      <c r="Q240" s="26">
        <f>SUM(Q237:Q239)</f>
        <v>282</v>
      </c>
      <c r="R240" s="26">
        <f>SUM(R237:R239)</f>
        <v>267</v>
      </c>
      <c r="S240" s="118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spans="2:29" hidden="1" outlineLevel="1" x14ac:dyDescent="0.35">
      <c r="B241" t="s">
        <v>220</v>
      </c>
      <c r="C241" s="3"/>
      <c r="D241" s="3"/>
      <c r="E241" s="3"/>
      <c r="F241" s="3"/>
      <c r="G241" s="3"/>
      <c r="H241" s="3">
        <f>+H90/AVERAGE(G240:H240)</f>
        <v>58.121951219512198</v>
      </c>
      <c r="I241" s="3"/>
      <c r="J241" s="3"/>
      <c r="K241" s="3"/>
      <c r="L241" s="3"/>
      <c r="M241" s="3">
        <f t="shared" ref="M241:R241" si="310">+M90/AVERAGE(L240:M240)</f>
        <v>55.866141732283467</v>
      </c>
      <c r="N241" s="3">
        <f t="shared" si="310"/>
        <v>60.068702290076338</v>
      </c>
      <c r="O241" s="3">
        <f t="shared" si="310"/>
        <v>40.538812785388124</v>
      </c>
      <c r="P241" s="3">
        <f t="shared" si="310"/>
        <v>38.643564356435647</v>
      </c>
      <c r="Q241" s="3">
        <f t="shared" si="310"/>
        <v>47.350427350427353</v>
      </c>
      <c r="R241" s="3">
        <f t="shared" si="310"/>
        <v>52.80510018214936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hidden="1" outlineLevel="1" x14ac:dyDescent="0.35">
      <c r="B242" t="s">
        <v>252</v>
      </c>
      <c r="C242" s="3"/>
      <c r="D242" s="3"/>
      <c r="E242" s="3"/>
      <c r="F242" s="3"/>
      <c r="G242" s="3"/>
      <c r="H242" s="3">
        <f>+H92/AVERAGE(G240:H240)</f>
        <v>9.536585365853659</v>
      </c>
      <c r="I242" s="3"/>
      <c r="J242" s="3"/>
      <c r="K242" s="3"/>
      <c r="L242" s="3"/>
      <c r="M242" s="3">
        <f t="shared" ref="M242:R242" si="311">+M92/AVERAGE(L240:M240)</f>
        <v>11.05511811023622</v>
      </c>
      <c r="N242" s="3">
        <f t="shared" si="311"/>
        <v>10.923664122137405</v>
      </c>
      <c r="O242" s="3">
        <f t="shared" si="311"/>
        <v>7.3926940639269407</v>
      </c>
      <c r="P242" s="3">
        <f t="shared" si="311"/>
        <v>7.9471947194719474</v>
      </c>
      <c r="Q242" s="3">
        <f t="shared" si="311"/>
        <v>8.54017094017094</v>
      </c>
      <c r="R242" s="3">
        <f t="shared" si="311"/>
        <v>8.6411657559198538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hidden="1" outlineLevel="1" x14ac:dyDescent="0.35">
      <c r="B243" t="s">
        <v>265</v>
      </c>
      <c r="C243" s="3"/>
      <c r="D243" s="3"/>
      <c r="E243" s="3"/>
      <c r="F243" s="3"/>
      <c r="G243" s="3"/>
      <c r="H243" s="3">
        <f>(H36-H115)/AVERAGE(G240:H240)</f>
        <v>5.6707317073170733</v>
      </c>
      <c r="I243" s="3"/>
      <c r="J243" s="3"/>
      <c r="K243" s="3"/>
      <c r="L243" s="3"/>
      <c r="M243" s="3">
        <f t="shared" ref="M243:R243" si="312">(M36-M115)/AVERAGE(L240:M240)</f>
        <v>7.1653543307086611</v>
      </c>
      <c r="N243" s="3">
        <f t="shared" si="312"/>
        <v>7.2595419847328246</v>
      </c>
      <c r="O243" s="3">
        <f t="shared" si="312"/>
        <v>4.730593607305936</v>
      </c>
      <c r="P243" s="3">
        <f t="shared" si="312"/>
        <v>5.1419141914191417</v>
      </c>
      <c r="Q243" s="3">
        <f t="shared" si="312"/>
        <v>5.5760683760683758</v>
      </c>
      <c r="R243" s="3">
        <f t="shared" si="312"/>
        <v>5.5446265938069219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hidden="1" outlineLevel="1" x14ac:dyDescent="0.35"/>
    <row r="245" spans="2:29" hidden="1" outlineLevel="1" x14ac:dyDescent="0.35">
      <c r="B245" t="s">
        <v>182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>
        <f>+M237-M253</f>
        <v>71</v>
      </c>
      <c r="N245" s="101">
        <f>+N237-N253</f>
        <v>76</v>
      </c>
      <c r="O245" s="101">
        <f>+O237-O253</f>
        <v>92</v>
      </c>
      <c r="P245" s="101">
        <f>+P237-P253</f>
        <v>89</v>
      </c>
      <c r="Q245" s="101">
        <f>+Q237-Q253</f>
        <v>89</v>
      </c>
      <c r="R245" s="101">
        <f t="shared" ref="M245:R247" si="313">+R237-R253</f>
        <v>88</v>
      </c>
    </row>
    <row r="246" spans="2:29" hidden="1" outlineLevel="1" x14ac:dyDescent="0.35">
      <c r="B246" t="s">
        <v>183</v>
      </c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>
        <f t="shared" si="313"/>
        <v>11</v>
      </c>
      <c r="N246" s="101">
        <f t="shared" si="313"/>
        <v>13</v>
      </c>
      <c r="O246" s="101">
        <f t="shared" si="313"/>
        <v>105</v>
      </c>
      <c r="P246" s="101">
        <f t="shared" si="313"/>
        <v>104</v>
      </c>
      <c r="Q246" s="101">
        <f t="shared" si="313"/>
        <v>102</v>
      </c>
      <c r="R246" s="101">
        <f t="shared" si="313"/>
        <v>96</v>
      </c>
    </row>
    <row r="247" spans="2:29" hidden="1" outlineLevel="1" x14ac:dyDescent="0.35">
      <c r="B247" t="s">
        <v>184</v>
      </c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>
        <f t="shared" si="313"/>
        <v>10</v>
      </c>
      <c r="N247" s="101">
        <f t="shared" si="313"/>
        <v>11</v>
      </c>
      <c r="O247" s="101">
        <f t="shared" si="313"/>
        <v>16</v>
      </c>
      <c r="P247" s="101">
        <f t="shared" si="313"/>
        <v>20</v>
      </c>
      <c r="Q247" s="101">
        <f t="shared" si="313"/>
        <v>17</v>
      </c>
      <c r="R247" s="101">
        <f t="shared" si="313"/>
        <v>17</v>
      </c>
    </row>
    <row r="248" spans="2:29" hidden="1" outlineLevel="1" x14ac:dyDescent="0.35">
      <c r="B248" s="25" t="s">
        <v>187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>
        <f t="shared" ref="M248:N248" si="314">SUM(M245:M247)</f>
        <v>92</v>
      </c>
      <c r="N248" s="26">
        <f t="shared" si="314"/>
        <v>100</v>
      </c>
      <c r="O248" s="26">
        <f t="shared" ref="O248:Q248" si="315">SUM(O245:O247)</f>
        <v>213</v>
      </c>
      <c r="P248" s="26">
        <f t="shared" si="315"/>
        <v>213</v>
      </c>
      <c r="Q248" s="26">
        <f t="shared" si="315"/>
        <v>208</v>
      </c>
      <c r="R248" s="26">
        <f>SUM(R245:R247)</f>
        <v>201</v>
      </c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spans="2:29" hidden="1" outlineLevel="1" x14ac:dyDescent="0.35">
      <c r="B249" t="s">
        <v>188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>
        <f t="shared" ref="M249:R249" si="316">+M269/M248</f>
        <v>25.717391304347824</v>
      </c>
      <c r="N249" s="3">
        <f t="shared" si="316"/>
        <v>24.88</v>
      </c>
      <c r="O249" s="3">
        <f t="shared" si="316"/>
        <v>22.131455399061032</v>
      </c>
      <c r="P249" s="3">
        <f t="shared" si="316"/>
        <v>21.413145539906104</v>
      </c>
      <c r="Q249" s="3">
        <f t="shared" si="316"/>
        <v>22.485576923076923</v>
      </c>
      <c r="R249" s="3">
        <f t="shared" si="316"/>
        <v>21.601990049751244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hidden="1" outlineLevel="1" x14ac:dyDescent="0.35">
      <c r="B250" t="s">
        <v>264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>
        <f t="shared" ref="M250:R250" si="317">M260/M248</f>
        <v>50.945652173913047</v>
      </c>
      <c r="N250" s="3">
        <f t="shared" si="317"/>
        <v>51.17</v>
      </c>
      <c r="O250" s="3">
        <f t="shared" si="317"/>
        <v>35.863849765258216</v>
      </c>
      <c r="P250" s="3">
        <f t="shared" si="317"/>
        <v>37.089201877934272</v>
      </c>
      <c r="Q250" s="3">
        <f t="shared" si="317"/>
        <v>40.86057692307692</v>
      </c>
      <c r="R250" s="3">
        <f t="shared" si="317"/>
        <v>42.378109452736318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hidden="1" outlineLevel="1" x14ac:dyDescent="0.35">
      <c r="B251" t="s">
        <v>266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>
        <f>+M250/M243</f>
        <v>7.1099976110845686</v>
      </c>
      <c r="N251" s="3">
        <f>+N250/N243</f>
        <v>7.0486540483701363</v>
      </c>
      <c r="O251" s="3">
        <f>+O250/O243</f>
        <v>7.5812578171733103</v>
      </c>
      <c r="P251" s="3">
        <f>+P250/P243</f>
        <v>7.2131117901245734</v>
      </c>
      <c r="Q251" s="3">
        <f>+Q250/Q243</f>
        <v>7.3278471796443894</v>
      </c>
      <c r="R251" s="3">
        <f t="shared" ref="R251" si="318">+R250/R243</f>
        <v>7.6430952988016552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hidden="1" outlineLevel="1" x14ac:dyDescent="0.35"/>
    <row r="253" spans="2:29" hidden="1" outlineLevel="1" x14ac:dyDescent="0.35">
      <c r="B253" t="s">
        <v>182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>
        <v>27</v>
      </c>
      <c r="N253" s="32">
        <v>27</v>
      </c>
      <c r="O253" s="32">
        <v>31</v>
      </c>
      <c r="P253" s="32">
        <v>29</v>
      </c>
      <c r="Q253" s="32">
        <v>20</v>
      </c>
      <c r="R253" s="32">
        <v>19</v>
      </c>
    </row>
    <row r="254" spans="2:29" hidden="1" outlineLevel="1" x14ac:dyDescent="0.35">
      <c r="B254" t="s">
        <v>183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>
        <v>5</v>
      </c>
      <c r="N254" s="32">
        <v>5</v>
      </c>
      <c r="O254" s="32">
        <v>44</v>
      </c>
      <c r="P254" s="32">
        <v>33</v>
      </c>
      <c r="Q254" s="32">
        <v>26</v>
      </c>
      <c r="R254" s="32">
        <v>23</v>
      </c>
    </row>
    <row r="255" spans="2:29" hidden="1" outlineLevel="1" x14ac:dyDescent="0.35">
      <c r="B255" t="s">
        <v>184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>
        <f>1+2</f>
        <v>3</v>
      </c>
      <c r="N255" s="32">
        <f>1+2</f>
        <v>3</v>
      </c>
      <c r="O255" s="32">
        <f>2+13</f>
        <v>15</v>
      </c>
      <c r="P255" s="32">
        <v>28</v>
      </c>
      <c r="Q255" s="32">
        <v>28</v>
      </c>
      <c r="R255" s="32">
        <v>24</v>
      </c>
    </row>
    <row r="256" spans="2:29" hidden="1" outlineLevel="1" x14ac:dyDescent="0.35">
      <c r="B256" s="25" t="s">
        <v>186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>
        <f t="shared" ref="M256" si="319">SUM(M253:M255)</f>
        <v>35</v>
      </c>
      <c r="N256" s="26">
        <f t="shared" ref="N256" si="320">SUM(N253:N255)</f>
        <v>35</v>
      </c>
      <c r="O256" s="26">
        <f t="shared" ref="O256:P256" si="321">SUM(O253:O255)</f>
        <v>90</v>
      </c>
      <c r="P256" s="26">
        <f t="shared" si="321"/>
        <v>90</v>
      </c>
      <c r="Q256" s="26">
        <f>SUM(Q253:Q255)</f>
        <v>74</v>
      </c>
      <c r="R256" s="26">
        <f>SUM(R253:R255)</f>
        <v>66</v>
      </c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spans="2:29" hidden="1" outlineLevel="1" x14ac:dyDescent="0.35"/>
    <row r="258" spans="2:29" hidden="1" outlineLevel="1" x14ac:dyDescent="0.35">
      <c r="B258" t="s">
        <v>257</v>
      </c>
      <c r="C258" s="17"/>
      <c r="D258" s="17"/>
      <c r="E258" s="17"/>
      <c r="F258" s="17">
        <v>261</v>
      </c>
      <c r="G258" s="17">
        <v>268</v>
      </c>
      <c r="H258" s="17">
        <v>281</v>
      </c>
      <c r="I258" s="17">
        <v>302</v>
      </c>
      <c r="J258" s="17">
        <v>363</v>
      </c>
      <c r="K258" s="17">
        <v>367</v>
      </c>
      <c r="L258" s="17">
        <v>667</v>
      </c>
      <c r="M258" s="17">
        <v>792</v>
      </c>
      <c r="N258" s="17">
        <v>875</v>
      </c>
      <c r="O258" s="17">
        <v>1549</v>
      </c>
      <c r="P258" s="17">
        <v>1669</v>
      </c>
      <c r="Q258" s="17">
        <v>1699</v>
      </c>
      <c r="R258" s="17">
        <v>1602</v>
      </c>
    </row>
    <row r="259" spans="2:29" hidden="1" outlineLevel="1" x14ac:dyDescent="0.35">
      <c r="B259" t="s">
        <v>258</v>
      </c>
      <c r="C259" s="17"/>
      <c r="D259" s="17"/>
      <c r="E259" s="17"/>
      <c r="F259" s="17">
        <v>1546</v>
      </c>
      <c r="G259" s="17">
        <v>1836</v>
      </c>
      <c r="H259" s="17">
        <v>2019</v>
      </c>
      <c r="I259" s="17">
        <v>2241</v>
      </c>
      <c r="J259" s="17">
        <v>2509</v>
      </c>
      <c r="K259" s="17">
        <v>2618</v>
      </c>
      <c r="L259" s="17">
        <v>3552</v>
      </c>
      <c r="M259" s="17">
        <v>3895</v>
      </c>
      <c r="N259" s="17">
        <v>4242</v>
      </c>
      <c r="O259" s="17">
        <v>6090</v>
      </c>
      <c r="P259" s="17">
        <v>6231</v>
      </c>
      <c r="Q259" s="17">
        <v>6800</v>
      </c>
      <c r="R259" s="17">
        <v>6916</v>
      </c>
    </row>
    <row r="260" spans="2:29" hidden="1" outlineLevel="1" x14ac:dyDescent="0.35">
      <c r="B260" s="25" t="s">
        <v>259</v>
      </c>
      <c r="C260" s="26"/>
      <c r="D260" s="26"/>
      <c r="E260" s="26"/>
      <c r="F260" s="26">
        <f t="shared" ref="F260:K260" si="322">SUM(F258:F259)</f>
        <v>1807</v>
      </c>
      <c r="G260" s="26">
        <f t="shared" si="322"/>
        <v>2104</v>
      </c>
      <c r="H260" s="26">
        <f t="shared" si="322"/>
        <v>2300</v>
      </c>
      <c r="I260" s="26">
        <f t="shared" si="322"/>
        <v>2543</v>
      </c>
      <c r="J260" s="26">
        <f t="shared" si="322"/>
        <v>2872</v>
      </c>
      <c r="K260" s="26">
        <f t="shared" si="322"/>
        <v>2985</v>
      </c>
      <c r="L260" s="26">
        <f>SUM(L258:L259)</f>
        <v>4219</v>
      </c>
      <c r="M260" s="26">
        <f>SUM(M258:M259)</f>
        <v>4687</v>
      </c>
      <c r="N260" s="26">
        <f t="shared" ref="N260:R260" si="323">SUM(N258:N259)</f>
        <v>5117</v>
      </c>
      <c r="O260" s="26">
        <f t="shared" si="323"/>
        <v>7639</v>
      </c>
      <c r="P260" s="26">
        <f t="shared" si="323"/>
        <v>7900</v>
      </c>
      <c r="Q260" s="26">
        <f t="shared" si="323"/>
        <v>8499</v>
      </c>
      <c r="R260" s="26">
        <f t="shared" si="323"/>
        <v>8518</v>
      </c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spans="2:29" hidden="1" outlineLevel="1" x14ac:dyDescent="0.35">
      <c r="B261" t="s">
        <v>260</v>
      </c>
      <c r="C261" s="3"/>
      <c r="D261" s="3"/>
      <c r="E261" s="3"/>
      <c r="F261" s="3">
        <f t="shared" ref="F261:K261" si="324">+F269</f>
        <v>1146</v>
      </c>
      <c r="G261" s="3">
        <f t="shared" si="324"/>
        <v>1250</v>
      </c>
      <c r="H261" s="3">
        <f t="shared" si="324"/>
        <v>1216</v>
      </c>
      <c r="I261" s="3">
        <f t="shared" si="324"/>
        <v>1266</v>
      </c>
      <c r="J261" s="3">
        <f t="shared" si="324"/>
        <v>1364</v>
      </c>
      <c r="K261" s="3">
        <f t="shared" si="324"/>
        <v>1294</v>
      </c>
      <c r="L261" s="3">
        <f>+L269</f>
        <v>2224</v>
      </c>
      <c r="M261" s="3">
        <f>+M269</f>
        <v>2366</v>
      </c>
      <c r="N261" s="3">
        <f t="shared" ref="N261:R261" si="325">+N269</f>
        <v>2488</v>
      </c>
      <c r="O261" s="3">
        <f t="shared" si="325"/>
        <v>4714</v>
      </c>
      <c r="P261" s="3">
        <f t="shared" si="325"/>
        <v>4561</v>
      </c>
      <c r="Q261" s="3">
        <f>+Q269</f>
        <v>4677</v>
      </c>
      <c r="R261" s="3">
        <f t="shared" si="325"/>
        <v>4342</v>
      </c>
    </row>
    <row r="262" spans="2:29" hidden="1" outlineLevel="1" x14ac:dyDescent="0.35">
      <c r="B262" t="s">
        <v>261</v>
      </c>
      <c r="C262" s="11"/>
      <c r="D262" s="11"/>
      <c r="E262" s="11"/>
      <c r="F262" s="11">
        <f t="shared" ref="F262:K262" si="326">+F261/F260</f>
        <v>0.63420033204205861</v>
      </c>
      <c r="G262" s="11">
        <f t="shared" si="326"/>
        <v>0.594106463878327</v>
      </c>
      <c r="H262" s="11">
        <f t="shared" si="326"/>
        <v>0.52869565217391301</v>
      </c>
      <c r="I262" s="11">
        <f t="shared" si="326"/>
        <v>0.49783720015729455</v>
      </c>
      <c r="J262" s="11">
        <f t="shared" si="326"/>
        <v>0.47493036211699163</v>
      </c>
      <c r="K262" s="11">
        <f t="shared" si="326"/>
        <v>0.43350083752093804</v>
      </c>
      <c r="L262" s="11">
        <f>+L261/L260</f>
        <v>0.52713913249585209</v>
      </c>
      <c r="M262" s="11">
        <f>+M261/M260</f>
        <v>0.50480051205461918</v>
      </c>
      <c r="N262" s="11">
        <f t="shared" ref="N262" si="327">+N261/N260</f>
        <v>0.48622239593511823</v>
      </c>
      <c r="O262" s="11">
        <f>+O261/O260</f>
        <v>0.61709647859667494</v>
      </c>
      <c r="P262" s="11">
        <f>+P261/P260</f>
        <v>0.57734177215189875</v>
      </c>
      <c r="Q262" s="11">
        <f>+Q261/Q260</f>
        <v>0.55030003529827043</v>
      </c>
      <c r="R262" s="11">
        <f>+R261/R260</f>
        <v>0.50974407137825783</v>
      </c>
    </row>
    <row r="263" spans="2:29" hidden="1" outlineLevel="1" x14ac:dyDescent="0.35">
      <c r="B263" t="s">
        <v>280</v>
      </c>
      <c r="C263" s="11"/>
      <c r="D263" s="11"/>
      <c r="E263" s="11"/>
      <c r="F263" s="11">
        <f t="shared" ref="F263:R263" si="328">+AVERAGE(E260:F260)/F90</f>
        <v>0.42447733145407562</v>
      </c>
      <c r="G263" s="11">
        <f t="shared" si="328"/>
        <v>0.42874369655777239</v>
      </c>
      <c r="H263" s="11">
        <f t="shared" si="328"/>
        <v>0.46202266051195973</v>
      </c>
      <c r="I263" s="11">
        <f t="shared" si="328"/>
        <v>0.52108887454271569</v>
      </c>
      <c r="J263" s="11">
        <f t="shared" si="328"/>
        <v>0.54608713190802738</v>
      </c>
      <c r="K263" s="11">
        <f t="shared" si="328"/>
        <v>0.59997951239500102</v>
      </c>
      <c r="L263" s="11">
        <f t="shared" si="328"/>
        <v>0.55509323470488514</v>
      </c>
      <c r="M263" s="11">
        <f t="shared" si="328"/>
        <v>0.62762508809020434</v>
      </c>
      <c r="N263" s="11">
        <f t="shared" si="328"/>
        <v>0.62295081967213117</v>
      </c>
      <c r="O263" s="11">
        <f t="shared" si="328"/>
        <v>0.71840504618157242</v>
      </c>
      <c r="P263" s="11">
        <f t="shared" si="328"/>
        <v>0.66354940643949101</v>
      </c>
      <c r="Q263" s="11">
        <f t="shared" si="328"/>
        <v>0.59202166064981954</v>
      </c>
      <c r="R263" s="11">
        <f t="shared" si="328"/>
        <v>0.58699551569506725</v>
      </c>
    </row>
    <row r="264" spans="2:29" hidden="1" outlineLevel="1" x14ac:dyDescent="0.35"/>
    <row r="265" spans="2:29" hidden="1" outlineLevel="1" x14ac:dyDescent="0.35">
      <c r="B265" t="s">
        <v>60</v>
      </c>
      <c r="C265" s="3"/>
      <c r="D265" s="3"/>
      <c r="E265" s="3"/>
      <c r="F265" s="3"/>
      <c r="G265" s="3">
        <f t="shared" ref="G265" si="329">+F269</f>
        <v>1146</v>
      </c>
      <c r="H265" s="3">
        <f t="shared" ref="H265" si="330">+G269</f>
        <v>1250</v>
      </c>
      <c r="I265" s="3">
        <f t="shared" ref="I265" si="331">+H269</f>
        <v>1216</v>
      </c>
      <c r="J265" s="3">
        <f t="shared" ref="J265" si="332">+I269</f>
        <v>1266</v>
      </c>
      <c r="K265" s="3">
        <f t="shared" ref="K265" si="333">+J269</f>
        <v>1364</v>
      </c>
      <c r="L265" s="3">
        <f t="shared" ref="L265" si="334">+K269</f>
        <v>1294</v>
      </c>
      <c r="M265" s="3">
        <f t="shared" ref="M265" si="335">+L269</f>
        <v>2224</v>
      </c>
      <c r="N265" s="3">
        <f t="shared" ref="N265" si="336">+M269</f>
        <v>2366</v>
      </c>
      <c r="O265" s="3">
        <f t="shared" ref="O265" si="337">+N269</f>
        <v>2488</v>
      </c>
      <c r="P265" s="3">
        <f t="shared" ref="P265:AC265" si="338">+O269</f>
        <v>4714</v>
      </c>
      <c r="Q265" s="3">
        <f t="shared" si="338"/>
        <v>4561</v>
      </c>
      <c r="R265" s="3">
        <f t="shared" si="338"/>
        <v>4677</v>
      </c>
      <c r="S265" s="3">
        <f t="shared" si="338"/>
        <v>4342</v>
      </c>
      <c r="T265" s="3">
        <f t="shared" si="338"/>
        <v>4370.2425000000003</v>
      </c>
      <c r="U265" s="3">
        <f t="shared" si="338"/>
        <v>4435.47</v>
      </c>
      <c r="V265" s="3">
        <f t="shared" si="338"/>
        <v>4479.8247000000001</v>
      </c>
      <c r="W265" s="3">
        <f t="shared" si="338"/>
        <v>4569.4211940000005</v>
      </c>
      <c r="X265" s="3">
        <f t="shared" si="338"/>
        <v>4706.5038298200006</v>
      </c>
      <c r="Y265" s="3">
        <f t="shared" si="338"/>
        <v>4847.6989447146007</v>
      </c>
      <c r="Z265" s="3">
        <f t="shared" si="338"/>
        <v>4993.1299130560383</v>
      </c>
      <c r="AA265" s="3">
        <f t="shared" si="338"/>
        <v>5142.9238104477199</v>
      </c>
      <c r="AB265" s="3">
        <f t="shared" si="338"/>
        <v>5297.2115247611509</v>
      </c>
      <c r="AC265" s="3">
        <f t="shared" si="338"/>
        <v>5456.1278705039858</v>
      </c>
    </row>
    <row r="266" spans="2:29" hidden="1" outlineLevel="1" x14ac:dyDescent="0.35">
      <c r="B266" s="10" t="s">
        <v>170</v>
      </c>
      <c r="C266" s="3"/>
      <c r="D266" s="3"/>
      <c r="E266" s="3"/>
      <c r="F266" s="3">
        <f t="shared" ref="F266:R266" si="339">-F115</f>
        <v>-210</v>
      </c>
      <c r="G266" s="3">
        <f t="shared" si="339"/>
        <v>-238</v>
      </c>
      <c r="H266" s="3">
        <f t="shared" si="339"/>
        <v>-246</v>
      </c>
      <c r="I266" s="3">
        <f t="shared" si="339"/>
        <v>-236</v>
      </c>
      <c r="J266" s="3">
        <f t="shared" si="339"/>
        <v>-256</v>
      </c>
      <c r="K266" s="3">
        <f t="shared" si="339"/>
        <v>-259</v>
      </c>
      <c r="L266" s="3">
        <f t="shared" si="339"/>
        <v>-382</v>
      </c>
      <c r="M266" s="3">
        <f t="shared" si="339"/>
        <v>-367</v>
      </c>
      <c r="N266" s="3">
        <f t="shared" si="339"/>
        <v>-384</v>
      </c>
      <c r="O266" s="3">
        <f t="shared" si="339"/>
        <v>-419</v>
      </c>
      <c r="P266" s="3">
        <f t="shared" si="339"/>
        <v>-545</v>
      </c>
      <c r="Q266" s="3">
        <f t="shared" si="339"/>
        <v>-566</v>
      </c>
      <c r="R266" s="3">
        <f t="shared" si="339"/>
        <v>-562</v>
      </c>
      <c r="S266" s="4">
        <f>+S265/-S271</f>
        <v>-578.93333333333328</v>
      </c>
      <c r="T266" s="4">
        <f t="shared" ref="T266:AC266" si="340">+T265/-T271</f>
        <v>-582.69900000000007</v>
      </c>
      <c r="U266" s="4">
        <f t="shared" si="340"/>
        <v>-591.39600000000007</v>
      </c>
      <c r="V266" s="4">
        <f t="shared" si="340"/>
        <v>-597.30996000000005</v>
      </c>
      <c r="W266" s="4">
        <f t="shared" si="340"/>
        <v>-609.25615920000007</v>
      </c>
      <c r="X266" s="4">
        <f t="shared" si="340"/>
        <v>-627.53384397600007</v>
      </c>
      <c r="Y266" s="4">
        <f t="shared" si="340"/>
        <v>-646.3598592952801</v>
      </c>
      <c r="Z266" s="4">
        <f t="shared" si="340"/>
        <v>-665.75065507413842</v>
      </c>
      <c r="AA266" s="4">
        <f t="shared" si="340"/>
        <v>-685.72317472636269</v>
      </c>
      <c r="AB266" s="4">
        <f t="shared" si="340"/>
        <v>-706.29486996815342</v>
      </c>
      <c r="AC266" s="4">
        <f t="shared" si="340"/>
        <v>-727.48371606719809</v>
      </c>
    </row>
    <row r="267" spans="2:29" hidden="1" outlineLevel="1" x14ac:dyDescent="0.35">
      <c r="B267" s="10" t="s">
        <v>9</v>
      </c>
      <c r="C267" s="3"/>
      <c r="D267" s="3"/>
      <c r="E267" s="3"/>
      <c r="F267" s="3">
        <f t="shared" ref="F267:R267" si="341">-F124</f>
        <v>223</v>
      </c>
      <c r="G267" s="3">
        <f t="shared" si="341"/>
        <v>160</v>
      </c>
      <c r="H267" s="3">
        <f t="shared" si="341"/>
        <v>230</v>
      </c>
      <c r="I267" s="3">
        <f t="shared" si="341"/>
        <v>239</v>
      </c>
      <c r="J267" s="3">
        <f t="shared" si="341"/>
        <v>215</v>
      </c>
      <c r="K267" s="3">
        <f t="shared" si="341"/>
        <v>180</v>
      </c>
      <c r="L267" s="3">
        <f t="shared" si="341"/>
        <v>288</v>
      </c>
      <c r="M267" s="3">
        <f t="shared" si="341"/>
        <v>269</v>
      </c>
      <c r="N267" s="3">
        <f t="shared" si="341"/>
        <v>333</v>
      </c>
      <c r="O267" s="3">
        <f t="shared" si="341"/>
        <v>399</v>
      </c>
      <c r="P267" s="3">
        <f t="shared" si="341"/>
        <v>583</v>
      </c>
      <c r="Q267" s="3">
        <f t="shared" si="341"/>
        <v>676</v>
      </c>
      <c r="R267" s="3">
        <f t="shared" si="341"/>
        <v>687</v>
      </c>
      <c r="S267" s="4">
        <f>+S269-SUM(S265:S266)</f>
        <v>607.17583333333369</v>
      </c>
      <c r="T267" s="4">
        <f t="shared" ref="T267:AB267" si="342">+T269-SUM(T265:T266)</f>
        <v>647.92650000000003</v>
      </c>
      <c r="U267" s="4">
        <f t="shared" si="342"/>
        <v>635.75070000000005</v>
      </c>
      <c r="V267" s="4">
        <f t="shared" si="342"/>
        <v>686.90645400000039</v>
      </c>
      <c r="W267" s="4">
        <f t="shared" si="342"/>
        <v>746.33879502000036</v>
      </c>
      <c r="X267" s="4">
        <f t="shared" si="342"/>
        <v>768.72895887059985</v>
      </c>
      <c r="Y267" s="4">
        <f t="shared" si="342"/>
        <v>791.79082763671795</v>
      </c>
      <c r="Z267" s="4">
        <f t="shared" si="342"/>
        <v>815.54455246581983</v>
      </c>
      <c r="AA267" s="4">
        <f t="shared" si="342"/>
        <v>840.01088903979326</v>
      </c>
      <c r="AB267" s="4">
        <f t="shared" si="342"/>
        <v>865.21121571098865</v>
      </c>
      <c r="AC267" s="4">
        <f t="shared" ref="AC267" si="343">+AC269-SUM(AC265:AC266)</f>
        <v>891.16755218231719</v>
      </c>
    </row>
    <row r="268" spans="2:29" hidden="1" outlineLevel="1" x14ac:dyDescent="0.35">
      <c r="B268" s="10" t="s">
        <v>175</v>
      </c>
      <c r="C268" s="3"/>
      <c r="D268" s="3"/>
      <c r="E268" s="3"/>
      <c r="F268" s="3"/>
      <c r="G268" s="3">
        <f t="shared" ref="G268:I268" si="344">G269-SUM(G265:G267)</f>
        <v>182</v>
      </c>
      <c r="H268" s="3">
        <f t="shared" si="344"/>
        <v>-18</v>
      </c>
      <c r="I268" s="3">
        <f t="shared" si="344"/>
        <v>47</v>
      </c>
      <c r="J268" s="3">
        <f t="shared" ref="J268" si="345">J269-SUM(J265:J267)</f>
        <v>139</v>
      </c>
      <c r="K268" s="3">
        <f t="shared" ref="K268" si="346">K269-SUM(K265:K267)</f>
        <v>9</v>
      </c>
      <c r="L268" s="3">
        <f t="shared" ref="L268" si="347">L269-SUM(L265:L267)</f>
        <v>1024</v>
      </c>
      <c r="M268" s="3">
        <f t="shared" ref="M268" si="348">M269-SUM(M265:M267)</f>
        <v>240</v>
      </c>
      <c r="N268" s="3">
        <f t="shared" ref="N268" si="349">N269-SUM(N265:N267)</f>
        <v>173</v>
      </c>
      <c r="O268" s="3">
        <f t="shared" ref="O268" si="350">O269-SUM(O265:O267)</f>
        <v>2246</v>
      </c>
      <c r="P268" s="3">
        <f>P269-SUM(P265:P267)</f>
        <v>-191</v>
      </c>
      <c r="Q268" s="3">
        <f>Q269-SUM(Q265:Q267)</f>
        <v>6</v>
      </c>
      <c r="R268" s="3">
        <f>R269-SUM(R265:R267)</f>
        <v>-460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</row>
    <row r="269" spans="2:29" hidden="1" outlineLevel="1" x14ac:dyDescent="0.35">
      <c r="B269" s="25" t="s">
        <v>61</v>
      </c>
      <c r="C269" s="26"/>
      <c r="D269" s="26"/>
      <c r="E269" s="26"/>
      <c r="F269" s="26">
        <f t="shared" ref="F269:R269" si="351">+F148</f>
        <v>1146</v>
      </c>
      <c r="G269" s="26">
        <f t="shared" si="351"/>
        <v>1250</v>
      </c>
      <c r="H269" s="26">
        <f t="shared" si="351"/>
        <v>1216</v>
      </c>
      <c r="I269" s="26">
        <f t="shared" si="351"/>
        <v>1266</v>
      </c>
      <c r="J269" s="26">
        <f t="shared" si="351"/>
        <v>1364</v>
      </c>
      <c r="K269" s="26">
        <f t="shared" si="351"/>
        <v>1294</v>
      </c>
      <c r="L269" s="26">
        <f t="shared" si="351"/>
        <v>2224</v>
      </c>
      <c r="M269" s="26">
        <f t="shared" si="351"/>
        <v>2366</v>
      </c>
      <c r="N269" s="26">
        <f t="shared" si="351"/>
        <v>2488</v>
      </c>
      <c r="O269" s="26">
        <f t="shared" si="351"/>
        <v>4714</v>
      </c>
      <c r="P269" s="26">
        <f t="shared" si="351"/>
        <v>4561</v>
      </c>
      <c r="Q269" s="26">
        <f t="shared" si="351"/>
        <v>4677</v>
      </c>
      <c r="R269" s="26">
        <f t="shared" si="351"/>
        <v>4342</v>
      </c>
      <c r="S269" s="27">
        <f>+S270*S$90</f>
        <v>4370.2425000000003</v>
      </c>
      <c r="T269" s="27">
        <f t="shared" ref="T269:AC269" si="352">+T270*T$90</f>
        <v>4435.47</v>
      </c>
      <c r="U269" s="27">
        <f t="shared" si="352"/>
        <v>4479.8247000000001</v>
      </c>
      <c r="V269" s="27">
        <f t="shared" si="352"/>
        <v>4569.4211940000005</v>
      </c>
      <c r="W269" s="27">
        <f t="shared" si="352"/>
        <v>4706.5038298200006</v>
      </c>
      <c r="X269" s="27">
        <f t="shared" si="352"/>
        <v>4847.6989447146007</v>
      </c>
      <c r="Y269" s="27">
        <f t="shared" si="352"/>
        <v>4993.1299130560383</v>
      </c>
      <c r="Z269" s="27">
        <f t="shared" si="352"/>
        <v>5142.9238104477199</v>
      </c>
      <c r="AA269" s="27">
        <f t="shared" si="352"/>
        <v>5297.2115247611509</v>
      </c>
      <c r="AB269" s="27">
        <f t="shared" si="352"/>
        <v>5456.1278705039858</v>
      </c>
      <c r="AC269" s="27">
        <f t="shared" si="352"/>
        <v>5619.8117066191053</v>
      </c>
    </row>
    <row r="270" spans="2:29" hidden="1" outlineLevel="1" x14ac:dyDescent="0.35">
      <c r="B270" s="10" t="s">
        <v>62</v>
      </c>
      <c r="C270" s="7"/>
      <c r="D270" s="7"/>
      <c r="E270" s="7"/>
      <c r="F270" s="7">
        <f>AVERAGE(D269:F269)/F$90</f>
        <v>0.26920366455250178</v>
      </c>
      <c r="G270" s="7">
        <f t="shared" ref="G270" si="353">AVERAGE(F269:G269)/G$90</f>
        <v>0.26266169699627273</v>
      </c>
      <c r="H270" s="7">
        <f t="shared" ref="H270" si="354">AVERAGE(G269:H269)/H$90</f>
        <v>0.25870751154007554</v>
      </c>
      <c r="I270" s="7">
        <f t="shared" ref="I270" si="355">AVERAGE(H269:I269)/I$90</f>
        <v>0.26705401334194101</v>
      </c>
      <c r="J270" s="7">
        <f t="shared" ref="J270" si="356">AVERAGE(I269:J269)/J$90</f>
        <v>0.26522791448164584</v>
      </c>
      <c r="K270" s="7">
        <f t="shared" ref="K270" si="357">AVERAGE(J269:K269)/K$90</f>
        <v>0.27228027043638597</v>
      </c>
      <c r="L270" s="7">
        <f t="shared" ref="L270" si="358">AVERAGE(K269:L269)/L$90</f>
        <v>0.27107412544305748</v>
      </c>
      <c r="M270" s="7">
        <f t="shared" ref="M270" si="359">AVERAGE(L269:M269)/M$90</f>
        <v>0.32346723044397463</v>
      </c>
      <c r="N270" s="7">
        <f t="shared" ref="N270" si="360">AVERAGE(M269:N269)/N$90</f>
        <v>0.30842546702249335</v>
      </c>
      <c r="O270" s="7">
        <f t="shared" ref="O270" si="361">AVERAGE(N269:O269)/O$90</f>
        <v>0.4056093714800631</v>
      </c>
      <c r="P270" s="7">
        <f t="shared" ref="P270:Q270" si="362">AVERAGE(O269:P269)/P$90</f>
        <v>0.39606285763088223</v>
      </c>
      <c r="Q270" s="7">
        <f t="shared" si="362"/>
        <v>0.33350180505415161</v>
      </c>
      <c r="R270" s="7">
        <f>AVERAGE(Q269:R269)/R$90</f>
        <v>0.31110727837185237</v>
      </c>
      <c r="S270" s="14">
        <v>0.33500000000000002</v>
      </c>
      <c r="T270" s="14">
        <v>0.34</v>
      </c>
      <c r="U270" s="14">
        <v>0.34</v>
      </c>
      <c r="V270" s="14">
        <v>0.34</v>
      </c>
      <c r="W270" s="14">
        <v>0.34</v>
      </c>
      <c r="X270" s="14">
        <v>0.34</v>
      </c>
      <c r="Y270" s="14">
        <v>0.34</v>
      </c>
      <c r="Z270" s="14">
        <v>0.34</v>
      </c>
      <c r="AA270" s="14">
        <v>0.34</v>
      </c>
      <c r="AB270" s="14">
        <v>0.34</v>
      </c>
      <c r="AC270" s="14">
        <v>0.34</v>
      </c>
    </row>
    <row r="271" spans="2:29" hidden="1" outlineLevel="1" x14ac:dyDescent="0.35">
      <c r="B271" s="10" t="s">
        <v>281</v>
      </c>
      <c r="C271" s="37"/>
      <c r="D271" s="37"/>
      <c r="E271" s="37"/>
      <c r="F271" s="37"/>
      <c r="G271" s="37">
        <f t="shared" ref="G271:H271" si="363">-G265/G266</f>
        <v>4.8151260504201678</v>
      </c>
      <c r="H271" s="37">
        <f t="shared" si="363"/>
        <v>5.0813008130081299</v>
      </c>
      <c r="I271" s="37">
        <f t="shared" ref="I271:N271" si="364">-I265/I266</f>
        <v>5.1525423728813555</v>
      </c>
      <c r="J271" s="37">
        <f t="shared" si="364"/>
        <v>4.9453125</v>
      </c>
      <c r="K271" s="37">
        <f t="shared" si="364"/>
        <v>5.2664092664092665</v>
      </c>
      <c r="L271" s="37">
        <f t="shared" si="364"/>
        <v>3.3874345549738218</v>
      </c>
      <c r="M271" s="37">
        <f t="shared" si="364"/>
        <v>6.0599455040871932</v>
      </c>
      <c r="N271" s="37">
        <f t="shared" si="364"/>
        <v>6.161458333333333</v>
      </c>
      <c r="O271" s="37">
        <f t="shared" ref="O271" si="365">-O265/O266</f>
        <v>5.9379474940334127</v>
      </c>
      <c r="P271" s="37">
        <f t="shared" ref="P271:Q271" si="366">-P265/P266</f>
        <v>8.6495412844036696</v>
      </c>
      <c r="Q271" s="37">
        <f t="shared" si="366"/>
        <v>8.0583038869257955</v>
      </c>
      <c r="R271" s="37">
        <f>-R265/R266</f>
        <v>8.3220640569395012</v>
      </c>
      <c r="S271" s="38">
        <v>7.5</v>
      </c>
      <c r="T271" s="38">
        <v>7.5</v>
      </c>
      <c r="U271" s="38">
        <v>7.5</v>
      </c>
      <c r="V271" s="38">
        <v>7.5</v>
      </c>
      <c r="W271" s="38">
        <v>7.5</v>
      </c>
      <c r="X271" s="38">
        <v>7.5</v>
      </c>
      <c r="Y271" s="38">
        <v>7.5</v>
      </c>
      <c r="Z271" s="38">
        <v>7.5</v>
      </c>
      <c r="AA271" s="38">
        <v>7.5</v>
      </c>
      <c r="AB271" s="38">
        <v>7.5</v>
      </c>
      <c r="AC271" s="38">
        <v>7.5</v>
      </c>
    </row>
    <row r="272" spans="2:29" hidden="1" outlineLevel="1" x14ac:dyDescent="0.35">
      <c r="B272" s="10" t="s">
        <v>282</v>
      </c>
      <c r="C272" s="37"/>
      <c r="D272" s="37"/>
      <c r="E272" s="37"/>
      <c r="F272" s="37"/>
      <c r="G272" s="37">
        <f t="shared" ref="G272:Q272" si="367">F260/-G266</f>
        <v>7.5924369747899156</v>
      </c>
      <c r="H272" s="37">
        <f t="shared" si="367"/>
        <v>8.5528455284552845</v>
      </c>
      <c r="I272" s="37">
        <f t="shared" si="367"/>
        <v>9.7457627118644066</v>
      </c>
      <c r="J272" s="37">
        <f t="shared" si="367"/>
        <v>9.93359375</v>
      </c>
      <c r="K272" s="37">
        <f t="shared" si="367"/>
        <v>11.088803088803088</v>
      </c>
      <c r="L272" s="37">
        <f t="shared" si="367"/>
        <v>7.8141361256544499</v>
      </c>
      <c r="M272" s="37">
        <f t="shared" si="367"/>
        <v>11.49591280653951</v>
      </c>
      <c r="N272" s="37">
        <f t="shared" si="367"/>
        <v>12.205729166666666</v>
      </c>
      <c r="O272" s="37">
        <f t="shared" si="367"/>
        <v>12.212410501193318</v>
      </c>
      <c r="P272" s="37">
        <f t="shared" si="367"/>
        <v>14.016513761467889</v>
      </c>
      <c r="Q272" s="37">
        <f t="shared" si="367"/>
        <v>13.957597173144876</v>
      </c>
      <c r="R272" s="37">
        <f t="shared" ref="R272" si="368">Q260/-R266</f>
        <v>15.122775800711743</v>
      </c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</row>
    <row r="273" spans="2:29" hidden="1" outlineLevel="1" x14ac:dyDescent="0.35">
      <c r="B273" s="10" t="s">
        <v>256</v>
      </c>
      <c r="C273" s="37"/>
      <c r="D273" s="37"/>
      <c r="E273" s="37"/>
      <c r="F273" s="7">
        <f t="shared" ref="F273:AC273" si="369">+F267/F90</f>
        <v>5.2384308198261689E-2</v>
      </c>
      <c r="G273" s="7">
        <f t="shared" si="369"/>
        <v>3.5080026310019732E-2</v>
      </c>
      <c r="H273" s="7">
        <f t="shared" si="369"/>
        <v>4.825849769198489E-2</v>
      </c>
      <c r="I273" s="7">
        <f t="shared" si="369"/>
        <v>5.1431030772541422E-2</v>
      </c>
      <c r="J273" s="7">
        <f t="shared" si="369"/>
        <v>4.3364259782170227E-2</v>
      </c>
      <c r="K273" s="7">
        <f t="shared" si="369"/>
        <v>3.6877688998156119E-2</v>
      </c>
      <c r="L273" s="7">
        <f t="shared" si="369"/>
        <v>4.4382801664355064E-2</v>
      </c>
      <c r="M273" s="7">
        <f t="shared" si="369"/>
        <v>3.7914023960535587E-2</v>
      </c>
      <c r="N273" s="7">
        <f t="shared" si="369"/>
        <v>4.2317956538314903E-2</v>
      </c>
      <c r="O273" s="7">
        <f t="shared" si="369"/>
        <v>4.4942554629421039E-2</v>
      </c>
      <c r="P273" s="7">
        <f t="shared" si="369"/>
        <v>4.9790759245025192E-2</v>
      </c>
      <c r="Q273" s="7">
        <f t="shared" si="369"/>
        <v>4.8808664259927796E-2</v>
      </c>
      <c r="R273" s="7">
        <f t="shared" si="369"/>
        <v>4.7395653673680579E-2</v>
      </c>
      <c r="S273" s="7">
        <f t="shared" si="369"/>
        <v>4.654293306759677E-2</v>
      </c>
      <c r="T273" s="7">
        <f t="shared" si="369"/>
        <v>4.9666666666666671E-2</v>
      </c>
      <c r="U273" s="7">
        <f t="shared" si="369"/>
        <v>4.8250825082508254E-2</v>
      </c>
      <c r="V273" s="7">
        <f t="shared" si="369"/>
        <v>5.1111111111111142E-2</v>
      </c>
      <c r="W273" s="7">
        <f t="shared" si="369"/>
        <v>5.3915857605178023E-2</v>
      </c>
      <c r="X273" s="7">
        <f t="shared" si="369"/>
        <v>5.3915857605177982E-2</v>
      </c>
      <c r="Y273" s="7">
        <f t="shared" si="369"/>
        <v>5.3915857605177989E-2</v>
      </c>
      <c r="Z273" s="7">
        <f t="shared" si="369"/>
        <v>5.3915857605178009E-2</v>
      </c>
      <c r="AA273" s="7">
        <f t="shared" si="369"/>
        <v>5.3915857605177933E-2</v>
      </c>
      <c r="AB273" s="7">
        <f t="shared" si="369"/>
        <v>5.3915857605178037E-2</v>
      </c>
      <c r="AC273" s="7">
        <f t="shared" si="369"/>
        <v>5.3915857605177968E-2</v>
      </c>
    </row>
    <row r="274" spans="2:29" hidden="1" outlineLevel="1" x14ac:dyDescent="0.35">
      <c r="B274" s="10" t="s">
        <v>262</v>
      </c>
      <c r="C274" s="37"/>
      <c r="D274" s="37"/>
      <c r="E274" s="37"/>
      <c r="F274" s="7">
        <f t="shared" ref="F274:H274" si="370">-F267/F266</f>
        <v>1.0619047619047619</v>
      </c>
      <c r="G274" s="7">
        <f t="shared" si="370"/>
        <v>0.67226890756302526</v>
      </c>
      <c r="H274" s="7">
        <f t="shared" si="370"/>
        <v>0.93495934959349591</v>
      </c>
      <c r="I274" s="7">
        <f t="shared" ref="I274:AC274" si="371">-I267/I266</f>
        <v>1.0127118644067796</v>
      </c>
      <c r="J274" s="7">
        <f t="shared" si="371"/>
        <v>0.83984375</v>
      </c>
      <c r="K274" s="7">
        <f t="shared" si="371"/>
        <v>0.69498069498069504</v>
      </c>
      <c r="L274" s="7">
        <f t="shared" si="371"/>
        <v>0.75392670157068065</v>
      </c>
      <c r="M274" s="7">
        <f t="shared" si="371"/>
        <v>0.73297002724795646</v>
      </c>
      <c r="N274" s="7">
        <f t="shared" si="371"/>
        <v>0.8671875</v>
      </c>
      <c r="O274" s="7">
        <f t="shared" si="371"/>
        <v>0.95226730310262531</v>
      </c>
      <c r="P274" s="7">
        <f t="shared" si="371"/>
        <v>1.0697247706422017</v>
      </c>
      <c r="Q274" s="7">
        <f t="shared" si="371"/>
        <v>1.1943462897526502</v>
      </c>
      <c r="R274" s="7">
        <f t="shared" si="371"/>
        <v>1.2224199288256228</v>
      </c>
      <c r="S274" s="7">
        <f t="shared" si="371"/>
        <v>1.0487836826347312</v>
      </c>
      <c r="T274" s="7">
        <f t="shared" si="371"/>
        <v>1.1119402985074627</v>
      </c>
      <c r="U274" s="7">
        <f t="shared" si="371"/>
        <v>1.075</v>
      </c>
      <c r="V274" s="7">
        <f t="shared" si="371"/>
        <v>1.1500000000000006</v>
      </c>
      <c r="W274" s="7">
        <f t="shared" si="371"/>
        <v>1.2250000000000005</v>
      </c>
      <c r="X274" s="7">
        <f t="shared" si="371"/>
        <v>1.2249999999999996</v>
      </c>
      <c r="Y274" s="7">
        <f t="shared" si="371"/>
        <v>1.2249999999999996</v>
      </c>
      <c r="Z274" s="7">
        <f t="shared" si="371"/>
        <v>1.2250000000000003</v>
      </c>
      <c r="AA274" s="7">
        <f t="shared" si="371"/>
        <v>1.2249999999999985</v>
      </c>
      <c r="AB274" s="7">
        <f t="shared" si="371"/>
        <v>1.225000000000001</v>
      </c>
      <c r="AC274" s="7">
        <f t="shared" si="371"/>
        <v>1.2249999999999994</v>
      </c>
    </row>
    <row r="275" spans="2:29" hidden="1" outlineLevel="1" x14ac:dyDescent="0.35">
      <c r="B275" s="10"/>
      <c r="C275" s="37"/>
      <c r="D275" s="37"/>
      <c r="E275" s="3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3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2:29" hidden="1" outlineLevel="1" x14ac:dyDescent="0.35"/>
    <row r="277" spans="2:29" hidden="1" outlineLevel="1" x14ac:dyDescent="0.35">
      <c r="B277" t="s">
        <v>177</v>
      </c>
      <c r="C277" s="3"/>
      <c r="D277" s="3"/>
      <c r="E277" s="3"/>
      <c r="F277" s="3">
        <f>+D280</f>
        <v>0</v>
      </c>
      <c r="G277" s="3">
        <f t="shared" ref="G277" si="372">+F280</f>
        <v>1172</v>
      </c>
      <c r="H277" s="3">
        <f t="shared" ref="H277" si="373">+G280</f>
        <v>1109</v>
      </c>
      <c r="I277" s="3">
        <f t="shared" ref="I277" si="374">+H280</f>
        <v>1010</v>
      </c>
      <c r="J277" s="3">
        <f t="shared" ref="J277" si="375">+I280</f>
        <v>886</v>
      </c>
      <c r="K277" s="3">
        <f t="shared" ref="K277" si="376">+J280</f>
        <v>796</v>
      </c>
      <c r="L277" s="3">
        <f t="shared" ref="L277" si="377">+K280</f>
        <v>693</v>
      </c>
      <c r="M277" s="3">
        <f t="shared" ref="M277" si="378">+L280</f>
        <v>1200</v>
      </c>
      <c r="N277" s="3">
        <f t="shared" ref="N277" si="379">+M280</f>
        <v>1286</v>
      </c>
      <c r="O277" s="3">
        <f t="shared" ref="O277" si="380">+N280</f>
        <v>1340</v>
      </c>
      <c r="P277" s="3">
        <f t="shared" ref="P277" si="381">+O280</f>
        <v>2780</v>
      </c>
      <c r="Q277" s="3">
        <f t="shared" ref="Q277" si="382">+P280</f>
        <v>2497</v>
      </c>
      <c r="R277" s="3">
        <f t="shared" ref="R277" si="383">+Q280</f>
        <v>2242</v>
      </c>
      <c r="S277" s="3">
        <f t="shared" ref="S277" si="384">+R280</f>
        <v>1853</v>
      </c>
      <c r="T277" s="3">
        <f t="shared" ref="T277" si="385">+S280</f>
        <v>1621.375</v>
      </c>
      <c r="U277" s="3">
        <f t="shared" ref="U277" si="386">+T280</f>
        <v>1389.75</v>
      </c>
      <c r="V277" s="3">
        <f t="shared" ref="V277" si="387">+U280</f>
        <v>1158.125</v>
      </c>
      <c r="W277" s="3">
        <f t="shared" ref="W277" si="388">+V280</f>
        <v>926.5</v>
      </c>
      <c r="X277" s="3">
        <f t="shared" ref="X277" si="389">+W280</f>
        <v>694.875</v>
      </c>
      <c r="Y277" s="3">
        <f t="shared" ref="Y277" si="390">+X280</f>
        <v>463.25</v>
      </c>
      <c r="Z277" s="3">
        <f t="shared" ref="Z277" si="391">+Y280</f>
        <v>231.625</v>
      </c>
      <c r="AA277" s="3">
        <f t="shared" ref="AA277" si="392">+Z280</f>
        <v>115.8125</v>
      </c>
      <c r="AB277" s="3">
        <f t="shared" ref="AB277" si="393">+AA280</f>
        <v>57.90625</v>
      </c>
      <c r="AC277" s="3">
        <f t="shared" ref="AC277" si="394">+AB280</f>
        <v>28.953125</v>
      </c>
    </row>
    <row r="278" spans="2:29" hidden="1" outlineLevel="1" x14ac:dyDescent="0.35">
      <c r="B278" s="10" t="s">
        <v>171</v>
      </c>
      <c r="C278" s="3"/>
      <c r="D278" s="3"/>
      <c r="E278" s="3"/>
      <c r="F278" s="3">
        <f t="shared" ref="F278:R278" si="395">-F116</f>
        <v>-107</v>
      </c>
      <c r="G278" s="3">
        <f t="shared" si="395"/>
        <v>-106</v>
      </c>
      <c r="H278" s="3">
        <f t="shared" si="395"/>
        <v>-109</v>
      </c>
      <c r="I278" s="3">
        <f t="shared" si="395"/>
        <v>-105</v>
      </c>
      <c r="J278" s="3">
        <f t="shared" si="395"/>
        <v>-102</v>
      </c>
      <c r="K278" s="3">
        <f t="shared" si="395"/>
        <v>-91</v>
      </c>
      <c r="L278" s="3">
        <f t="shared" si="395"/>
        <v>-143</v>
      </c>
      <c r="M278" s="3">
        <f t="shared" si="395"/>
        <v>-154</v>
      </c>
      <c r="N278" s="3">
        <f t="shared" si="395"/>
        <v>-154</v>
      </c>
      <c r="O278" s="3">
        <f t="shared" si="395"/>
        <v>-194</v>
      </c>
      <c r="P278" s="3">
        <f t="shared" si="395"/>
        <v>-300</v>
      </c>
      <c r="Q278" s="3">
        <f t="shared" si="395"/>
        <v>-288</v>
      </c>
      <c r="R278" s="3">
        <f t="shared" si="395"/>
        <v>-257</v>
      </c>
      <c r="S278" s="4">
        <f t="shared" ref="S278:AB278" si="396">-S277/S282</f>
        <v>-231.625</v>
      </c>
      <c r="T278" s="4">
        <f t="shared" si="396"/>
        <v>-231.625</v>
      </c>
      <c r="U278" s="4">
        <f t="shared" si="396"/>
        <v>-231.625</v>
      </c>
      <c r="V278" s="4">
        <f t="shared" si="396"/>
        <v>-231.625</v>
      </c>
      <c r="W278" s="4">
        <f t="shared" si="396"/>
        <v>-231.625</v>
      </c>
      <c r="X278" s="4">
        <f t="shared" si="396"/>
        <v>-231.625</v>
      </c>
      <c r="Y278" s="4">
        <f t="shared" si="396"/>
        <v>-231.625</v>
      </c>
      <c r="Z278" s="4">
        <f t="shared" si="396"/>
        <v>-115.8125</v>
      </c>
      <c r="AA278" s="4">
        <f t="shared" si="396"/>
        <v>-57.90625</v>
      </c>
      <c r="AB278" s="4">
        <f t="shared" si="396"/>
        <v>-28.953125</v>
      </c>
      <c r="AC278" s="4">
        <f t="shared" ref="AC278" si="397">-AC277/AC282</f>
        <v>-14.4765625</v>
      </c>
    </row>
    <row r="279" spans="2:29" hidden="1" outlineLevel="1" x14ac:dyDescent="0.35">
      <c r="B279" s="10" t="s">
        <v>175</v>
      </c>
      <c r="C279" s="3"/>
      <c r="D279" s="3"/>
      <c r="E279" s="3"/>
      <c r="F279" s="3">
        <f t="shared" ref="F279" si="398">F280-SUM(F277:F278)</f>
        <v>1279</v>
      </c>
      <c r="G279" s="3">
        <f t="shared" ref="G279:I279" si="399">G280-SUM(G277:G278)</f>
        <v>43</v>
      </c>
      <c r="H279" s="3">
        <f t="shared" si="399"/>
        <v>10</v>
      </c>
      <c r="I279" s="3">
        <f t="shared" si="399"/>
        <v>-19</v>
      </c>
      <c r="J279" s="3">
        <f t="shared" ref="J279" si="400">J280-SUM(J277:J278)</f>
        <v>12</v>
      </c>
      <c r="K279" s="3">
        <f t="shared" ref="K279" si="401">K280-SUM(K277:K278)</f>
        <v>-12</v>
      </c>
      <c r="L279" s="3">
        <f t="shared" ref="L279" si="402">L280-SUM(L277:L278)</f>
        <v>650</v>
      </c>
      <c r="M279" s="3">
        <f t="shared" ref="M279" si="403">M280-SUM(M277:M278)</f>
        <v>240</v>
      </c>
      <c r="N279" s="3">
        <f t="shared" ref="N279" si="404">N280-SUM(N277:N278)</f>
        <v>208</v>
      </c>
      <c r="O279" s="3">
        <f t="shared" ref="O279" si="405">O280-SUM(O277:O278)</f>
        <v>1634</v>
      </c>
      <c r="P279" s="3">
        <f t="shared" ref="P279" si="406">P280-SUM(P277:P278)</f>
        <v>17</v>
      </c>
      <c r="Q279" s="3">
        <f>Q280-SUM(Q277:Q278)</f>
        <v>33</v>
      </c>
      <c r="R279" s="3">
        <f>R280-SUM(R277:R278)</f>
        <v>-132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</row>
    <row r="280" spans="2:29" hidden="1" outlineLevel="1" x14ac:dyDescent="0.35">
      <c r="B280" s="25" t="s">
        <v>178</v>
      </c>
      <c r="C280" s="26"/>
      <c r="D280" s="26"/>
      <c r="E280" s="26"/>
      <c r="F280" s="26">
        <f t="shared" ref="F280:R280" si="407">+F150</f>
        <v>1172</v>
      </c>
      <c r="G280" s="26">
        <f t="shared" si="407"/>
        <v>1109</v>
      </c>
      <c r="H280" s="26">
        <f t="shared" si="407"/>
        <v>1010</v>
      </c>
      <c r="I280" s="26">
        <f t="shared" si="407"/>
        <v>886</v>
      </c>
      <c r="J280" s="26">
        <f t="shared" si="407"/>
        <v>796</v>
      </c>
      <c r="K280" s="26">
        <f t="shared" si="407"/>
        <v>693</v>
      </c>
      <c r="L280" s="26">
        <f t="shared" si="407"/>
        <v>1200</v>
      </c>
      <c r="M280" s="26">
        <f t="shared" si="407"/>
        <v>1286</v>
      </c>
      <c r="N280" s="26">
        <f t="shared" si="407"/>
        <v>1340</v>
      </c>
      <c r="O280" s="26">
        <f t="shared" si="407"/>
        <v>2780</v>
      </c>
      <c r="P280" s="26">
        <f t="shared" si="407"/>
        <v>2497</v>
      </c>
      <c r="Q280" s="26">
        <f t="shared" si="407"/>
        <v>2242</v>
      </c>
      <c r="R280" s="26">
        <f t="shared" si="407"/>
        <v>1853</v>
      </c>
      <c r="S280" s="27">
        <f>SUM(S277:S279)</f>
        <v>1621.375</v>
      </c>
      <c r="T280" s="27">
        <f t="shared" ref="T280:AC280" si="408">SUM(T277:T279)</f>
        <v>1389.75</v>
      </c>
      <c r="U280" s="27">
        <f t="shared" si="408"/>
        <v>1158.125</v>
      </c>
      <c r="V280" s="27">
        <f t="shared" si="408"/>
        <v>926.5</v>
      </c>
      <c r="W280" s="27">
        <f t="shared" si="408"/>
        <v>694.875</v>
      </c>
      <c r="X280" s="27">
        <f t="shared" si="408"/>
        <v>463.25</v>
      </c>
      <c r="Y280" s="27">
        <f t="shared" si="408"/>
        <v>231.625</v>
      </c>
      <c r="Z280" s="27">
        <f t="shared" si="408"/>
        <v>115.8125</v>
      </c>
      <c r="AA280" s="27">
        <f t="shared" si="408"/>
        <v>57.90625</v>
      </c>
      <c r="AB280" s="27">
        <f t="shared" si="408"/>
        <v>28.953125</v>
      </c>
      <c r="AC280" s="27">
        <f t="shared" si="408"/>
        <v>14.4765625</v>
      </c>
    </row>
    <row r="281" spans="2:29" hidden="1" outlineLevel="1" x14ac:dyDescent="0.35">
      <c r="B281" s="10" t="s">
        <v>179</v>
      </c>
      <c r="C281" s="7"/>
      <c r="D281" s="7"/>
      <c r="E281" s="7"/>
      <c r="F281" s="7">
        <f>AVERAGE(D280:F280)/F$90</f>
        <v>0.2753112520554381</v>
      </c>
      <c r="G281" s="7">
        <f t="shared" ref="G281" si="409">AVERAGE(F280:G280)/G$90</f>
        <v>0.25005481254110939</v>
      </c>
      <c r="H281" s="7">
        <f t="shared" ref="H281" si="410">AVERAGE(G280:H280)/H$90</f>
        <v>0.22230381871590432</v>
      </c>
      <c r="I281" s="7">
        <f t="shared" ref="I281" si="411">AVERAGE(H280:I280)/I$90</f>
        <v>0.2040025823111685</v>
      </c>
      <c r="J281" s="7">
        <f t="shared" ref="J281" si="412">AVERAGE(I280:J280)/J$90</f>
        <v>0.16962484872932634</v>
      </c>
      <c r="K281" s="7">
        <f t="shared" ref="K281" si="413">AVERAGE(J280:K280)/K$90</f>
        <v>0.1525302192173735</v>
      </c>
      <c r="L281" s="7">
        <f t="shared" ref="L281" si="414">AVERAGE(K280:L280)/L$90</f>
        <v>0.14586222838650023</v>
      </c>
      <c r="M281" s="7">
        <f t="shared" ref="M281" si="415">AVERAGE(L280:M280)/M$90</f>
        <v>0.17519379844961241</v>
      </c>
      <c r="N281" s="7">
        <f t="shared" ref="N281" si="416">AVERAGE(M280:N280)/N$90</f>
        <v>0.16685728809251493</v>
      </c>
      <c r="O281" s="7">
        <f t="shared" ref="O281" si="417">AVERAGE(N280:O280)/O$90</f>
        <v>0.23203424194638433</v>
      </c>
      <c r="P281" s="7">
        <f t="shared" ref="P281" si="418">AVERAGE(O280:P280)/P$90</f>
        <v>0.22533948244939789</v>
      </c>
      <c r="Q281" s="7">
        <f t="shared" ref="Q281" si="419">AVERAGE(P280:Q280)/Q$90</f>
        <v>0.17108303249097473</v>
      </c>
      <c r="R281" s="7">
        <f>AVERAGE(Q280:R280)/R$90</f>
        <v>0.14125560538116591</v>
      </c>
      <c r="S281" s="7">
        <f t="shared" ref="S281:AC281" si="420">AVERAGE(R280:S280)/S$90</f>
        <v>0.13316373462113373</v>
      </c>
      <c r="T281" s="7">
        <f t="shared" si="420"/>
        <v>0.11540857000498256</v>
      </c>
      <c r="U281" s="7">
        <f t="shared" si="420"/>
        <v>9.6686539988941972E-2</v>
      </c>
      <c r="V281" s="7">
        <f t="shared" si="420"/>
        <v>7.7556048119472185E-2</v>
      </c>
      <c r="W281" s="7">
        <f t="shared" si="420"/>
        <v>5.8564437630669389E-2</v>
      </c>
      <c r="X281" s="7">
        <f t="shared" si="420"/>
        <v>4.0613340936663932E-2</v>
      </c>
      <c r="Y281" s="7">
        <f t="shared" si="420"/>
        <v>2.3658256856309085E-2</v>
      </c>
      <c r="Z281" s="7">
        <f t="shared" si="420"/>
        <v>1.1484590706946157E-2</v>
      </c>
      <c r="AA281" s="7">
        <f t="shared" si="420"/>
        <v>5.5750440324981347E-3</v>
      </c>
      <c r="AB281" s="7">
        <f t="shared" si="420"/>
        <v>2.7063320546107448E-3</v>
      </c>
      <c r="AC281" s="7">
        <f t="shared" si="420"/>
        <v>1.313753424568323E-3</v>
      </c>
    </row>
    <row r="282" spans="2:29" hidden="1" outlineLevel="1" x14ac:dyDescent="0.35">
      <c r="B282" s="10" t="s">
        <v>63</v>
      </c>
      <c r="C282" s="37"/>
      <c r="D282" s="37"/>
      <c r="E282" s="37"/>
      <c r="F282" s="37"/>
      <c r="G282" s="37">
        <f t="shared" ref="G282:H282" si="421">-G277/G278</f>
        <v>11.056603773584905</v>
      </c>
      <c r="H282" s="37">
        <f t="shared" si="421"/>
        <v>10.174311926605505</v>
      </c>
      <c r="I282" s="37">
        <f t="shared" ref="I282:R282" si="422">-I277/I278</f>
        <v>9.6190476190476186</v>
      </c>
      <c r="J282" s="37">
        <f t="shared" si="422"/>
        <v>8.6862745098039209</v>
      </c>
      <c r="K282" s="37">
        <f t="shared" si="422"/>
        <v>8.7472527472527464</v>
      </c>
      <c r="L282" s="37">
        <f t="shared" si="422"/>
        <v>4.8461538461538458</v>
      </c>
      <c r="M282" s="37">
        <f t="shared" si="422"/>
        <v>7.7922077922077921</v>
      </c>
      <c r="N282" s="37">
        <f t="shared" si="422"/>
        <v>8.3506493506493502</v>
      </c>
      <c r="O282" s="37">
        <f t="shared" si="422"/>
        <v>6.9072164948453612</v>
      </c>
      <c r="P282" s="37">
        <f t="shared" si="422"/>
        <v>9.2666666666666675</v>
      </c>
      <c r="Q282" s="37">
        <f t="shared" si="422"/>
        <v>8.6701388888888893</v>
      </c>
      <c r="R282" s="37">
        <f t="shared" si="422"/>
        <v>8.7237354085603105</v>
      </c>
      <c r="S282" s="38">
        <v>8</v>
      </c>
      <c r="T282" s="38">
        <v>7</v>
      </c>
      <c r="U282" s="38">
        <v>6</v>
      </c>
      <c r="V282" s="38">
        <v>5</v>
      </c>
      <c r="W282" s="38">
        <v>4</v>
      </c>
      <c r="X282" s="38">
        <v>3</v>
      </c>
      <c r="Y282" s="38">
        <v>2</v>
      </c>
      <c r="Z282" s="38">
        <v>2</v>
      </c>
      <c r="AA282" s="38">
        <v>2</v>
      </c>
      <c r="AB282" s="38">
        <v>2</v>
      </c>
      <c r="AC282" s="38">
        <v>2</v>
      </c>
    </row>
    <row r="283" spans="2:29" hidden="1" outlineLevel="1" x14ac:dyDescent="0.35"/>
    <row r="284" spans="2:29" hidden="1" outlineLevel="1" x14ac:dyDescent="0.35">
      <c r="B284" t="s">
        <v>180</v>
      </c>
      <c r="C284" s="3"/>
      <c r="D284" s="3"/>
      <c r="E284" s="3"/>
      <c r="F284" s="3">
        <f>+D287</f>
        <v>0</v>
      </c>
      <c r="G284" s="3">
        <f t="shared" ref="G284" si="423">+F287</f>
        <v>1700</v>
      </c>
      <c r="H284" s="3">
        <f t="shared" ref="H284" si="424">+G287</f>
        <v>1595</v>
      </c>
      <c r="I284" s="3">
        <f t="shared" ref="I284" si="425">+H287</f>
        <v>1626</v>
      </c>
      <c r="J284" s="3">
        <f t="shared" ref="J284" si="426">+I287</f>
        <v>1634</v>
      </c>
      <c r="K284" s="3">
        <f t="shared" ref="K284" si="427">+J287</f>
        <v>1659</v>
      </c>
      <c r="L284" s="3">
        <f t="shared" ref="L284" si="428">+K287</f>
        <v>1652</v>
      </c>
      <c r="M284" s="3">
        <f t="shared" ref="M284" si="429">+L287</f>
        <v>2406</v>
      </c>
      <c r="N284" s="3">
        <f t="shared" ref="N284" si="430">+M287</f>
        <v>2775</v>
      </c>
      <c r="O284" s="3">
        <f t="shared" ref="O284" si="431">+N287</f>
        <v>2944</v>
      </c>
      <c r="P284" s="3">
        <f t="shared" ref="P284" si="432">+O287</f>
        <v>5051</v>
      </c>
      <c r="Q284" s="3">
        <f t="shared" ref="Q284" si="433">+P287</f>
        <v>5173</v>
      </c>
      <c r="R284" s="3">
        <f>+Q287</f>
        <v>5192</v>
      </c>
      <c r="S284" s="3">
        <f t="shared" ref="S284" si="434">+R287</f>
        <v>4832</v>
      </c>
      <c r="T284" s="3">
        <f t="shared" ref="T284" si="435">+S287</f>
        <v>4832</v>
      </c>
      <c r="U284" s="3">
        <f t="shared" ref="U284" si="436">+T287</f>
        <v>4832</v>
      </c>
      <c r="V284" s="3">
        <f t="shared" ref="V284" si="437">+U287</f>
        <v>4832</v>
      </c>
      <c r="W284" s="3">
        <f t="shared" ref="W284" si="438">+V287</f>
        <v>4832</v>
      </c>
      <c r="X284" s="3">
        <f t="shared" ref="X284" si="439">+W287</f>
        <v>4832</v>
      </c>
      <c r="Y284" s="3">
        <f t="shared" ref="Y284" si="440">+X287</f>
        <v>4832</v>
      </c>
      <c r="Z284" s="3">
        <f t="shared" ref="Z284" si="441">+Y287</f>
        <v>4832</v>
      </c>
      <c r="AA284" s="3">
        <f t="shared" ref="AA284" si="442">+Z287</f>
        <v>4832</v>
      </c>
      <c r="AB284" s="3">
        <f t="shared" ref="AB284" si="443">+AA287</f>
        <v>4832</v>
      </c>
      <c r="AC284" s="3">
        <f t="shared" ref="AC284" si="444">+AB287</f>
        <v>4832</v>
      </c>
    </row>
    <row r="285" spans="2:29" hidden="1" outlineLevel="1" x14ac:dyDescent="0.35">
      <c r="B285" s="10" t="s">
        <v>181</v>
      </c>
      <c r="C285" s="17"/>
      <c r="D285" s="17"/>
      <c r="E285" s="17"/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</row>
    <row r="286" spans="2:29" hidden="1" outlineLevel="1" x14ac:dyDescent="0.35">
      <c r="B286" s="10" t="s">
        <v>175</v>
      </c>
      <c r="C286" s="3"/>
      <c r="D286" s="3"/>
      <c r="E286" s="3"/>
      <c r="F286" s="3">
        <f t="shared" ref="F286" si="445">F287-SUM(F284:F285)</f>
        <v>1700</v>
      </c>
      <c r="G286" s="3">
        <f t="shared" ref="G286:I286" si="446">G287-SUM(G284:G285)</f>
        <v>-105</v>
      </c>
      <c r="H286" s="3">
        <f t="shared" si="446"/>
        <v>31</v>
      </c>
      <c r="I286" s="3">
        <f t="shared" si="446"/>
        <v>8</v>
      </c>
      <c r="J286" s="3">
        <f t="shared" ref="J286" si="447">J287-SUM(J284:J285)</f>
        <v>25</v>
      </c>
      <c r="K286" s="3">
        <f t="shared" ref="K286" si="448">K287-SUM(K284:K285)</f>
        <v>-7</v>
      </c>
      <c r="L286" s="3">
        <f t="shared" ref="L286" si="449">L287-SUM(L284:L285)</f>
        <v>754</v>
      </c>
      <c r="M286" s="3">
        <f t="shared" ref="M286" si="450">M287-SUM(M284:M285)</f>
        <v>369</v>
      </c>
      <c r="N286" s="3">
        <f t="shared" ref="N286" si="451">N287-SUM(N284:N285)</f>
        <v>169</v>
      </c>
      <c r="O286" s="3">
        <f t="shared" ref="O286" si="452">O287-SUM(O284:O285)</f>
        <v>2107</v>
      </c>
      <c r="P286" s="3">
        <f t="shared" ref="P286" si="453">P287-SUM(P284:P285)</f>
        <v>122</v>
      </c>
      <c r="Q286" s="3">
        <f>Q287-SUM(Q284:Q285)</f>
        <v>19</v>
      </c>
      <c r="R286" s="3">
        <f>R287-SUM(R284:R285)</f>
        <v>-360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</row>
    <row r="287" spans="2:29" hidden="1" outlineLevel="1" x14ac:dyDescent="0.35">
      <c r="B287" s="25" t="s">
        <v>277</v>
      </c>
      <c r="C287" s="26"/>
      <c r="D287" s="26"/>
      <c r="E287" s="26"/>
      <c r="F287" s="26">
        <f t="shared" ref="F287:R287" si="454">+F149</f>
        <v>1700</v>
      </c>
      <c r="G287" s="26">
        <f t="shared" si="454"/>
        <v>1595</v>
      </c>
      <c r="H287" s="26">
        <f t="shared" si="454"/>
        <v>1626</v>
      </c>
      <c r="I287" s="26">
        <f t="shared" si="454"/>
        <v>1634</v>
      </c>
      <c r="J287" s="26">
        <f t="shared" si="454"/>
        <v>1659</v>
      </c>
      <c r="K287" s="26">
        <f t="shared" si="454"/>
        <v>1652</v>
      </c>
      <c r="L287" s="26">
        <f t="shared" si="454"/>
        <v>2406</v>
      </c>
      <c r="M287" s="26">
        <f t="shared" si="454"/>
        <v>2775</v>
      </c>
      <c r="N287" s="26">
        <f t="shared" si="454"/>
        <v>2944</v>
      </c>
      <c r="O287" s="26">
        <f t="shared" si="454"/>
        <v>5051</v>
      </c>
      <c r="P287" s="26">
        <f t="shared" si="454"/>
        <v>5173</v>
      </c>
      <c r="Q287" s="26">
        <f t="shared" si="454"/>
        <v>5192</v>
      </c>
      <c r="R287" s="26">
        <f t="shared" si="454"/>
        <v>4832</v>
      </c>
      <c r="S287" s="27">
        <f>SUM(S284:S286)</f>
        <v>4832</v>
      </c>
      <c r="T287" s="27">
        <f t="shared" ref="T287:AC287" si="455">SUM(T284:T286)</f>
        <v>4832</v>
      </c>
      <c r="U287" s="27">
        <f t="shared" si="455"/>
        <v>4832</v>
      </c>
      <c r="V287" s="27">
        <f t="shared" si="455"/>
        <v>4832</v>
      </c>
      <c r="W287" s="27">
        <f t="shared" si="455"/>
        <v>4832</v>
      </c>
      <c r="X287" s="27">
        <f t="shared" si="455"/>
        <v>4832</v>
      </c>
      <c r="Y287" s="27">
        <f t="shared" si="455"/>
        <v>4832</v>
      </c>
      <c r="Z287" s="27">
        <f t="shared" si="455"/>
        <v>4832</v>
      </c>
      <c r="AA287" s="27">
        <f t="shared" si="455"/>
        <v>4832</v>
      </c>
      <c r="AB287" s="27">
        <f t="shared" si="455"/>
        <v>4832</v>
      </c>
      <c r="AC287" s="27">
        <f t="shared" si="455"/>
        <v>4832</v>
      </c>
    </row>
    <row r="288" spans="2:29" hidden="1" outlineLevel="1" x14ac:dyDescent="0.35">
      <c r="B288" s="10" t="s">
        <v>278</v>
      </c>
      <c r="C288" s="7"/>
      <c r="D288" s="7"/>
      <c r="E288" s="7"/>
      <c r="F288" s="7">
        <f>AVERAGE(D287:F287)/F$90</f>
        <v>0.39934225980737609</v>
      </c>
      <c r="G288" s="7">
        <f t="shared" ref="G288" si="456">AVERAGE(F287:G287)/G$90</f>
        <v>0.36121464591098446</v>
      </c>
      <c r="H288" s="7">
        <f t="shared" ref="H288" si="457">AVERAGE(G287:H287)/H$90</f>
        <v>0.33791439362148551</v>
      </c>
      <c r="I288" s="7">
        <f t="shared" ref="I288" si="458">AVERAGE(H287:I287)/I$90</f>
        <v>0.35076393372067999</v>
      </c>
      <c r="J288" s="7">
        <f t="shared" ref="J288" si="459">AVERAGE(I287:J287)/J$90</f>
        <v>0.33208955223880599</v>
      </c>
      <c r="K288" s="7">
        <f t="shared" ref="K288" si="460">AVERAGE(J287:K287)/K$90</f>
        <v>0.33917230075804139</v>
      </c>
      <c r="L288" s="7">
        <f t="shared" ref="L288" si="461">AVERAGE(K287:L287)/L$90</f>
        <v>0.31268300200339033</v>
      </c>
      <c r="M288" s="7">
        <f t="shared" ref="M288" si="462">AVERAGE(L287:M287)/M$90</f>
        <v>0.36511627906976746</v>
      </c>
      <c r="N288" s="7">
        <f t="shared" ref="N288" si="463">AVERAGE(M287:N287)/N$90</f>
        <v>0.36338797814207652</v>
      </c>
      <c r="O288" s="7">
        <f t="shared" ref="O288" si="464">AVERAGE(N287:O287)/O$90</f>
        <v>0.45027033115566567</v>
      </c>
      <c r="P288" s="7">
        <f t="shared" ref="P288" si="465">AVERAGE(O287:P287)/P$90</f>
        <v>0.43658724058416604</v>
      </c>
      <c r="Q288" s="7">
        <f t="shared" ref="Q288" si="466">AVERAGE(P287:Q287)/Q$90</f>
        <v>0.37418772563176894</v>
      </c>
      <c r="R288" s="7">
        <f>AVERAGE(Q287:R287)/R$90</f>
        <v>0.34577440496723005</v>
      </c>
      <c r="S288" s="7">
        <f t="shared" ref="S288:AC288" si="467">AVERAGE(R287:S287)/S$90</f>
        <v>0.3703959219654287</v>
      </c>
      <c r="T288" s="7">
        <f t="shared" si="467"/>
        <v>0.3703959219654287</v>
      </c>
      <c r="U288" s="7">
        <f t="shared" si="467"/>
        <v>0.36672863560933533</v>
      </c>
      <c r="V288" s="7">
        <f t="shared" si="467"/>
        <v>0.35953787804836801</v>
      </c>
      <c r="W288" s="7">
        <f t="shared" si="467"/>
        <v>0.34906590101783302</v>
      </c>
      <c r="X288" s="7">
        <f t="shared" si="467"/>
        <v>0.33889893302702234</v>
      </c>
      <c r="Y288" s="7">
        <f t="shared" si="467"/>
        <v>0.32902809031749741</v>
      </c>
      <c r="Z288" s="7">
        <f t="shared" si="467"/>
        <v>0.31944474788106542</v>
      </c>
      <c r="AA288" s="7">
        <f t="shared" si="467"/>
        <v>0.31014053192336449</v>
      </c>
      <c r="AB288" s="7">
        <f t="shared" si="467"/>
        <v>0.30110731254695583</v>
      </c>
      <c r="AC288" s="7">
        <f t="shared" si="467"/>
        <v>0.29233719664752994</v>
      </c>
    </row>
    <row r="289" spans="2:29" hidden="1" outlineLevel="1" x14ac:dyDescent="0.35"/>
    <row r="290" spans="2:29" collapsed="1" x14ac:dyDescent="0.35">
      <c r="B290" s="34" t="s">
        <v>64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120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</row>
    <row r="291" spans="2:29" ht="5" customHeight="1" x14ac:dyDescent="0.35">
      <c r="P291" s="17"/>
      <c r="Q291" s="17"/>
    </row>
    <row r="292" spans="2:29" hidden="1" outlineLevel="1" x14ac:dyDescent="0.35">
      <c r="B292" t="s">
        <v>65</v>
      </c>
      <c r="F292" s="3">
        <f t="shared" ref="F292:AC292" si="468">SUM(F166:F168)</f>
        <v>-130</v>
      </c>
      <c r="G292" s="3">
        <f t="shared" si="468"/>
        <v>-451</v>
      </c>
      <c r="H292" s="3">
        <f t="shared" si="468"/>
        <v>-452</v>
      </c>
      <c r="I292" s="3">
        <f t="shared" si="468"/>
        <v>-196</v>
      </c>
      <c r="J292" s="3">
        <f t="shared" si="468"/>
        <v>-101</v>
      </c>
      <c r="K292" s="3">
        <f t="shared" si="468"/>
        <v>-53</v>
      </c>
      <c r="L292" s="3">
        <f t="shared" si="468"/>
        <v>221</v>
      </c>
      <c r="M292" s="3">
        <f t="shared" si="468"/>
        <v>1015</v>
      </c>
      <c r="N292" s="3">
        <f t="shared" si="468"/>
        <v>1434</v>
      </c>
      <c r="O292" s="3">
        <f t="shared" si="468"/>
        <v>1618</v>
      </c>
      <c r="P292" s="3">
        <f t="shared" si="468"/>
        <v>2092</v>
      </c>
      <c r="Q292" s="3">
        <f t="shared" si="468"/>
        <v>3180</v>
      </c>
      <c r="R292" s="3">
        <f t="shared" si="468"/>
        <v>3196</v>
      </c>
      <c r="S292" s="3">
        <f t="shared" si="468"/>
        <v>3139.5532071264374</v>
      </c>
      <c r="T292" s="3">
        <f t="shared" ca="1" si="468"/>
        <v>3109.7087066574086</v>
      </c>
      <c r="U292" s="3">
        <f t="shared" ca="1" si="468"/>
        <v>3128.5694582814208</v>
      </c>
      <c r="V292" s="3">
        <f t="shared" ca="1" si="468"/>
        <v>3165.3366740334468</v>
      </c>
      <c r="W292" s="3">
        <f t="shared" ca="1" si="468"/>
        <v>3226.9135309112207</v>
      </c>
      <c r="X292" s="3">
        <f t="shared" ca="1" si="468"/>
        <v>3231.3378974111124</v>
      </c>
      <c r="Y292" s="3">
        <f t="shared" ca="1" si="468"/>
        <v>3286.0847674225915</v>
      </c>
      <c r="Z292" s="3">
        <f t="shared" ca="1" si="468"/>
        <v>3593.7460181060178</v>
      </c>
      <c r="AA292" s="3">
        <f t="shared" ca="1" si="468"/>
        <v>3679.322169531174</v>
      </c>
      <c r="AB292" s="3">
        <f t="shared" ca="1" si="468"/>
        <v>3722.1517559778449</v>
      </c>
      <c r="AC292" s="3">
        <f t="shared" ca="1" si="468"/>
        <v>3712.3938304940857</v>
      </c>
    </row>
    <row r="293" spans="2:29" hidden="1" outlineLevel="1" x14ac:dyDescent="0.35">
      <c r="B293" t="s">
        <v>66</v>
      </c>
      <c r="F293" s="3">
        <f t="shared" ref="F293:AC293" si="469">+F104</f>
        <v>-113</v>
      </c>
      <c r="G293" s="3">
        <f t="shared" si="469"/>
        <v>-299</v>
      </c>
      <c r="H293" s="3">
        <f t="shared" si="469"/>
        <v>2</v>
      </c>
      <c r="I293" s="3">
        <f t="shared" si="469"/>
        <v>57</v>
      </c>
      <c r="J293" s="3">
        <f t="shared" si="469"/>
        <v>63</v>
      </c>
      <c r="K293" s="3">
        <f t="shared" si="469"/>
        <v>86</v>
      </c>
      <c r="L293" s="3">
        <f t="shared" si="469"/>
        <v>236</v>
      </c>
      <c r="M293" s="3">
        <f t="shared" si="469"/>
        <v>340</v>
      </c>
      <c r="N293" s="3">
        <f t="shared" si="469"/>
        <v>496</v>
      </c>
      <c r="O293" s="3">
        <f t="shared" si="469"/>
        <v>404</v>
      </c>
      <c r="P293" s="3">
        <f t="shared" si="469"/>
        <v>559</v>
      </c>
      <c r="Q293" s="3">
        <f t="shared" si="469"/>
        <v>733</v>
      </c>
      <c r="R293" s="3">
        <f t="shared" si="469"/>
        <v>766</v>
      </c>
      <c r="S293" s="3">
        <f t="shared" si="469"/>
        <v>662.48079333333419</v>
      </c>
      <c r="T293" s="3">
        <f t="shared" si="469"/>
        <v>681.92200229999935</v>
      </c>
      <c r="U293" s="3">
        <f t="shared" si="469"/>
        <v>724.86449661828021</v>
      </c>
      <c r="V293" s="3">
        <f t="shared" si="469"/>
        <v>737.96302220746816</v>
      </c>
      <c r="W293" s="3">
        <f t="shared" si="469"/>
        <v>659.13318069101763</v>
      </c>
      <c r="X293" s="3">
        <f t="shared" si="469"/>
        <v>698.87925117881321</v>
      </c>
      <c r="Y293" s="3">
        <f t="shared" si="469"/>
        <v>746.02438006705393</v>
      </c>
      <c r="Z293" s="3">
        <f t="shared" si="469"/>
        <v>896.45316819915092</v>
      </c>
      <c r="AA293" s="3">
        <f t="shared" si="469"/>
        <v>971.45909278022805</v>
      </c>
      <c r="AB293" s="3">
        <f t="shared" si="469"/>
        <v>1024.6306733438951</v>
      </c>
      <c r="AC293" s="3">
        <f t="shared" si="469"/>
        <v>1067.5896949550772</v>
      </c>
    </row>
    <row r="294" spans="2:29" hidden="1" outlineLevel="1" x14ac:dyDescent="0.35">
      <c r="B294" t="s">
        <v>67</v>
      </c>
      <c r="F294" s="11">
        <f t="shared" ref="F294" si="470">F293/AVERAGE(E292:F292)</f>
        <v>0.86923076923076925</v>
      </c>
      <c r="G294" s="11">
        <f t="shared" ref="G294" si="471">G293/AVERAGE(F292:G292)</f>
        <v>1.0292598967297764</v>
      </c>
      <c r="H294" s="11">
        <f t="shared" ref="H294" si="472">H293/AVERAGE(G292:H292)</f>
        <v>-4.4296788482834993E-3</v>
      </c>
      <c r="I294" s="11">
        <f t="shared" ref="I294" si="473">I293/AVERAGE(H292:I292)</f>
        <v>-0.17592592592592593</v>
      </c>
      <c r="J294" s="11">
        <f t="shared" ref="J294" si="474">J293/AVERAGE(I292:J292)</f>
        <v>-0.42424242424242425</v>
      </c>
      <c r="K294" s="11">
        <f t="shared" ref="K294" si="475">K293/AVERAGE(J292:K292)</f>
        <v>-1.1168831168831168</v>
      </c>
      <c r="L294" s="11">
        <f t="shared" ref="L294" si="476">L293/AVERAGE(K292:L292)</f>
        <v>2.8095238095238093</v>
      </c>
      <c r="M294" s="11">
        <f t="shared" ref="M294" si="477">M293/AVERAGE(L292:M292)</f>
        <v>0.55016181229773464</v>
      </c>
      <c r="N294" s="11">
        <f t="shared" ref="N294:P294" si="478">N293/AVERAGE(M292:N292)</f>
        <v>0.4050632911392405</v>
      </c>
      <c r="O294" s="11">
        <f t="shared" si="478"/>
        <v>0.26474442988204455</v>
      </c>
      <c r="P294" s="11">
        <f t="shared" si="478"/>
        <v>0.30134770889487872</v>
      </c>
      <c r="Q294" s="11">
        <f>Q293/AVERAGE(P292:Q292)</f>
        <v>0.27807283763277696</v>
      </c>
      <c r="R294" s="11">
        <f t="shared" ref="R294:AC294" si="479">R293/AVERAGE(Q292:R292)</f>
        <v>0.24027603513174403</v>
      </c>
      <c r="S294" s="11">
        <f t="shared" si="479"/>
        <v>0.20913115924530606</v>
      </c>
      <c r="T294" s="11">
        <f t="shared" ca="1" si="479"/>
        <v>0.21824081362181361</v>
      </c>
      <c r="U294" s="11">
        <f t="shared" ca="1" si="479"/>
        <v>0.23239248954695757</v>
      </c>
      <c r="V294" s="11">
        <f t="shared" ca="1" si="479"/>
        <v>0.23450080337821913</v>
      </c>
      <c r="W294" s="11">
        <f t="shared" ca="1" si="479"/>
        <v>0.2062288426010456</v>
      </c>
      <c r="X294" s="11">
        <f t="shared" ca="1" si="479"/>
        <v>0.21642986772361131</v>
      </c>
      <c r="Y294" s="11">
        <f t="shared" ca="1" si="479"/>
        <v>0.22893233059516147</v>
      </c>
      <c r="Z294" s="11">
        <f t="shared" ca="1" si="479"/>
        <v>0.26060326079088941</v>
      </c>
      <c r="AA294" s="11">
        <f t="shared" ca="1" si="479"/>
        <v>0.26713872817293821</v>
      </c>
      <c r="AB294" s="11">
        <f t="shared" ca="1" si="479"/>
        <v>0.27687206187743979</v>
      </c>
      <c r="AC294" s="11">
        <f t="shared" ca="1" si="479"/>
        <v>0.287197027051038</v>
      </c>
    </row>
    <row r="295" spans="2:29" hidden="1" outlineLevel="1" x14ac:dyDescent="0.35">
      <c r="B295" t="s">
        <v>68</v>
      </c>
      <c r="F295" s="11">
        <f t="shared" ref="F295:AC295" si="480">F293/(AVERAGE(E292:F292)-AVERAGE(E143:F143))</f>
        <v>0.40647482014388492</v>
      </c>
      <c r="G295" s="11">
        <f t="shared" si="480"/>
        <v>0.77561608300907914</v>
      </c>
      <c r="H295" s="11">
        <f t="shared" si="480"/>
        <v>-3.875968992248062E-3</v>
      </c>
      <c r="I295" s="11">
        <f t="shared" si="480"/>
        <v>-0.12998859749144812</v>
      </c>
      <c r="J295" s="11">
        <f t="shared" si="480"/>
        <v>-0.22183098591549297</v>
      </c>
      <c r="K295" s="11">
        <f t="shared" si="480"/>
        <v>-0.33659491193737767</v>
      </c>
      <c r="L295" s="11">
        <f t="shared" si="480"/>
        <v>-1.2323759791122715</v>
      </c>
      <c r="M295" s="11">
        <f t="shared" si="480"/>
        <v>1.1202635914332784</v>
      </c>
      <c r="N295" s="11">
        <f t="shared" si="480"/>
        <v>0.5629965947786606</v>
      </c>
      <c r="O295" s="11">
        <f t="shared" si="480"/>
        <v>0.42061426340447683</v>
      </c>
      <c r="P295" s="11">
        <f t="shared" si="480"/>
        <v>0.50588235294117645</v>
      </c>
      <c r="Q295" s="11">
        <f t="shared" si="480"/>
        <v>0.42728067618770038</v>
      </c>
      <c r="R295" s="11">
        <f t="shared" si="480"/>
        <v>0.39535483870967741</v>
      </c>
      <c r="S295" s="11">
        <f t="shared" si="480"/>
        <v>0.39938164484196265</v>
      </c>
      <c r="T295" s="11">
        <f t="shared" ca="1" si="480"/>
        <v>0.42317794258472191</v>
      </c>
      <c r="U295" s="11">
        <f t="shared" ca="1" si="480"/>
        <v>0.43095181613141448</v>
      </c>
      <c r="V295" s="11">
        <f t="shared" ca="1" si="480"/>
        <v>0.42746372608592242</v>
      </c>
      <c r="W295" s="11">
        <f t="shared" ca="1" si="480"/>
        <v>0.36008869851166253</v>
      </c>
      <c r="X295" s="11">
        <f t="shared" ca="1" si="480"/>
        <v>0.31972601075225526</v>
      </c>
      <c r="Y295" s="11">
        <f t="shared" ca="1" si="480"/>
        <v>0.28806572374213496</v>
      </c>
      <c r="Z295" s="11">
        <f t="shared" ca="1" si="480"/>
        <v>0.31355135076118812</v>
      </c>
      <c r="AA295" s="11">
        <f t="shared" ca="1" si="480"/>
        <v>0.32424375589368554</v>
      </c>
      <c r="AB295" s="11">
        <f t="shared" ca="1" si="480"/>
        <v>0.3480628885475972</v>
      </c>
      <c r="AC295" s="11">
        <f t="shared" ca="1" si="480"/>
        <v>0.36649739882946197</v>
      </c>
    </row>
    <row r="296" spans="2:29" hidden="1" outlineLevel="1" x14ac:dyDescent="0.35">
      <c r="B296" t="s">
        <v>69</v>
      </c>
      <c r="F296" s="19">
        <f t="shared" ref="F296:AC296" si="481">+F295/F305</f>
        <v>14.501226059661432</v>
      </c>
      <c r="G296" s="19">
        <f t="shared" si="481"/>
        <v>-219.53699246347207</v>
      </c>
      <c r="H296" s="19">
        <f t="shared" si="481"/>
        <v>-6.1147641001941928E-2</v>
      </c>
      <c r="I296" s="19">
        <f t="shared" si="481"/>
        <v>-1.9344610292612772</v>
      </c>
      <c r="J296" s="19">
        <f t="shared" si="481"/>
        <v>-3.641165172855314</v>
      </c>
      <c r="K296" s="19">
        <f t="shared" si="481"/>
        <v>-4.9411758783222357</v>
      </c>
      <c r="L296" s="19">
        <f t="shared" si="481"/>
        <v>-12.099851747305944</v>
      </c>
      <c r="M296" s="19">
        <f t="shared" si="481"/>
        <v>12.160876069867273</v>
      </c>
      <c r="N296" s="19">
        <f t="shared" si="481"/>
        <v>6.5799829642794645</v>
      </c>
      <c r="O296" s="19">
        <f t="shared" si="481"/>
        <v>6.3796131320486191</v>
      </c>
      <c r="P296" s="19">
        <f t="shared" si="481"/>
        <v>6.8136966538278285</v>
      </c>
      <c r="Q296" s="19">
        <f t="shared" si="481"/>
        <v>5.1708129592123724</v>
      </c>
      <c r="R296" s="19">
        <f t="shared" si="481"/>
        <v>4.753601131813717</v>
      </c>
      <c r="S296" s="19">
        <f t="shared" si="481"/>
        <v>4.7694219970613636</v>
      </c>
      <c r="T296" s="19">
        <f t="shared" ca="1" si="481"/>
        <v>4.8452139904207332</v>
      </c>
      <c r="U296" s="19">
        <f t="shared" ca="1" si="481"/>
        <v>4.6727039769642671</v>
      </c>
      <c r="V296" s="19">
        <f t="shared" ca="1" si="481"/>
        <v>4.4329162180882715</v>
      </c>
      <c r="W296" s="19">
        <f t="shared" ca="1" si="481"/>
        <v>3.5506028505034268</v>
      </c>
      <c r="X296" s="19">
        <f t="shared" ca="1" si="481"/>
        <v>3.0263740765159377</v>
      </c>
      <c r="Y296" s="19">
        <f t="shared" ca="1" si="481"/>
        <v>2.6236877965364087</v>
      </c>
      <c r="Z296" s="19">
        <f t="shared" ca="1" si="481"/>
        <v>2.5671450192131609</v>
      </c>
      <c r="AA296" s="19">
        <f t="shared" ca="1" si="481"/>
        <v>2.5136744630538623</v>
      </c>
      <c r="AB296" s="19">
        <f t="shared" ca="1" si="481"/>
        <v>2.6164465685148643</v>
      </c>
      <c r="AC296" s="19">
        <f t="shared" ca="1" si="481"/>
        <v>2.7018077759836729</v>
      </c>
    </row>
    <row r="297" spans="2:29" hidden="1" outlineLevel="1" x14ac:dyDescent="0.35"/>
    <row r="298" spans="2:29" hidden="1" outlineLevel="1" x14ac:dyDescent="0.35">
      <c r="B298" s="10" t="s">
        <v>70</v>
      </c>
      <c r="F298" s="7">
        <f t="shared" ref="F298:AC298" si="482">+F104/F90</f>
        <v>-2.6544514916607941E-2</v>
      </c>
      <c r="G298" s="7">
        <f t="shared" si="482"/>
        <v>-6.5555799166849379E-2</v>
      </c>
      <c r="H298" s="7">
        <f t="shared" si="482"/>
        <v>4.1963911036508602E-4</v>
      </c>
      <c r="I298" s="7">
        <f t="shared" si="482"/>
        <v>1.2265978050355068E-2</v>
      </c>
      <c r="J298" s="7">
        <f t="shared" si="482"/>
        <v>1.2706736587333602E-2</v>
      </c>
      <c r="K298" s="7">
        <f t="shared" si="482"/>
        <v>1.7619340299119032E-2</v>
      </c>
      <c r="L298" s="7">
        <f t="shared" si="482"/>
        <v>3.6369240252735399E-2</v>
      </c>
      <c r="M298" s="7">
        <f t="shared" si="482"/>
        <v>4.7921071176885127E-2</v>
      </c>
      <c r="N298" s="7">
        <f t="shared" si="482"/>
        <v>6.303215148049307E-2</v>
      </c>
      <c r="O298" s="7">
        <f t="shared" si="482"/>
        <v>4.5505744537057899E-2</v>
      </c>
      <c r="P298" s="7">
        <f t="shared" si="482"/>
        <v>4.7741053890169957E-2</v>
      </c>
      <c r="Q298" s="7">
        <f t="shared" si="482"/>
        <v>5.2924187725631767E-2</v>
      </c>
      <c r="R298" s="7">
        <f t="shared" si="482"/>
        <v>5.284580889962056E-2</v>
      </c>
      <c r="S298" s="7">
        <f t="shared" si="482"/>
        <v>5.0782322895506819E-2</v>
      </c>
      <c r="T298" s="7">
        <f t="shared" si="482"/>
        <v>5.2272584592388129E-2</v>
      </c>
      <c r="U298" s="7">
        <f t="shared" si="482"/>
        <v>5.5014190365577309E-2</v>
      </c>
      <c r="V298" s="7">
        <f t="shared" si="482"/>
        <v>5.4910111565114605E-2</v>
      </c>
      <c r="W298" s="7">
        <f t="shared" si="482"/>
        <v>4.7616083942189608E-2</v>
      </c>
      <c r="X298" s="7">
        <f t="shared" si="482"/>
        <v>4.9016852760601019E-2</v>
      </c>
      <c r="Y298" s="7">
        <f t="shared" si="482"/>
        <v>5.0799457182069047E-2</v>
      </c>
      <c r="Z298" s="7">
        <f t="shared" si="482"/>
        <v>5.9264746751357636E-2</v>
      </c>
      <c r="AA298" s="7">
        <f t="shared" si="482"/>
        <v>6.2352822801458818E-2</v>
      </c>
      <c r="AB298" s="7">
        <f t="shared" si="482"/>
        <v>6.3850121772300913E-2</v>
      </c>
      <c r="AC298" s="7">
        <f t="shared" si="482"/>
        <v>6.4589440933973286E-2</v>
      </c>
    </row>
    <row r="299" spans="2:29" hidden="1" outlineLevel="1" x14ac:dyDescent="0.35">
      <c r="B299" s="10" t="s">
        <v>71</v>
      </c>
      <c r="F299" s="7">
        <f t="shared" ref="F299:AC299" si="483">+F90/F153</f>
        <v>0.79659431137724546</v>
      </c>
      <c r="G299" s="7">
        <f t="shared" si="483"/>
        <v>0.87425723595936367</v>
      </c>
      <c r="H299" s="7">
        <f t="shared" si="483"/>
        <v>0.93341167254210733</v>
      </c>
      <c r="I299" s="7">
        <f t="shared" si="483"/>
        <v>0.90496592015579358</v>
      </c>
      <c r="J299" s="7">
        <f t="shared" si="483"/>
        <v>0.94402132520944404</v>
      </c>
      <c r="K299" s="7">
        <f t="shared" si="483"/>
        <v>0.97076372315035797</v>
      </c>
      <c r="L299" s="7">
        <f t="shared" si="483"/>
        <v>0.84790278322226575</v>
      </c>
      <c r="M299" s="7">
        <f t="shared" si="483"/>
        <v>0.83706937234544598</v>
      </c>
      <c r="N299" s="7">
        <f t="shared" si="483"/>
        <v>0.86178950826853573</v>
      </c>
      <c r="O299" s="7">
        <f t="shared" si="483"/>
        <v>0.53907341065031267</v>
      </c>
      <c r="P299" s="7">
        <f t="shared" si="483"/>
        <v>0.70109574276989406</v>
      </c>
      <c r="Q299" s="7">
        <f t="shared" si="483"/>
        <v>0.77452186556313607</v>
      </c>
      <c r="R299" s="7">
        <f t="shared" si="483"/>
        <v>0.85485963670677045</v>
      </c>
      <c r="S299" s="7">
        <f t="shared" si="483"/>
        <v>0.77007520595679879</v>
      </c>
      <c r="T299" s="7">
        <f t="shared" ca="1" si="483"/>
        <v>0.78815721718007392</v>
      </c>
      <c r="U299" s="7">
        <f t="shared" ca="1" si="483"/>
        <v>0.80410683733336363</v>
      </c>
      <c r="V299" s="7">
        <f t="shared" ca="1" si="483"/>
        <v>0.83100633390873546</v>
      </c>
      <c r="W299" s="7">
        <f t="shared" ca="1" si="483"/>
        <v>0.86228145136302181</v>
      </c>
      <c r="X299" s="7">
        <f t="shared" ca="1" si="483"/>
        <v>0.9253963305919376</v>
      </c>
      <c r="Y299" s="7">
        <f t="shared" ca="1" si="483"/>
        <v>0.96429573964689841</v>
      </c>
      <c r="Z299" s="7">
        <f t="shared" ca="1" si="483"/>
        <v>0.98972656546913296</v>
      </c>
      <c r="AA299" s="7">
        <f t="shared" ca="1" si="483"/>
        <v>0.99960022495288625</v>
      </c>
      <c r="AB299" s="7">
        <f t="shared" ca="1" si="483"/>
        <v>1.0122593740332302</v>
      </c>
      <c r="AC299" s="7">
        <f t="shared" ca="1" si="483"/>
        <v>1.0282927551699708</v>
      </c>
    </row>
    <row r="300" spans="2:29" hidden="1" outlineLevel="1" x14ac:dyDescent="0.35">
      <c r="B300" s="10" t="s">
        <v>72</v>
      </c>
      <c r="F300" s="6">
        <f t="shared" ref="F300:AC300" si="484">+F153/SUM(F166:F168)</f>
        <v>-41.107692307692311</v>
      </c>
      <c r="G300" s="6">
        <f t="shared" si="484"/>
        <v>-11.567627494456763</v>
      </c>
      <c r="H300" s="6">
        <f t="shared" si="484"/>
        <v>-11.29646017699115</v>
      </c>
      <c r="I300" s="6">
        <f t="shared" si="484"/>
        <v>-26.198979591836736</v>
      </c>
      <c r="J300" s="6">
        <f t="shared" si="484"/>
        <v>-52</v>
      </c>
      <c r="K300" s="6">
        <f t="shared" si="484"/>
        <v>-94.867924528301884</v>
      </c>
      <c r="L300" s="6">
        <f t="shared" si="484"/>
        <v>34.628959276018101</v>
      </c>
      <c r="M300" s="6">
        <f t="shared" si="484"/>
        <v>8.3507389162561569</v>
      </c>
      <c r="N300" s="6">
        <f t="shared" si="484"/>
        <v>6.3675034867503486</v>
      </c>
      <c r="O300" s="6">
        <f t="shared" si="484"/>
        <v>10.178615574783684</v>
      </c>
      <c r="P300" s="6">
        <f t="shared" si="484"/>
        <v>7.983269598470363</v>
      </c>
      <c r="Q300" s="6">
        <f t="shared" si="484"/>
        <v>5.6232704402515727</v>
      </c>
      <c r="R300" s="6">
        <f t="shared" si="484"/>
        <v>5.3053817271589487</v>
      </c>
      <c r="S300" s="6">
        <f t="shared" si="484"/>
        <v>5.3958484183906368</v>
      </c>
      <c r="T300" s="6">
        <f t="shared" ca="1" si="484"/>
        <v>5.3226531061325222</v>
      </c>
      <c r="U300" s="6">
        <f t="shared" ca="1" si="484"/>
        <v>5.2374820390858261</v>
      </c>
      <c r="V300" s="6">
        <f t="shared" ca="1" si="484"/>
        <v>5.1092603234604788</v>
      </c>
      <c r="W300" s="6">
        <f t="shared" ca="1" si="484"/>
        <v>4.9748859305165514</v>
      </c>
      <c r="X300" s="6">
        <f t="shared" ca="1" si="484"/>
        <v>4.768113413554814</v>
      </c>
      <c r="Y300" s="6">
        <f t="shared" ca="1" si="484"/>
        <v>4.6345218980184573</v>
      </c>
      <c r="Z300" s="6">
        <f t="shared" ca="1" si="484"/>
        <v>4.2527373874880698</v>
      </c>
      <c r="AA300" s="6">
        <f t="shared" ca="1" si="484"/>
        <v>4.2361783442643022</v>
      </c>
      <c r="AB300" s="6">
        <f t="shared" ca="1" si="484"/>
        <v>4.2591186608398575</v>
      </c>
      <c r="AC300" s="6">
        <f t="shared" ca="1" si="484"/>
        <v>4.3298418058382007</v>
      </c>
    </row>
    <row r="301" spans="2:29" hidden="1" outlineLevel="1" x14ac:dyDescent="0.35">
      <c r="B301" s="23" t="s">
        <v>67</v>
      </c>
      <c r="F301" s="11">
        <f t="shared" ref="F301:M301" si="485">+F298*F299*F300</f>
        <v>0.86923076923076925</v>
      </c>
      <c r="G301" s="11">
        <f t="shared" si="485"/>
        <v>0.66297117516629722</v>
      </c>
      <c r="H301" s="11">
        <f t="shared" si="485"/>
        <v>-4.4247787610619468E-3</v>
      </c>
      <c r="I301" s="11">
        <f t="shared" si="485"/>
        <v>-0.29081632653061229</v>
      </c>
      <c r="J301" s="11">
        <f t="shared" si="485"/>
        <v>-0.62376237623762376</v>
      </c>
      <c r="K301" s="11">
        <f t="shared" si="485"/>
        <v>-1.6226415094339619</v>
      </c>
      <c r="L301" s="11">
        <f t="shared" si="485"/>
        <v>1.0678733031674208</v>
      </c>
      <c r="M301" s="11">
        <f t="shared" si="485"/>
        <v>0.33497536945812806</v>
      </c>
      <c r="N301" s="11">
        <f>+N298*N299*N300</f>
        <v>0.34588563458856342</v>
      </c>
      <c r="O301" s="11">
        <f t="shared" ref="O301:AB301" si="486">+O298*O299*O300</f>
        <v>0.2496909765142151</v>
      </c>
      <c r="P301" s="11">
        <f t="shared" si="486"/>
        <v>0.26720841300191206</v>
      </c>
      <c r="Q301" s="11">
        <f t="shared" si="486"/>
        <v>0.23050314465408803</v>
      </c>
      <c r="R301" s="11">
        <f t="shared" si="486"/>
        <v>0.23967459324155194</v>
      </c>
      <c r="S301" s="11">
        <f t="shared" si="486"/>
        <v>0.21101116930573952</v>
      </c>
      <c r="T301" s="11">
        <f ca="1">+T298*T299*T300</f>
        <v>0.21928806413285881</v>
      </c>
      <c r="U301" s="11">
        <f t="shared" ca="1" si="486"/>
        <v>0.23169199414753003</v>
      </c>
      <c r="V301" s="11">
        <f t="shared" ca="1" si="486"/>
        <v>0.23313887216525217</v>
      </c>
      <c r="W301" s="11">
        <f t="shared" ca="1" si="486"/>
        <v>0.2042611846822219</v>
      </c>
      <c r="X301" s="11">
        <f t="shared" ca="1" si="486"/>
        <v>0.21628169921156873</v>
      </c>
      <c r="Y301" s="11">
        <f t="shared" ca="1" si="486"/>
        <v>0.22702529997489718</v>
      </c>
      <c r="Z301" s="11">
        <f t="shared" ca="1" si="486"/>
        <v>0.24944811449741827</v>
      </c>
      <c r="AA301" s="11">
        <f t="shared" ca="1" si="486"/>
        <v>0.26403208200276007</v>
      </c>
      <c r="AB301" s="11">
        <f t="shared" ca="1" si="486"/>
        <v>0.27527912361400075</v>
      </c>
      <c r="AC301" s="11">
        <f t="shared" ref="AC301" ca="1" si="487">+AC298*AC299*AC300</f>
        <v>0.28757447181001028</v>
      </c>
    </row>
    <row r="302" spans="2:29" hidden="1" outlineLevel="1" x14ac:dyDescent="0.35"/>
    <row r="303" spans="2:29" hidden="1" outlineLevel="1" x14ac:dyDescent="0.35">
      <c r="B303" t="s">
        <v>237</v>
      </c>
      <c r="C303" s="3"/>
      <c r="D303" s="3"/>
      <c r="E303" s="3"/>
      <c r="F303" s="3">
        <f t="shared" ref="F303:AC303" si="488">+F97*(1-0.23)</f>
        <v>116.27</v>
      </c>
      <c r="G303" s="3">
        <f t="shared" si="488"/>
        <v>-14.63</v>
      </c>
      <c r="H303" s="3">
        <f t="shared" si="488"/>
        <v>255.64000000000001</v>
      </c>
      <c r="I303" s="3">
        <f t="shared" si="488"/>
        <v>253.33</v>
      </c>
      <c r="J303" s="3">
        <f t="shared" si="488"/>
        <v>221.76</v>
      </c>
      <c r="K303" s="3">
        <f t="shared" si="488"/>
        <v>241.01000000000002</v>
      </c>
      <c r="L303" s="3">
        <f t="shared" si="488"/>
        <v>461.23</v>
      </c>
      <c r="M303" s="3">
        <f t="shared" si="488"/>
        <v>552.86</v>
      </c>
      <c r="N303" s="3">
        <f t="shared" si="488"/>
        <v>566.72</v>
      </c>
      <c r="O303" s="3">
        <f t="shared" si="488"/>
        <v>630.63</v>
      </c>
      <c r="P303" s="3">
        <f t="shared" si="488"/>
        <v>883.96</v>
      </c>
      <c r="Q303" s="3">
        <f t="shared" si="488"/>
        <v>955.57</v>
      </c>
      <c r="R303" s="3">
        <f t="shared" si="488"/>
        <v>939.4</v>
      </c>
      <c r="S303" s="3">
        <f t="shared" si="488"/>
        <v>915.61309583333423</v>
      </c>
      <c r="T303" s="3">
        <f t="shared" si="488"/>
        <v>936.97911999999917</v>
      </c>
      <c r="U303" s="3">
        <f t="shared" si="488"/>
        <v>970.85425937499883</v>
      </c>
      <c r="V303" s="3">
        <f t="shared" si="488"/>
        <v>998.39211876249942</v>
      </c>
      <c r="W303" s="3">
        <f t="shared" si="488"/>
        <v>1038.7431281053744</v>
      </c>
      <c r="X303" s="3">
        <f t="shared" si="488"/>
        <v>1075.7143694682957</v>
      </c>
      <c r="Y303" s="3">
        <f t="shared" si="488"/>
        <v>1113.8039162724995</v>
      </c>
      <c r="Z303" s="3">
        <f t="shared" si="488"/>
        <v>1242.2211260452343</v>
      </c>
      <c r="AA303" s="3">
        <f t="shared" si="488"/>
        <v>1327.2373094568397</v>
      </c>
      <c r="AB303" s="3">
        <f t="shared" si="488"/>
        <v>1391.1821671133994</v>
      </c>
      <c r="AC303" s="3">
        <f t="shared" si="488"/>
        <v>1445.2395241421127</v>
      </c>
    </row>
    <row r="304" spans="2:29" hidden="1" outlineLevel="1" x14ac:dyDescent="0.35">
      <c r="B304" t="s">
        <v>236</v>
      </c>
      <c r="E304" s="3"/>
      <c r="F304" s="3">
        <f t="shared" ref="F304:AC304" si="489">SUM(F166:F168,F160,F158)-F143</f>
        <v>4148</v>
      </c>
      <c r="G304" s="3">
        <f t="shared" si="489"/>
        <v>4134</v>
      </c>
      <c r="H304" s="3">
        <f t="shared" si="489"/>
        <v>3932</v>
      </c>
      <c r="I304" s="3">
        <f t="shared" si="489"/>
        <v>3608</v>
      </c>
      <c r="J304" s="3">
        <f t="shared" si="489"/>
        <v>3672</v>
      </c>
      <c r="K304" s="3">
        <f t="shared" si="489"/>
        <v>3404</v>
      </c>
      <c r="L304" s="3">
        <f t="shared" si="489"/>
        <v>5653</v>
      </c>
      <c r="M304" s="3">
        <f t="shared" si="489"/>
        <v>6350</v>
      </c>
      <c r="N304" s="3">
        <f t="shared" si="489"/>
        <v>6897</v>
      </c>
      <c r="O304" s="3">
        <f t="shared" si="489"/>
        <v>12233</v>
      </c>
      <c r="P304" s="3">
        <f t="shared" si="489"/>
        <v>11579</v>
      </c>
      <c r="Q304" s="3">
        <f t="shared" si="489"/>
        <v>11549</v>
      </c>
      <c r="R304" s="3">
        <f t="shared" si="489"/>
        <v>11041</v>
      </c>
      <c r="S304" s="3">
        <f t="shared" si="489"/>
        <v>10827.532499999999</v>
      </c>
      <c r="T304" s="3">
        <f t="shared" ca="1" si="489"/>
        <v>10628.521250000002</v>
      </c>
      <c r="U304" s="3">
        <f t="shared" ca="1" si="489"/>
        <v>10424.944075000001</v>
      </c>
      <c r="V304" s="3">
        <f t="shared" ca="1" si="489"/>
        <v>10282.256771249999</v>
      </c>
      <c r="W304" s="3">
        <f t="shared" ca="1" si="489"/>
        <v>10202.497828580001</v>
      </c>
      <c r="X304" s="3">
        <f t="shared" ca="1" si="489"/>
        <v>10161.9015134374</v>
      </c>
      <c r="Y304" s="3">
        <f t="shared" ca="1" si="489"/>
        <v>10127.036058840522</v>
      </c>
      <c r="Z304" s="3">
        <f t="shared" ca="1" si="489"/>
        <v>10213.885890605739</v>
      </c>
      <c r="AA304" s="3">
        <f t="shared" ca="1" si="489"/>
        <v>10364.721842323908</v>
      </c>
      <c r="AB304" s="3">
        <f t="shared" ca="1" si="489"/>
        <v>10550.773185093627</v>
      </c>
      <c r="AC304" s="3">
        <f t="shared" ca="1" si="489"/>
        <v>10757.751224396436</v>
      </c>
    </row>
    <row r="305" spans="2:29" hidden="1" outlineLevel="1" x14ac:dyDescent="0.35">
      <c r="B305" s="25" t="s">
        <v>285</v>
      </c>
      <c r="C305" s="25"/>
      <c r="D305" s="25"/>
      <c r="E305" s="39"/>
      <c r="F305" s="39">
        <f t="shared" ref="F305:AC305" si="490">+F303/AVERAGE(E304:F304)</f>
        <v>2.8030376084860174E-2</v>
      </c>
      <c r="G305" s="39">
        <f t="shared" si="490"/>
        <v>-3.5329630524028014E-3</v>
      </c>
      <c r="H305" s="39">
        <f t="shared" si="490"/>
        <v>6.3387056781552195E-2</v>
      </c>
      <c r="I305" s="39">
        <f t="shared" si="490"/>
        <v>6.719628647214855E-2</v>
      </c>
      <c r="J305" s="39">
        <f t="shared" si="490"/>
        <v>6.092307692307692E-2</v>
      </c>
      <c r="K305" s="39">
        <f t="shared" si="490"/>
        <v>6.812040700960996E-2</v>
      </c>
      <c r="L305" s="39">
        <f t="shared" si="490"/>
        <v>0.10185050237385448</v>
      </c>
      <c r="M305" s="39">
        <f t="shared" si="490"/>
        <v>9.2120303257518951E-2</v>
      </c>
      <c r="N305" s="39">
        <f t="shared" si="490"/>
        <v>8.556201404091493E-2</v>
      </c>
      <c r="O305" s="39">
        <f t="shared" si="490"/>
        <v>6.5930998431782545E-2</v>
      </c>
      <c r="P305" s="39">
        <f t="shared" si="490"/>
        <v>7.4244918528473036E-2</v>
      </c>
      <c r="Q305" s="39">
        <f t="shared" si="490"/>
        <v>8.2633171912832939E-2</v>
      </c>
      <c r="R305" s="39">
        <f t="shared" si="490"/>
        <v>8.3169544046038074E-2</v>
      </c>
      <c r="S305" s="39">
        <f t="shared" si="490"/>
        <v>8.3737955057874527E-2</v>
      </c>
      <c r="T305" s="39">
        <f t="shared" ca="1" si="490"/>
        <v>8.7339371062118004E-2</v>
      </c>
      <c r="U305" s="39">
        <f t="shared" ca="1" si="490"/>
        <v>9.2227502160621019E-2</v>
      </c>
      <c r="V305" s="39">
        <f t="shared" ca="1" si="490"/>
        <v>9.6429462019083534E-2</v>
      </c>
      <c r="W305" s="39">
        <f t="shared" ca="1" si="490"/>
        <v>0.10141621399887259</v>
      </c>
      <c r="X305" s="39">
        <f t="shared" ca="1" si="490"/>
        <v>0.10564656009753244</v>
      </c>
      <c r="Y305" s="39">
        <f t="shared" ca="1" si="490"/>
        <v>0.10979420803131272</v>
      </c>
      <c r="Z305" s="39">
        <f t="shared" ca="1" si="490"/>
        <v>0.12214010054534929</v>
      </c>
      <c r="AA305" s="39">
        <f t="shared" ca="1" si="490"/>
        <v>0.1289919441277857</v>
      </c>
      <c r="AB305" s="39">
        <f t="shared" ca="1" si="490"/>
        <v>0.13302885399458514</v>
      </c>
      <c r="AC305" s="39">
        <f t="shared" ca="1" si="490"/>
        <v>0.13564895404005115</v>
      </c>
    </row>
    <row r="306" spans="2:29" hidden="1" outlineLevel="1" x14ac:dyDescent="0.35"/>
    <row r="307" spans="2:29" hidden="1" outlineLevel="1" x14ac:dyDescent="0.35">
      <c r="B307" t="s">
        <v>267</v>
      </c>
      <c r="C307" s="3"/>
      <c r="D307" s="3"/>
      <c r="E307" s="3"/>
      <c r="F307" s="3">
        <f t="shared" ref="F307:AC307" si="491">+F148</f>
        <v>1146</v>
      </c>
      <c r="G307" s="3">
        <f t="shared" si="491"/>
        <v>1250</v>
      </c>
      <c r="H307" s="3">
        <f t="shared" si="491"/>
        <v>1216</v>
      </c>
      <c r="I307" s="3">
        <f t="shared" si="491"/>
        <v>1266</v>
      </c>
      <c r="J307" s="3">
        <f t="shared" si="491"/>
        <v>1364</v>
      </c>
      <c r="K307" s="3">
        <f t="shared" si="491"/>
        <v>1294</v>
      </c>
      <c r="L307" s="3">
        <f t="shared" si="491"/>
        <v>2224</v>
      </c>
      <c r="M307" s="3">
        <f t="shared" si="491"/>
        <v>2366</v>
      </c>
      <c r="N307" s="3">
        <f t="shared" si="491"/>
        <v>2488</v>
      </c>
      <c r="O307" s="3">
        <f t="shared" si="491"/>
        <v>4714</v>
      </c>
      <c r="P307" s="3">
        <f t="shared" si="491"/>
        <v>4561</v>
      </c>
      <c r="Q307" s="3">
        <f t="shared" si="491"/>
        <v>4677</v>
      </c>
      <c r="R307" s="3">
        <f t="shared" si="491"/>
        <v>4342</v>
      </c>
      <c r="S307" s="3">
        <f t="shared" si="491"/>
        <v>4370.2425000000003</v>
      </c>
      <c r="T307" s="3">
        <f t="shared" si="491"/>
        <v>4435.47</v>
      </c>
      <c r="U307" s="3">
        <f t="shared" si="491"/>
        <v>4479.8247000000001</v>
      </c>
      <c r="V307" s="3">
        <f t="shared" si="491"/>
        <v>4569.4211940000005</v>
      </c>
      <c r="W307" s="3">
        <f t="shared" si="491"/>
        <v>4706.5038298200006</v>
      </c>
      <c r="X307" s="3">
        <f t="shared" si="491"/>
        <v>4847.6989447146007</v>
      </c>
      <c r="Y307" s="3">
        <f t="shared" si="491"/>
        <v>4993.1299130560383</v>
      </c>
      <c r="Z307" s="3">
        <f t="shared" si="491"/>
        <v>5142.9238104477199</v>
      </c>
      <c r="AA307" s="3">
        <f t="shared" si="491"/>
        <v>5297.2115247611509</v>
      </c>
      <c r="AB307" s="3">
        <f t="shared" si="491"/>
        <v>5456.1278705039858</v>
      </c>
      <c r="AC307" s="3">
        <f t="shared" si="491"/>
        <v>5619.8117066191053</v>
      </c>
    </row>
    <row r="308" spans="2:29" hidden="1" outlineLevel="1" x14ac:dyDescent="0.35">
      <c r="B308" t="s">
        <v>8</v>
      </c>
      <c r="C308" s="3"/>
      <c r="D308" s="3"/>
      <c r="E308" s="3"/>
      <c r="F308" s="3">
        <f t="shared" ref="F308:AC308" si="492">+F181</f>
        <v>534</v>
      </c>
      <c r="G308" s="3">
        <f t="shared" si="492"/>
        <v>575</v>
      </c>
      <c r="H308" s="3">
        <f t="shared" si="492"/>
        <v>540</v>
      </c>
      <c r="I308" s="3">
        <f t="shared" si="492"/>
        <v>582</v>
      </c>
      <c r="J308" s="3">
        <f t="shared" si="492"/>
        <v>594</v>
      </c>
      <c r="K308" s="3">
        <f t="shared" si="492"/>
        <v>487</v>
      </c>
      <c r="L308" s="3">
        <f t="shared" si="492"/>
        <v>481</v>
      </c>
      <c r="M308" s="3">
        <f t="shared" si="492"/>
        <v>597</v>
      </c>
      <c r="N308" s="3">
        <f t="shared" si="492"/>
        <v>1008</v>
      </c>
      <c r="O308" s="3">
        <f t="shared" si="492"/>
        <v>1634</v>
      </c>
      <c r="P308" s="3">
        <f t="shared" si="492"/>
        <v>1628</v>
      </c>
      <c r="Q308" s="3">
        <f t="shared" si="492"/>
        <v>1626</v>
      </c>
      <c r="R308" s="3">
        <f t="shared" si="492"/>
        <v>1706</v>
      </c>
      <c r="S308" s="3">
        <f t="shared" si="492"/>
        <v>1695.915</v>
      </c>
      <c r="T308" s="3">
        <f t="shared" si="492"/>
        <v>1663.30125</v>
      </c>
      <c r="U308" s="3">
        <f t="shared" si="492"/>
        <v>1646.994375</v>
      </c>
      <c r="V308" s="3">
        <f t="shared" si="492"/>
        <v>1646.3355772499999</v>
      </c>
      <c r="W308" s="3">
        <f t="shared" si="492"/>
        <v>1661.1189987599998</v>
      </c>
      <c r="X308" s="3">
        <f t="shared" si="492"/>
        <v>1710.9525687227999</v>
      </c>
      <c r="Y308" s="3">
        <f t="shared" si="492"/>
        <v>1762.2811457844839</v>
      </c>
      <c r="Z308" s="3">
        <f t="shared" si="492"/>
        <v>1815.1495801580186</v>
      </c>
      <c r="AA308" s="3">
        <f t="shared" si="492"/>
        <v>1869.6040675627592</v>
      </c>
      <c r="AB308" s="3">
        <f t="shared" si="492"/>
        <v>1925.6921895896419</v>
      </c>
      <c r="AC308" s="3">
        <f t="shared" si="492"/>
        <v>1983.462955277331</v>
      </c>
    </row>
    <row r="309" spans="2:29" hidden="1" outlineLevel="1" x14ac:dyDescent="0.35">
      <c r="B309" s="25" t="s">
        <v>268</v>
      </c>
      <c r="C309" s="26"/>
      <c r="D309" s="26"/>
      <c r="E309" s="26"/>
      <c r="F309" s="26">
        <f t="shared" ref="F309:Q309" si="493">+F307+F308</f>
        <v>1680</v>
      </c>
      <c r="G309" s="26">
        <f t="shared" si="493"/>
        <v>1825</v>
      </c>
      <c r="H309" s="26">
        <f t="shared" si="493"/>
        <v>1756</v>
      </c>
      <c r="I309" s="26">
        <f t="shared" si="493"/>
        <v>1848</v>
      </c>
      <c r="J309" s="26">
        <f t="shared" si="493"/>
        <v>1958</v>
      </c>
      <c r="K309" s="26">
        <f t="shared" si="493"/>
        <v>1781</v>
      </c>
      <c r="L309" s="26">
        <f t="shared" si="493"/>
        <v>2705</v>
      </c>
      <c r="M309" s="26">
        <f t="shared" si="493"/>
        <v>2963</v>
      </c>
      <c r="N309" s="26">
        <f t="shared" si="493"/>
        <v>3496</v>
      </c>
      <c r="O309" s="26">
        <f t="shared" si="493"/>
        <v>6348</v>
      </c>
      <c r="P309" s="26">
        <f t="shared" si="493"/>
        <v>6189</v>
      </c>
      <c r="Q309" s="26">
        <f t="shared" si="493"/>
        <v>6303</v>
      </c>
      <c r="R309" s="26">
        <f>+R307+R308</f>
        <v>6048</v>
      </c>
      <c r="S309" s="26">
        <f t="shared" ref="S309:AC309" si="494">+S307+S308</f>
        <v>6066.1575000000003</v>
      </c>
      <c r="T309" s="26">
        <f t="shared" si="494"/>
        <v>6098.7712499999998</v>
      </c>
      <c r="U309" s="26">
        <f t="shared" si="494"/>
        <v>6126.8190750000003</v>
      </c>
      <c r="V309" s="26">
        <f t="shared" si="494"/>
        <v>6215.7567712500004</v>
      </c>
      <c r="W309" s="26">
        <f t="shared" si="494"/>
        <v>6367.6228285800007</v>
      </c>
      <c r="X309" s="26">
        <f t="shared" si="494"/>
        <v>6558.6515134374004</v>
      </c>
      <c r="Y309" s="26">
        <f t="shared" si="494"/>
        <v>6755.4110588405219</v>
      </c>
      <c r="Z309" s="26">
        <f t="shared" si="494"/>
        <v>6958.0733906057385</v>
      </c>
      <c r="AA309" s="26">
        <f t="shared" si="494"/>
        <v>7166.8155923239101</v>
      </c>
      <c r="AB309" s="26">
        <f t="shared" si="494"/>
        <v>7381.8200600936279</v>
      </c>
      <c r="AC309" s="26">
        <f t="shared" si="494"/>
        <v>7603.2746618964366</v>
      </c>
    </row>
    <row r="310" spans="2:29" hidden="1" outlineLevel="1" x14ac:dyDescent="0.35">
      <c r="B310" t="s">
        <v>269</v>
      </c>
      <c r="F310" s="3">
        <f t="shared" ref="F310:AC310" si="495">(F97+F116-F95-F96)*(1-0.23)</f>
        <v>244.86</v>
      </c>
      <c r="G310" s="3">
        <f t="shared" si="495"/>
        <v>284.13</v>
      </c>
      <c r="H310" s="3">
        <f t="shared" si="495"/>
        <v>358.05</v>
      </c>
      <c r="I310" s="3">
        <f t="shared" si="495"/>
        <v>388.85</v>
      </c>
      <c r="J310" s="3">
        <f t="shared" si="495"/>
        <v>344.96000000000004</v>
      </c>
      <c r="K310" s="3">
        <f t="shared" si="495"/>
        <v>394.24</v>
      </c>
      <c r="L310" s="3">
        <f t="shared" si="495"/>
        <v>582.12</v>
      </c>
      <c r="M310" s="3">
        <f t="shared" si="495"/>
        <v>700.7</v>
      </c>
      <c r="N310" s="3">
        <f t="shared" si="495"/>
        <v>732.27</v>
      </c>
      <c r="O310" s="3">
        <f t="shared" si="495"/>
        <v>797.72</v>
      </c>
      <c r="P310" s="3">
        <f t="shared" si="495"/>
        <v>1199.6600000000001</v>
      </c>
      <c r="Q310" s="3">
        <f t="shared" si="495"/>
        <v>1255.8700000000001</v>
      </c>
      <c r="R310" s="3">
        <f t="shared" si="495"/>
        <v>1171.94</v>
      </c>
      <c r="S310" s="3">
        <f t="shared" si="495"/>
        <v>1136.3143458333341</v>
      </c>
      <c r="T310" s="3">
        <f t="shared" si="495"/>
        <v>1158.5273699999991</v>
      </c>
      <c r="U310" s="3">
        <f t="shared" si="495"/>
        <v>1193.266449374999</v>
      </c>
      <c r="V310" s="3">
        <f t="shared" si="495"/>
        <v>1221.6855275624994</v>
      </c>
      <c r="W310" s="3">
        <f t="shared" si="495"/>
        <v>1262.9353800813744</v>
      </c>
      <c r="X310" s="3">
        <f t="shared" si="495"/>
        <v>1300.8234414838159</v>
      </c>
      <c r="Y310" s="3">
        <f t="shared" si="495"/>
        <v>1339.8481447283298</v>
      </c>
      <c r="Z310" s="3">
        <f t="shared" si="495"/>
        <v>1380.0435890701815</v>
      </c>
      <c r="AA310" s="3">
        <f t="shared" si="495"/>
        <v>1421.4448967422857</v>
      </c>
      <c r="AB310" s="3">
        <f t="shared" si="495"/>
        <v>1464.0882436445543</v>
      </c>
      <c r="AC310" s="3">
        <f t="shared" si="495"/>
        <v>1508.0108909538908</v>
      </c>
    </row>
    <row r="311" spans="2:29" hidden="1" outlineLevel="1" x14ac:dyDescent="0.35">
      <c r="B311" t="s">
        <v>283</v>
      </c>
      <c r="F311" s="7">
        <f t="shared" ref="F311:G311" si="496">+F310/AVERAGE(E309:F309)</f>
        <v>0.14575000000000002</v>
      </c>
      <c r="G311" s="7">
        <f t="shared" si="496"/>
        <v>0.1621283880171184</v>
      </c>
      <c r="H311" s="7">
        <f t="shared" ref="H311" si="497">+H310/AVERAGE(G309:H309)</f>
        <v>0.19997207483943033</v>
      </c>
      <c r="I311" s="7">
        <f t="shared" ref="I311" si="498">+I310/AVERAGE(H309:I309)</f>
        <v>0.21578801331853498</v>
      </c>
      <c r="J311" s="7">
        <f t="shared" ref="J311:Q311" si="499">+J310/AVERAGE(I309:J309)</f>
        <v>0.18127167630057806</v>
      </c>
      <c r="K311" s="7">
        <f t="shared" si="499"/>
        <v>0.21087991441561915</v>
      </c>
      <c r="L311" s="7">
        <f t="shared" si="499"/>
        <v>0.25952741863575568</v>
      </c>
      <c r="M311" s="7">
        <f t="shared" si="499"/>
        <v>0.24724770642201838</v>
      </c>
      <c r="N311" s="7">
        <f t="shared" si="499"/>
        <v>0.22674407803065488</v>
      </c>
      <c r="O311" s="7">
        <f t="shared" si="499"/>
        <v>0.16207232832182039</v>
      </c>
      <c r="P311" s="7">
        <f t="shared" si="499"/>
        <v>0.19137911781127862</v>
      </c>
      <c r="Q311" s="7">
        <f t="shared" si="499"/>
        <v>0.20106788344540508</v>
      </c>
      <c r="R311" s="7">
        <f>+R310/AVERAGE(Q309:R309)</f>
        <v>0.18977248805764715</v>
      </c>
      <c r="S311" s="7">
        <f t="shared" ref="S311:AC311" si="500">+S310/AVERAGE(R309:S309)</f>
        <v>0.18760105204729821</v>
      </c>
      <c r="T311" s="7">
        <f t="shared" si="500"/>
        <v>0.1904700625558533</v>
      </c>
      <c r="U311" s="7">
        <f t="shared" si="500"/>
        <v>0.19520798876024809</v>
      </c>
      <c r="V311" s="7">
        <f t="shared" si="500"/>
        <v>0.19796281469620128</v>
      </c>
      <c r="W311" s="7">
        <f t="shared" si="500"/>
        <v>0.20073071309053356</v>
      </c>
      <c r="X311" s="7">
        <f t="shared" si="500"/>
        <v>0.20126811594202892</v>
      </c>
      <c r="Y311" s="7">
        <f t="shared" si="500"/>
        <v>0.20126811594202884</v>
      </c>
      <c r="Z311" s="7">
        <f t="shared" si="500"/>
        <v>0.20126811594202912</v>
      </c>
      <c r="AA311" s="7">
        <f t="shared" si="500"/>
        <v>0.2012681159420289</v>
      </c>
      <c r="AB311" s="7">
        <f t="shared" si="500"/>
        <v>0.2012681159420289</v>
      </c>
      <c r="AC311" s="7">
        <f t="shared" si="500"/>
        <v>0.2012681159420289</v>
      </c>
    </row>
    <row r="312" spans="2:29" hidden="1" outlineLevel="1" x14ac:dyDescent="0.35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AB312" s="3"/>
      <c r="AC312" s="3"/>
    </row>
    <row r="313" spans="2:29" hidden="1" outlineLevel="1" x14ac:dyDescent="0.35">
      <c r="B313" t="s">
        <v>272</v>
      </c>
      <c r="F313" s="3"/>
      <c r="G313" s="3">
        <f>+F315</f>
        <v>1172</v>
      </c>
      <c r="H313" s="3">
        <f t="shared" ref="H313:R313" si="501">+G315</f>
        <v>1215</v>
      </c>
      <c r="I313" s="3">
        <f t="shared" si="501"/>
        <v>1225</v>
      </c>
      <c r="J313" s="3">
        <f t="shared" si="501"/>
        <v>1206</v>
      </c>
      <c r="K313" s="3">
        <f t="shared" si="501"/>
        <v>1218</v>
      </c>
      <c r="L313" s="3">
        <f t="shared" si="501"/>
        <v>1206</v>
      </c>
      <c r="M313" s="3">
        <f t="shared" si="501"/>
        <v>1856</v>
      </c>
      <c r="N313" s="3">
        <f t="shared" si="501"/>
        <v>2096</v>
      </c>
      <c r="O313" s="3">
        <f t="shared" si="501"/>
        <v>2304</v>
      </c>
      <c r="P313" s="3">
        <f t="shared" si="501"/>
        <v>3938</v>
      </c>
      <c r="Q313" s="3">
        <f t="shared" si="501"/>
        <v>3955</v>
      </c>
      <c r="R313" s="3">
        <f t="shared" si="501"/>
        <v>3988</v>
      </c>
      <c r="S313" s="3">
        <f t="shared" ref="S313" si="502">+R315</f>
        <v>3856</v>
      </c>
      <c r="T313" s="3">
        <f t="shared" ref="T313" si="503">+S315</f>
        <v>3856</v>
      </c>
      <c r="U313" s="3">
        <f t="shared" ref="U313" si="504">+T315</f>
        <v>3856</v>
      </c>
      <c r="V313" s="3">
        <f t="shared" ref="V313" si="505">+U315</f>
        <v>3856</v>
      </c>
      <c r="W313" s="3">
        <f t="shared" ref="W313" si="506">+V315</f>
        <v>3856</v>
      </c>
      <c r="X313" s="3">
        <f t="shared" ref="X313" si="507">+W315</f>
        <v>3856</v>
      </c>
      <c r="Y313" s="3">
        <f t="shared" ref="Y313" si="508">+X315</f>
        <v>3856</v>
      </c>
      <c r="Z313" s="3">
        <f t="shared" ref="Z313" si="509">+Y315</f>
        <v>3856</v>
      </c>
      <c r="AA313" s="3">
        <f t="shared" ref="AA313" si="510">+Z315</f>
        <v>3856</v>
      </c>
      <c r="AB313" s="3">
        <f t="shared" ref="AB313" si="511">+AA315</f>
        <v>3856</v>
      </c>
      <c r="AC313" s="3">
        <f t="shared" ref="AC313" si="512">+AB315</f>
        <v>3856</v>
      </c>
    </row>
    <row r="314" spans="2:29" hidden="1" outlineLevel="1" x14ac:dyDescent="0.35">
      <c r="B314" t="s">
        <v>270</v>
      </c>
      <c r="G314" s="3">
        <f t="shared" ref="G314:R314" si="513">+G279</f>
        <v>43</v>
      </c>
      <c r="H314" s="3">
        <f t="shared" si="513"/>
        <v>10</v>
      </c>
      <c r="I314" s="3">
        <f t="shared" si="513"/>
        <v>-19</v>
      </c>
      <c r="J314" s="3">
        <f t="shared" si="513"/>
        <v>12</v>
      </c>
      <c r="K314" s="3">
        <f t="shared" si="513"/>
        <v>-12</v>
      </c>
      <c r="L314" s="3">
        <f t="shared" si="513"/>
        <v>650</v>
      </c>
      <c r="M314" s="3">
        <f t="shared" si="513"/>
        <v>240</v>
      </c>
      <c r="N314" s="3">
        <f t="shared" si="513"/>
        <v>208</v>
      </c>
      <c r="O314" s="3">
        <f t="shared" si="513"/>
        <v>1634</v>
      </c>
      <c r="P314" s="3">
        <f t="shared" si="513"/>
        <v>17</v>
      </c>
      <c r="Q314" s="3">
        <f t="shared" si="513"/>
        <v>33</v>
      </c>
      <c r="R314" s="3">
        <f t="shared" si="513"/>
        <v>-132</v>
      </c>
      <c r="S314" s="3">
        <f t="shared" ref="S314:AC314" si="514">+S279</f>
        <v>0</v>
      </c>
      <c r="T314" s="3">
        <f t="shared" si="514"/>
        <v>0</v>
      </c>
      <c r="U314" s="3">
        <f t="shared" si="514"/>
        <v>0</v>
      </c>
      <c r="V314" s="3">
        <f t="shared" si="514"/>
        <v>0</v>
      </c>
      <c r="W314" s="3">
        <f t="shared" si="514"/>
        <v>0</v>
      </c>
      <c r="X314" s="3">
        <f t="shared" si="514"/>
        <v>0</v>
      </c>
      <c r="Y314" s="3">
        <f t="shared" si="514"/>
        <v>0</v>
      </c>
      <c r="Z314" s="3">
        <f t="shared" si="514"/>
        <v>0</v>
      </c>
      <c r="AA314" s="3">
        <f t="shared" si="514"/>
        <v>0</v>
      </c>
      <c r="AB314" s="3">
        <f t="shared" si="514"/>
        <v>0</v>
      </c>
      <c r="AC314" s="3">
        <f t="shared" si="514"/>
        <v>0</v>
      </c>
    </row>
    <row r="315" spans="2:29" hidden="1" outlineLevel="1" x14ac:dyDescent="0.35">
      <c r="B315" s="25" t="s">
        <v>271</v>
      </c>
      <c r="C315" s="26"/>
      <c r="D315" s="26"/>
      <c r="E315" s="26"/>
      <c r="F315" s="27">
        <f>+F150</f>
        <v>1172</v>
      </c>
      <c r="G315" s="26">
        <f t="shared" ref="G315:R315" si="515">SUM(G313:G314)</f>
        <v>1215</v>
      </c>
      <c r="H315" s="26">
        <f t="shared" si="515"/>
        <v>1225</v>
      </c>
      <c r="I315" s="26">
        <f t="shared" si="515"/>
        <v>1206</v>
      </c>
      <c r="J315" s="26">
        <f t="shared" si="515"/>
        <v>1218</v>
      </c>
      <c r="K315" s="26">
        <f t="shared" si="515"/>
        <v>1206</v>
      </c>
      <c r="L315" s="26">
        <f t="shared" si="515"/>
        <v>1856</v>
      </c>
      <c r="M315" s="26">
        <f t="shared" si="515"/>
        <v>2096</v>
      </c>
      <c r="N315" s="26">
        <f t="shared" si="515"/>
        <v>2304</v>
      </c>
      <c r="O315" s="26">
        <f t="shared" si="515"/>
        <v>3938</v>
      </c>
      <c r="P315" s="26">
        <f t="shared" si="515"/>
        <v>3955</v>
      </c>
      <c r="Q315" s="26">
        <f t="shared" si="515"/>
        <v>3988</v>
      </c>
      <c r="R315" s="26">
        <f t="shared" si="515"/>
        <v>3856</v>
      </c>
      <c r="S315" s="26">
        <f t="shared" ref="S315:AC315" si="516">SUM(S313:S314)</f>
        <v>3856</v>
      </c>
      <c r="T315" s="26">
        <f t="shared" si="516"/>
        <v>3856</v>
      </c>
      <c r="U315" s="26">
        <f t="shared" si="516"/>
        <v>3856</v>
      </c>
      <c r="V315" s="26">
        <f t="shared" si="516"/>
        <v>3856</v>
      </c>
      <c r="W315" s="26">
        <f t="shared" si="516"/>
        <v>3856</v>
      </c>
      <c r="X315" s="26">
        <f t="shared" si="516"/>
        <v>3856</v>
      </c>
      <c r="Y315" s="26">
        <f t="shared" si="516"/>
        <v>3856</v>
      </c>
      <c r="Z315" s="26">
        <f t="shared" si="516"/>
        <v>3856</v>
      </c>
      <c r="AA315" s="26">
        <f t="shared" si="516"/>
        <v>3856</v>
      </c>
      <c r="AB315" s="26">
        <f t="shared" si="516"/>
        <v>3856</v>
      </c>
      <c r="AC315" s="26">
        <f t="shared" si="516"/>
        <v>3856</v>
      </c>
    </row>
    <row r="316" spans="2:29" hidden="1" outlineLevel="1" x14ac:dyDescent="0.35">
      <c r="B316" t="s">
        <v>275</v>
      </c>
      <c r="F316" s="3">
        <f t="shared" ref="F316:R316" si="517">+F280</f>
        <v>1172</v>
      </c>
      <c r="G316" s="3">
        <f t="shared" si="517"/>
        <v>1109</v>
      </c>
      <c r="H316" s="3">
        <f t="shared" si="517"/>
        <v>1010</v>
      </c>
      <c r="I316" s="3">
        <f t="shared" si="517"/>
        <v>886</v>
      </c>
      <c r="J316" s="3">
        <f t="shared" si="517"/>
        <v>796</v>
      </c>
      <c r="K316" s="3">
        <f t="shared" si="517"/>
        <v>693</v>
      </c>
      <c r="L316" s="3">
        <f t="shared" si="517"/>
        <v>1200</v>
      </c>
      <c r="M316" s="3">
        <f t="shared" si="517"/>
        <v>1286</v>
      </c>
      <c r="N316" s="3">
        <f t="shared" si="517"/>
        <v>1340</v>
      </c>
      <c r="O316" s="3">
        <f t="shared" si="517"/>
        <v>2780</v>
      </c>
      <c r="P316" s="3">
        <f t="shared" si="517"/>
        <v>2497</v>
      </c>
      <c r="Q316" s="3">
        <f t="shared" si="517"/>
        <v>2242</v>
      </c>
      <c r="R316" s="3">
        <f t="shared" si="517"/>
        <v>1853</v>
      </c>
      <c r="S316" s="3">
        <f t="shared" ref="S316:AC316" si="518">+S280</f>
        <v>1621.375</v>
      </c>
      <c r="T316" s="3">
        <f t="shared" si="518"/>
        <v>1389.75</v>
      </c>
      <c r="U316" s="3">
        <f t="shared" si="518"/>
        <v>1158.125</v>
      </c>
      <c r="V316" s="3">
        <f t="shared" si="518"/>
        <v>926.5</v>
      </c>
      <c r="W316" s="3">
        <f t="shared" si="518"/>
        <v>694.875</v>
      </c>
      <c r="X316" s="3">
        <f t="shared" si="518"/>
        <v>463.25</v>
      </c>
      <c r="Y316" s="3">
        <f t="shared" si="518"/>
        <v>231.625</v>
      </c>
      <c r="Z316" s="3">
        <f t="shared" si="518"/>
        <v>115.8125</v>
      </c>
      <c r="AA316" s="3">
        <f t="shared" si="518"/>
        <v>57.90625</v>
      </c>
      <c r="AB316" s="3">
        <f t="shared" si="518"/>
        <v>28.953125</v>
      </c>
      <c r="AC316" s="3">
        <f t="shared" si="518"/>
        <v>14.4765625</v>
      </c>
    </row>
    <row r="317" spans="2:29" hidden="1" outlineLevel="1" x14ac:dyDescent="0.35">
      <c r="B317" t="s">
        <v>16</v>
      </c>
      <c r="F317" s="3">
        <f>+F315-F316</f>
        <v>0</v>
      </c>
      <c r="G317" s="3">
        <f t="shared" ref="G317:R317" si="519">+G315-G316</f>
        <v>106</v>
      </c>
      <c r="H317" s="3">
        <f t="shared" si="519"/>
        <v>215</v>
      </c>
      <c r="I317" s="3">
        <f t="shared" si="519"/>
        <v>320</v>
      </c>
      <c r="J317" s="3">
        <f t="shared" si="519"/>
        <v>422</v>
      </c>
      <c r="K317" s="3">
        <f t="shared" si="519"/>
        <v>513</v>
      </c>
      <c r="L317" s="3">
        <f t="shared" si="519"/>
        <v>656</v>
      </c>
      <c r="M317" s="3">
        <f t="shared" si="519"/>
        <v>810</v>
      </c>
      <c r="N317" s="3">
        <f t="shared" si="519"/>
        <v>964</v>
      </c>
      <c r="O317" s="3">
        <f t="shared" si="519"/>
        <v>1158</v>
      </c>
      <c r="P317" s="3">
        <f t="shared" si="519"/>
        <v>1458</v>
      </c>
      <c r="Q317" s="3">
        <f t="shared" si="519"/>
        <v>1746</v>
      </c>
      <c r="R317" s="3">
        <f t="shared" si="519"/>
        <v>2003</v>
      </c>
      <c r="S317" s="3">
        <f t="shared" ref="S317:AC317" si="520">+S315-S316</f>
        <v>2234.625</v>
      </c>
      <c r="T317" s="3">
        <f t="shared" si="520"/>
        <v>2466.25</v>
      </c>
      <c r="U317" s="3">
        <f t="shared" si="520"/>
        <v>2697.875</v>
      </c>
      <c r="V317" s="3">
        <f t="shared" si="520"/>
        <v>2929.5</v>
      </c>
      <c r="W317" s="3">
        <f t="shared" si="520"/>
        <v>3161.125</v>
      </c>
      <c r="X317" s="3">
        <f t="shared" si="520"/>
        <v>3392.75</v>
      </c>
      <c r="Y317" s="3">
        <f t="shared" si="520"/>
        <v>3624.375</v>
      </c>
      <c r="Z317" s="3">
        <f t="shared" si="520"/>
        <v>3740.1875</v>
      </c>
      <c r="AA317" s="3">
        <f t="shared" si="520"/>
        <v>3798.09375</v>
      </c>
      <c r="AB317" s="3">
        <f t="shared" si="520"/>
        <v>3827.046875</v>
      </c>
      <c r="AC317" s="3">
        <f t="shared" si="520"/>
        <v>3841.5234375</v>
      </c>
    </row>
    <row r="318" spans="2:29" hidden="1" outlineLevel="1" x14ac:dyDescent="0.35">
      <c r="B318" t="s">
        <v>274</v>
      </c>
      <c r="F318" s="3">
        <f t="shared" ref="F318:AC318" si="521">+F304</f>
        <v>4148</v>
      </c>
      <c r="G318" s="3">
        <f t="shared" si="521"/>
        <v>4134</v>
      </c>
      <c r="H318" s="3">
        <f t="shared" si="521"/>
        <v>3932</v>
      </c>
      <c r="I318" s="3">
        <f t="shared" si="521"/>
        <v>3608</v>
      </c>
      <c r="J318" s="3">
        <f t="shared" si="521"/>
        <v>3672</v>
      </c>
      <c r="K318" s="3">
        <f t="shared" si="521"/>
        <v>3404</v>
      </c>
      <c r="L318" s="3">
        <f t="shared" si="521"/>
        <v>5653</v>
      </c>
      <c r="M318" s="3">
        <f t="shared" si="521"/>
        <v>6350</v>
      </c>
      <c r="N318" s="3">
        <f t="shared" si="521"/>
        <v>6897</v>
      </c>
      <c r="O318" s="3">
        <f t="shared" si="521"/>
        <v>12233</v>
      </c>
      <c r="P318" s="3">
        <f t="shared" si="521"/>
        <v>11579</v>
      </c>
      <c r="Q318" s="3">
        <f t="shared" si="521"/>
        <v>11549</v>
      </c>
      <c r="R318" s="3">
        <f t="shared" si="521"/>
        <v>11041</v>
      </c>
      <c r="S318" s="3">
        <f t="shared" si="521"/>
        <v>10827.532499999999</v>
      </c>
      <c r="T318" s="3">
        <f t="shared" ca="1" si="521"/>
        <v>10628.521250000002</v>
      </c>
      <c r="U318" s="3">
        <f t="shared" ca="1" si="521"/>
        <v>10424.944075000001</v>
      </c>
      <c r="V318" s="3">
        <f t="shared" ca="1" si="521"/>
        <v>10282.256771249999</v>
      </c>
      <c r="W318" s="3">
        <f t="shared" ca="1" si="521"/>
        <v>10202.497828580001</v>
      </c>
      <c r="X318" s="3">
        <f t="shared" ca="1" si="521"/>
        <v>10161.9015134374</v>
      </c>
      <c r="Y318" s="3">
        <f t="shared" ca="1" si="521"/>
        <v>10127.036058840522</v>
      </c>
      <c r="Z318" s="3">
        <f t="shared" ca="1" si="521"/>
        <v>10213.885890605739</v>
      </c>
      <c r="AA318" s="3">
        <f t="shared" ca="1" si="521"/>
        <v>10364.721842323908</v>
      </c>
      <c r="AB318" s="3">
        <f t="shared" ca="1" si="521"/>
        <v>10550.773185093627</v>
      </c>
      <c r="AC318" s="3">
        <f t="shared" ca="1" si="521"/>
        <v>10757.751224396436</v>
      </c>
    </row>
    <row r="319" spans="2:29" hidden="1" outlineLevel="1" x14ac:dyDescent="0.35">
      <c r="B319" s="25" t="s">
        <v>276</v>
      </c>
      <c r="C319" s="26"/>
      <c r="D319" s="26"/>
      <c r="E319" s="26"/>
      <c r="F319" s="27">
        <f>+F318+F317</f>
        <v>4148</v>
      </c>
      <c r="G319" s="26">
        <f t="shared" ref="G319:R319" si="522">+G318+G317</f>
        <v>4240</v>
      </c>
      <c r="H319" s="26">
        <f t="shared" si="522"/>
        <v>4147</v>
      </c>
      <c r="I319" s="26">
        <f t="shared" si="522"/>
        <v>3928</v>
      </c>
      <c r="J319" s="26">
        <f t="shared" si="522"/>
        <v>4094</v>
      </c>
      <c r="K319" s="26">
        <f t="shared" si="522"/>
        <v>3917</v>
      </c>
      <c r="L319" s="26">
        <f t="shared" si="522"/>
        <v>6309</v>
      </c>
      <c r="M319" s="26">
        <f t="shared" si="522"/>
        <v>7160</v>
      </c>
      <c r="N319" s="26">
        <f t="shared" si="522"/>
        <v>7861</v>
      </c>
      <c r="O319" s="26">
        <f t="shared" si="522"/>
        <v>13391</v>
      </c>
      <c r="P319" s="26">
        <f t="shared" si="522"/>
        <v>13037</v>
      </c>
      <c r="Q319" s="26">
        <f t="shared" si="522"/>
        <v>13295</v>
      </c>
      <c r="R319" s="26">
        <f t="shared" si="522"/>
        <v>13044</v>
      </c>
      <c r="S319" s="26">
        <f t="shared" ref="S319:AC319" si="523">+S318+S317</f>
        <v>13062.157499999999</v>
      </c>
      <c r="T319" s="26">
        <f t="shared" ca="1" si="523"/>
        <v>13094.771250000002</v>
      </c>
      <c r="U319" s="26">
        <f t="shared" ca="1" si="523"/>
        <v>13122.819075000001</v>
      </c>
      <c r="V319" s="26">
        <f t="shared" ca="1" si="523"/>
        <v>13211.756771249999</v>
      </c>
      <c r="W319" s="26">
        <f t="shared" ca="1" si="523"/>
        <v>13363.622828580001</v>
      </c>
      <c r="X319" s="26">
        <f t="shared" ca="1" si="523"/>
        <v>13554.6515134374</v>
      </c>
      <c r="Y319" s="26">
        <f t="shared" ca="1" si="523"/>
        <v>13751.411058840522</v>
      </c>
      <c r="Z319" s="26">
        <f t="shared" ca="1" si="523"/>
        <v>13954.073390605739</v>
      </c>
      <c r="AA319" s="26">
        <f t="shared" ca="1" si="523"/>
        <v>14162.815592323908</v>
      </c>
      <c r="AB319" s="26">
        <f t="shared" ca="1" si="523"/>
        <v>14377.820060093627</v>
      </c>
      <c r="AC319" s="26">
        <f t="shared" ca="1" si="523"/>
        <v>14599.274661896436</v>
      </c>
    </row>
    <row r="320" spans="2:29" hidden="1" outlineLevel="1" x14ac:dyDescent="0.35">
      <c r="B320" t="s">
        <v>273</v>
      </c>
      <c r="F320" s="3">
        <f t="shared" ref="F320:AC320" si="524">+F310</f>
        <v>244.86</v>
      </c>
      <c r="G320" s="3">
        <f t="shared" si="524"/>
        <v>284.13</v>
      </c>
      <c r="H320" s="3">
        <f t="shared" si="524"/>
        <v>358.05</v>
      </c>
      <c r="I320" s="3">
        <f t="shared" si="524"/>
        <v>388.85</v>
      </c>
      <c r="J320" s="3">
        <f t="shared" si="524"/>
        <v>344.96000000000004</v>
      </c>
      <c r="K320" s="3">
        <f t="shared" si="524"/>
        <v>394.24</v>
      </c>
      <c r="L320" s="3">
        <f t="shared" si="524"/>
        <v>582.12</v>
      </c>
      <c r="M320" s="3">
        <f t="shared" si="524"/>
        <v>700.7</v>
      </c>
      <c r="N320" s="3">
        <f t="shared" si="524"/>
        <v>732.27</v>
      </c>
      <c r="O320" s="3">
        <f t="shared" si="524"/>
        <v>797.72</v>
      </c>
      <c r="P320" s="3">
        <f t="shared" si="524"/>
        <v>1199.6600000000001</v>
      </c>
      <c r="Q320" s="3">
        <f t="shared" si="524"/>
        <v>1255.8700000000001</v>
      </c>
      <c r="R320" s="3">
        <f t="shared" si="524"/>
        <v>1171.94</v>
      </c>
      <c r="S320" s="3">
        <f t="shared" si="524"/>
        <v>1136.3143458333341</v>
      </c>
      <c r="T320" s="3">
        <f t="shared" si="524"/>
        <v>1158.5273699999991</v>
      </c>
      <c r="U320" s="3">
        <f t="shared" si="524"/>
        <v>1193.266449374999</v>
      </c>
      <c r="V320" s="3">
        <f t="shared" si="524"/>
        <v>1221.6855275624994</v>
      </c>
      <c r="W320" s="3">
        <f t="shared" si="524"/>
        <v>1262.9353800813744</v>
      </c>
      <c r="X320" s="3">
        <f t="shared" si="524"/>
        <v>1300.8234414838159</v>
      </c>
      <c r="Y320" s="3">
        <f t="shared" si="524"/>
        <v>1339.8481447283298</v>
      </c>
      <c r="Z320" s="3">
        <f t="shared" si="524"/>
        <v>1380.0435890701815</v>
      </c>
      <c r="AA320" s="3">
        <f t="shared" si="524"/>
        <v>1421.4448967422857</v>
      </c>
      <c r="AB320" s="3">
        <f t="shared" si="524"/>
        <v>1464.0882436445543</v>
      </c>
      <c r="AC320" s="3">
        <f t="shared" si="524"/>
        <v>1508.0108909538908</v>
      </c>
    </row>
    <row r="321" spans="2:29" hidden="1" outlineLevel="1" x14ac:dyDescent="0.35">
      <c r="B321" t="s">
        <v>284</v>
      </c>
      <c r="F321" s="7">
        <f>+F320/AVERAGE(E319:F319)</f>
        <v>5.9030858244937326E-2</v>
      </c>
      <c r="G321" s="7">
        <f t="shared" ref="G321:R321" si="525">+G320/AVERAGE(F319:G319)</f>
        <v>6.7746781115879826E-2</v>
      </c>
      <c r="H321" s="7">
        <f t="shared" si="525"/>
        <v>8.5382139024681059E-2</v>
      </c>
      <c r="I321" s="7">
        <f t="shared" si="525"/>
        <v>9.6309597523219825E-2</v>
      </c>
      <c r="J321" s="7">
        <f t="shared" si="525"/>
        <v>8.6003490401396168E-2</v>
      </c>
      <c r="K321" s="7">
        <f t="shared" si="525"/>
        <v>9.8424666084134318E-2</v>
      </c>
      <c r="L321" s="7">
        <f t="shared" si="525"/>
        <v>0.11385096812047722</v>
      </c>
      <c r="M321" s="7">
        <f t="shared" si="525"/>
        <v>0.10404632860642958</v>
      </c>
      <c r="N321" s="7">
        <f t="shared" si="525"/>
        <v>9.7499500699021371E-2</v>
      </c>
      <c r="O321" s="7">
        <f t="shared" si="525"/>
        <v>7.5072463768115938E-2</v>
      </c>
      <c r="P321" s="7">
        <f t="shared" si="525"/>
        <v>9.0787044044195561E-2</v>
      </c>
      <c r="Q321" s="7">
        <f t="shared" si="525"/>
        <v>9.5387361385386615E-2</v>
      </c>
      <c r="R321" s="7">
        <f t="shared" si="525"/>
        <v>8.8988951744561298E-2</v>
      </c>
      <c r="S321" s="7">
        <f t="shared" ref="S321" si="526">+S320/AVERAGE(R319:S319)</f>
        <v>8.705335864409261E-2</v>
      </c>
      <c r="T321" s="7">
        <f t="shared" ref="T321" ca="1" si="527">+T320/AVERAGE(S319:T319)</f>
        <v>8.8582828746666148E-2</v>
      </c>
      <c r="U321" s="7">
        <f t="shared" ref="U321" ca="1" si="528">+U320/AVERAGE(T319:U319)</f>
        <v>9.1027927020215102E-2</v>
      </c>
      <c r="V321" s="7">
        <f t="shared" ref="V321" ca="1" si="529">+V320/AVERAGE(U319:V319)</f>
        <v>9.278186477694611E-2</v>
      </c>
      <c r="W321" s="7">
        <f t="shared" ref="W321" ca="1" si="530">+W320/AVERAGE(V319:W319)</f>
        <v>9.504551950704429E-2</v>
      </c>
      <c r="X321" s="7">
        <f t="shared" ref="X321" ca="1" si="531">+X320/AVERAGE(W319:X319)</f>
        <v>9.6649839061438522E-2</v>
      </c>
      <c r="Y321" s="7">
        <f t="shared" ref="Y321" ca="1" si="532">+Y320/AVERAGE(X319:Y319)</f>
        <v>9.8135580051632254E-2</v>
      </c>
      <c r="Z321" s="7">
        <f t="shared" ref="Z321" ca="1" si="533">+Z320/AVERAGE(Y319:Z319)</f>
        <v>9.9622411698905622E-2</v>
      </c>
      <c r="AA321" s="7">
        <f t="shared" ref="AA321" ca="1" si="534">+AA320/AVERAGE(Z319:AA319)</f>
        <v>0.10110968518638565</v>
      </c>
      <c r="AB321" s="7">
        <f t="shared" ref="AB321" ca="1" si="535">+AB320/AVERAGE(AA319:AB319)</f>
        <v>0.10259675092559045</v>
      </c>
      <c r="AC321" s="7">
        <f t="shared" ref="AC321" ca="1" si="536">+AC320/AVERAGE(AB319:AC319)</f>
        <v>0.1040829596908827</v>
      </c>
    </row>
    <row r="322" spans="2:29" collapsed="1" x14ac:dyDescent="0.35">
      <c r="F322" s="7"/>
      <c r="G322" s="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2:29" x14ac:dyDescent="0.35"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29" x14ac:dyDescent="0.35">
      <c r="R324" s="3"/>
    </row>
  </sheetData>
  <conditionalFormatting sqref="F170:AC170">
    <cfRule type="cellIs" dxfId="2" priority="7" operator="equal">
      <formula>FALSE</formula>
    </cfRule>
  </conditionalFormatting>
  <conditionalFormatting sqref="F204:AC204">
    <cfRule type="cellIs" dxfId="1" priority="2" operator="equal">
      <formula>FALSE</formula>
    </cfRule>
  </conditionalFormatting>
  <conditionalFormatting sqref="G10:R10">
    <cfRule type="cellIs" dxfId="0" priority="1" operator="equal">
      <formula>FALSE</formula>
    </cfRule>
  </conditionalFormatting>
  <pageMargins left="0.7" right="0.7" top="0.75" bottom="0.75" header="0.3" footer="0.3"/>
  <pageSetup orientation="portrait" horizontalDpi="4294967293" r:id="rId1"/>
  <ignoredErrors>
    <ignoredError sqref="A107:Q107 AD107:XFD107 A217:AC233 A235:AC235 A234:R234 A237:R237 T237:AC237 A290:G290 U290:AC290 A238:AC289 AD217:XFD235 AD237:XFD290 A1:XFD4 A143:XFD173 A90:XFD106 A6:XFD51 A53:XFD60 A62:XFD69 A71:XFD78 A80:XFD88 A108:XFD112 A114:XFD141 A175:XFD215 A292:XFD298 A299:S301 U299:XFD301 A302:XFD302 A303:B303 A304:E304 F303:XFD303 AD304:XFD304 C321:Q321 A312:S312 U312:AA312 A323:XFD1048576 A313:Q320 AD312:XFD322 A322:G322 A321 A305 C305:XFD305 A306:XFD3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Man</dc:creator>
  <cp:lastModifiedBy>First Man</cp:lastModifiedBy>
  <dcterms:created xsi:type="dcterms:W3CDTF">2023-02-20T15:55:46Z</dcterms:created>
  <dcterms:modified xsi:type="dcterms:W3CDTF">2023-04-26T15:04:33Z</dcterms:modified>
</cp:coreProperties>
</file>